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ml.chartshapes+xml"/>
  <Override PartName="/xl/theme/themeOverride17.xml" ContentType="application/vnd.openxmlformats-officedocument.themeOverrid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theme/themeOverride15.xml" ContentType="application/vnd.openxmlformats-officedocument.themeOverride+xml"/>
  <Override PartName="/xl/worksheets/sheet3.xml" ContentType="application/vnd.openxmlformats-officedocument.spreadsheetml.worksheet+xml"/>
  <Override PartName="/xl/drawings/drawing13.xml" ContentType="application/vnd.openxmlformats-officedocument.drawingml.chartshapes+xml"/>
  <Override PartName="/xl/theme/themeOverride13.xml" ContentType="application/vnd.openxmlformats-officedocument.themeOverride+xml"/>
  <Override PartName="/xl/comments2.xml" ContentType="application/vnd.openxmlformats-officedocument.spreadsheetml.comments+xml"/>
  <Override PartName="/xl/drawings/drawing22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ml.chartshapes+xml"/>
  <Override PartName="/xl/theme/themeOverride11.xml" ContentType="application/vnd.openxmlformats-officedocument.themeOverride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sharedStrings.xml" ContentType="application/vnd.openxmlformats-officedocument.spreadsheetml.sharedStrings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xl/theme/themeOverride16.xml" ContentType="application/vnd.openxmlformats-officedocument.themeOverrid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theme/themeOverride14.xml" ContentType="application/vnd.openxmlformats-officedocument.themeOverride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theme/themeOverride12.xml" ContentType="application/vnd.openxmlformats-officedocument.themeOverride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drawings/drawing10.xml" ContentType="application/vnd.openxmlformats-officedocument.drawing+xml"/>
  <Override PartName="/xl/theme/themeOverride8.xml" ContentType="application/vnd.openxmlformats-officedocument.themeOverrid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chart1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5075" windowHeight="7710" firstSheet="8" activeTab="9"/>
  </bookViews>
  <sheets>
    <sheet name="GDP growth" sheetId="2" r:id="rId1"/>
    <sheet name="GDP shares" sheetId="3" r:id="rId2"/>
    <sheet name="Manufacturing sales" sheetId="4" r:id="rId3"/>
    <sheet name="Employment - totals" sheetId="5" r:id="rId4"/>
    <sheet name="Manufacturing employment" sheetId="6" r:id="rId5"/>
    <sheet name="Trade in USD and ZAR" sheetId="7" r:id="rId6"/>
    <sheet name="Petroleum imports" sheetId="8" r:id="rId7"/>
    <sheet name="IMF forecasts for BRICS" sheetId="9" r:id="rId8"/>
    <sheet name="UMIC growth rates" sheetId="10" r:id="rId9"/>
    <sheet name="FX rates" sheetId="21" r:id="rId10"/>
    <sheet name="investment in SA" sheetId="18" r:id="rId11"/>
    <sheet name="mfg and mining exports" sheetId="14" r:id="rId12"/>
    <sheet name="mfg imports" sheetId="11" r:id="rId13"/>
  </sheets>
  <externalReferences>
    <externalReference r:id="rId14"/>
  </externalReferences>
  <definedNames>
    <definedName name="_AMO_RefreshMultipleList" hidden="1">"'296899469 426988102 362274166 589584065 285770244'"</definedName>
    <definedName name="_AMO_SingleObject_362274166__A1">'[1]Use table 2007 '!$A$2:$BN$121</definedName>
    <definedName name="_AMO_XmlVersion" hidden="1">"'1'"</definedName>
    <definedName name="IDX" localSheetId="2">'Manufacturing sales'!#REF!</definedName>
    <definedName name="SASApp_GDPDATA_DISCREPANCY_TABLE" localSheetId="1">#REF!</definedName>
    <definedName name="SASApp_GDPDATA_DISCREPANCY_TABLE" localSheetId="11">#REF!</definedName>
    <definedName name="SASApp_GDPDATA_DISCREPANCY_TABLE" localSheetId="12">#REF!</definedName>
    <definedName name="SASApp_GDPDATA_DISCREPANCY_TABLE">#REF!</definedName>
    <definedName name="SASApp_GDPDATA_SUPPLY_TABLE_FIRST" localSheetId="1">#REF!</definedName>
    <definedName name="SASApp_GDPDATA_SUPPLY_TABLE_FIRST" localSheetId="11">#REF!</definedName>
    <definedName name="SASApp_GDPDATA_SUPPLY_TABLE_FIRST" localSheetId="12">#REF!</definedName>
    <definedName name="SASApp_GDPDATA_SUPPLY_TABLE_FIRST">#REF!</definedName>
    <definedName name="SASApp_GDPDATA_SUPPLY_TABLE_SECOND" localSheetId="1">#REF!</definedName>
    <definedName name="SASApp_GDPDATA_SUPPLY_TABLE_SECOND" localSheetId="11">#REF!</definedName>
    <definedName name="SASApp_GDPDATA_SUPPLY_TABLE_SECOND" localSheetId="12">#REF!</definedName>
    <definedName name="SASApp_GDPDATA_SUPPLY_TABLE_SECOND">#REF!</definedName>
    <definedName name="SASApp_GDPDATA_USE_TABLE_FIRST" localSheetId="1">#REF!</definedName>
    <definedName name="SASApp_GDPDATA_USE_TABLE_FIRST" localSheetId="11">#REF!</definedName>
    <definedName name="SASApp_GDPDATA_USE_TABLE_FIRST" localSheetId="12">#REF!</definedName>
    <definedName name="SASApp_GDPDATA_USE_TABLE_FIRST">#REF!</definedName>
    <definedName name="SASApp_GDPDATA_USE_TABLE_SECOND" localSheetId="1">#REF!</definedName>
    <definedName name="SASApp_GDPDATA_USE_TABLE_SECOND" localSheetId="11">#REF!</definedName>
    <definedName name="SASApp_GDPDATA_USE_TABLE_SECOND" localSheetId="12">#REF!</definedName>
    <definedName name="SASApp_GDPDATA_USE_TABLE_SECOND">#REF!</definedName>
  </definedNames>
  <calcPr calcId="145621"/>
</workbook>
</file>

<file path=xl/calcChain.xml><?xml version="1.0" encoding="utf-8"?>
<calcChain xmlns="http://schemas.openxmlformats.org/spreadsheetml/2006/main">
  <c r="E4" i="21"/>
  <c r="F4"/>
  <c r="G4"/>
  <c r="H4"/>
  <c r="L4"/>
  <c r="M4"/>
  <c r="N4"/>
  <c r="O4"/>
  <c r="AB4"/>
  <c r="E5"/>
  <c r="F5"/>
  <c r="G5"/>
  <c r="H5"/>
  <c r="L5"/>
  <c r="M5"/>
  <c r="N5"/>
  <c r="O5"/>
  <c r="AA5"/>
  <c r="AB5"/>
  <c r="E6"/>
  <c r="F6"/>
  <c r="G6"/>
  <c r="H6"/>
  <c r="L6"/>
  <c r="M6"/>
  <c r="N6"/>
  <c r="O6"/>
  <c r="AA6"/>
  <c r="AB6" s="1"/>
  <c r="E7"/>
  <c r="F7"/>
  <c r="G7"/>
  <c r="H7"/>
  <c r="L7"/>
  <c r="M7"/>
  <c r="N7"/>
  <c r="O7"/>
  <c r="E8"/>
  <c r="F8"/>
  <c r="G8"/>
  <c r="H8"/>
  <c r="L8"/>
  <c r="M8"/>
  <c r="N8"/>
  <c r="O8"/>
  <c r="E9"/>
  <c r="F9"/>
  <c r="G9"/>
  <c r="H9"/>
  <c r="L9"/>
  <c r="M9"/>
  <c r="N9"/>
  <c r="O9"/>
  <c r="E10"/>
  <c r="F10"/>
  <c r="G10"/>
  <c r="H10"/>
  <c r="L10"/>
  <c r="M10"/>
  <c r="N10"/>
  <c r="O10"/>
  <c r="E11"/>
  <c r="F11"/>
  <c r="G11"/>
  <c r="H11"/>
  <c r="L11"/>
  <c r="M11"/>
  <c r="N11"/>
  <c r="O11"/>
  <c r="E12"/>
  <c r="F12"/>
  <c r="G12"/>
  <c r="H12"/>
  <c r="L12"/>
  <c r="M12"/>
  <c r="N12"/>
  <c r="O12"/>
  <c r="E13"/>
  <c r="F13"/>
  <c r="G13"/>
  <c r="H13"/>
  <c r="L13"/>
  <c r="M13"/>
  <c r="N13"/>
  <c r="O13"/>
  <c r="E14"/>
  <c r="F14"/>
  <c r="G14"/>
  <c r="H14"/>
  <c r="L14"/>
  <c r="M14"/>
  <c r="N14"/>
  <c r="O14"/>
  <c r="E15"/>
  <c r="F15"/>
  <c r="G15"/>
  <c r="H15"/>
  <c r="L15"/>
  <c r="M15"/>
  <c r="N15"/>
  <c r="O15"/>
  <c r="E16"/>
  <c r="F16"/>
  <c r="G16"/>
  <c r="H16"/>
  <c r="L16"/>
  <c r="M16"/>
  <c r="N16"/>
  <c r="O16"/>
  <c r="E17"/>
  <c r="F17"/>
  <c r="G17"/>
  <c r="H17"/>
  <c r="L17"/>
  <c r="M17"/>
  <c r="N17"/>
  <c r="O17"/>
  <c r="E18"/>
  <c r="F18"/>
  <c r="G18"/>
  <c r="H18"/>
  <c r="L18"/>
  <c r="M18"/>
  <c r="N18"/>
  <c r="O18"/>
  <c r="E19"/>
  <c r="F19"/>
  <c r="G19"/>
  <c r="H19"/>
  <c r="L19"/>
  <c r="M19"/>
  <c r="N19"/>
  <c r="O19"/>
  <c r="E20"/>
  <c r="F20"/>
  <c r="G20"/>
  <c r="H20"/>
  <c r="L20"/>
  <c r="M20"/>
  <c r="N20"/>
  <c r="O20"/>
  <c r="E21"/>
  <c r="F21"/>
  <c r="G21"/>
  <c r="H21"/>
  <c r="L21"/>
  <c r="M21"/>
  <c r="N21"/>
  <c r="O21"/>
  <c r="E22"/>
  <c r="F22"/>
  <c r="G22"/>
  <c r="H22"/>
  <c r="L22"/>
  <c r="M22"/>
  <c r="N22"/>
  <c r="O22"/>
  <c r="E23"/>
  <c r="F23"/>
  <c r="G23"/>
  <c r="H23"/>
  <c r="L23"/>
  <c r="M23"/>
  <c r="N23"/>
  <c r="O23"/>
  <c r="E24"/>
  <c r="F24"/>
  <c r="G24"/>
  <c r="H24"/>
  <c r="L24"/>
  <c r="M24"/>
  <c r="N24"/>
  <c r="O24"/>
  <c r="E25"/>
  <c r="F25"/>
  <c r="G25"/>
  <c r="H25"/>
  <c r="L25"/>
  <c r="M25"/>
  <c r="N25"/>
  <c r="O25"/>
  <c r="E26"/>
  <c r="F26"/>
  <c r="G26"/>
  <c r="H26"/>
  <c r="L26"/>
  <c r="M26"/>
  <c r="N26"/>
  <c r="O26"/>
  <c r="E27"/>
  <c r="F27"/>
  <c r="G27"/>
  <c r="H27"/>
  <c r="L27"/>
  <c r="M27"/>
  <c r="N27"/>
  <c r="O27"/>
  <c r="E28"/>
  <c r="F28"/>
  <c r="G28"/>
  <c r="H28"/>
  <c r="L28"/>
  <c r="M28"/>
  <c r="N28"/>
  <c r="O28"/>
  <c r="E29"/>
  <c r="F29"/>
  <c r="G29"/>
  <c r="H29"/>
  <c r="L29"/>
  <c r="M29"/>
  <c r="N29"/>
  <c r="O29"/>
  <c r="E30"/>
  <c r="F30"/>
  <c r="G30"/>
  <c r="H30"/>
  <c r="L30"/>
  <c r="M30"/>
  <c r="N30"/>
  <c r="O30"/>
  <c r="E31"/>
  <c r="F31"/>
  <c r="G31"/>
  <c r="H31"/>
  <c r="L31"/>
  <c r="M31"/>
  <c r="N31"/>
  <c r="O31"/>
  <c r="AA7" l="1"/>
  <c r="AB7" l="1"/>
  <c r="AA8"/>
  <c r="C29" i="8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F15" i="6"/>
  <c r="E15"/>
  <c r="D15"/>
  <c r="C15"/>
  <c r="AB8" i="21" l="1"/>
  <c r="AA9"/>
  <c r="AG17" i="5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G14"/>
  <c r="AG18" s="1"/>
  <c r="AF14"/>
  <c r="AF18" s="1"/>
  <c r="AE14"/>
  <c r="AE18" s="1"/>
  <c r="AD14"/>
  <c r="AD18" s="1"/>
  <c r="AC14"/>
  <c r="AC18" s="1"/>
  <c r="AB14"/>
  <c r="AB18" s="1"/>
  <c r="AA14"/>
  <c r="AA18" s="1"/>
  <c r="Z14"/>
  <c r="Z18" s="1"/>
  <c r="Y14"/>
  <c r="Y18" s="1"/>
  <c r="X14"/>
  <c r="X18" s="1"/>
  <c r="W14"/>
  <c r="W18" s="1"/>
  <c r="V14"/>
  <c r="V18" s="1"/>
  <c r="U14"/>
  <c r="U18" s="1"/>
  <c r="T14"/>
  <c r="T18" s="1"/>
  <c r="S14"/>
  <c r="S18" s="1"/>
  <c r="R14"/>
  <c r="R18" s="1"/>
  <c r="Q14"/>
  <c r="Q18" s="1"/>
  <c r="P14"/>
  <c r="P18" s="1"/>
  <c r="O14"/>
  <c r="O18" s="1"/>
  <c r="N14"/>
  <c r="N18" s="1"/>
  <c r="M14"/>
  <c r="M18" s="1"/>
  <c r="L14"/>
  <c r="L18" s="1"/>
  <c r="K14"/>
  <c r="K18" s="1"/>
  <c r="J14"/>
  <c r="J18" s="1"/>
  <c r="I14"/>
  <c r="I18" s="1"/>
  <c r="H14"/>
  <c r="H18" s="1"/>
  <c r="G14"/>
  <c r="G18" s="1"/>
  <c r="F14"/>
  <c r="F18" s="1"/>
  <c r="E14"/>
  <c r="E18" s="1"/>
  <c r="D14"/>
  <c r="D18" s="1"/>
  <c r="C14"/>
  <c r="C18" s="1"/>
  <c r="B14"/>
  <c r="B18" s="1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A10" i="21" l="1"/>
  <c r="AB9"/>
  <c r="G3" i="2"/>
  <c r="G4"/>
  <c r="G5"/>
  <c r="G75" s="1"/>
  <c r="G7"/>
  <c r="G76" s="1"/>
  <c r="G8"/>
  <c r="B74"/>
  <c r="C74"/>
  <c r="D74"/>
  <c r="E74"/>
  <c r="F74"/>
  <c r="G74"/>
  <c r="H74"/>
  <c r="B75"/>
  <c r="C75"/>
  <c r="D75"/>
  <c r="E75"/>
  <c r="F75"/>
  <c r="H75"/>
  <c r="B76"/>
  <c r="C76"/>
  <c r="D76"/>
  <c r="E76"/>
  <c r="F76"/>
  <c r="H76"/>
  <c r="AB10" i="21" l="1"/>
  <c r="AA11"/>
  <c r="AB11" l="1"/>
  <c r="AA12"/>
  <c r="AB12" l="1"/>
  <c r="AA13"/>
  <c r="AA14" l="1"/>
  <c r="AB13"/>
  <c r="AB14" l="1"/>
  <c r="AA15"/>
  <c r="AB15" l="1"/>
  <c r="AA16"/>
  <c r="AB16" l="1"/>
  <c r="AA17"/>
  <c r="AB17" l="1"/>
  <c r="AA18"/>
  <c r="AB18" l="1"/>
  <c r="AA19"/>
  <c r="AB19" l="1"/>
  <c r="AA20"/>
  <c r="AB20" l="1"/>
  <c r="AA21"/>
  <c r="AB21" l="1"/>
  <c r="AA22"/>
  <c r="AB22" l="1"/>
  <c r="AA23"/>
  <c r="AA24" l="1"/>
  <c r="AB23"/>
  <c r="AB24" l="1"/>
  <c r="AA25"/>
  <c r="AB25" l="1"/>
  <c r="AA26"/>
  <c r="AB26" l="1"/>
  <c r="AA27"/>
  <c r="AB27" l="1"/>
  <c r="AA28"/>
  <c r="AB28" l="1"/>
  <c r="AA29"/>
  <c r="AA30" l="1"/>
  <c r="AB29"/>
  <c r="AB30" l="1"/>
  <c r="AA31"/>
  <c r="AB31" s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A4" authorId="0">
      <text>
        <r>
          <rPr>
            <sz val="9"/>
            <color indexed="81"/>
            <rFont val="Tahoma"/>
            <family val="2"/>
          </rPr>
          <t xml:space="preserve">ISO Regional &amp; Country Definitions_x000D_
_x000D_
Defined Trade Blocks_x000D_
_x000D_
*  SADC - Southern African Development Community_x000D_
*  SACU - South African Customs Union_x000D_
*  NAFTA - North American Free Trade Area_x000D_
*  EU - European Union_x000D_
</t>
        </r>
      </text>
    </comment>
    <comment ref="A7" authorId="0">
      <text>
        <r>
          <rPr>
            <sz val="9"/>
            <color indexed="81"/>
            <rFont val="Tahoma"/>
            <family val="2"/>
          </rPr>
          <t xml:space="preserve">HS - Harmonized Classification (2, 4, 5 &amp; 8 digit)_x000D_
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 C05  - Mineral products_x000D_
 H27  - Mineral fuels, mineral oils and products of their distillation: bituminous substances; mineral waxes_x000D_
 H2709  - Petroleum oils and oils obtained from bituminous minerals, crude_x000D_
</t>
        </r>
      </text>
    </comment>
    <comment ref="F7" authorId="0">
      <text>
        <r>
          <rPr>
            <sz val="9"/>
            <color indexed="81"/>
            <rFont val="Tahoma"/>
            <family val="2"/>
          </rPr>
          <t xml:space="preserve"> C05  - Mineral products_x000D_
 H27  - Mineral fuels, mineral oils and products of their distillation: bituminous substances; mineral waxes_x000D_
 H2709  - Petroleum oils and oils obtained from bituminous minerals, crude_x000D_
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 C05  - Mineral products_x000D_
 H27  - Mineral fuels, mineral oils and products of their distillation: bituminous substances; mineral waxes_x000D_
 H2709  - Petroleum oils and oils obtained from bituminous minerals, crude_x000D_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O8" authorId="0">
      <text>
        <r>
          <rPr>
            <sz val="9"/>
            <color indexed="81"/>
            <rFont val="Tahoma"/>
            <family val="2"/>
          </rPr>
          <t xml:space="preserve">HS - Harmonized Classification (2, 4, 5 &amp; 8 digit)_x000D_
</t>
        </r>
      </text>
    </comment>
  </commentList>
</comments>
</file>

<file path=xl/comments3.xml><?xml version="1.0" encoding="utf-8"?>
<comments xmlns="http://schemas.openxmlformats.org/spreadsheetml/2006/main">
  <authors>
    <author>A satisfied Microsoft Office user</author>
  </authors>
  <commentList>
    <comment ref="A4" authorId="0">
      <text>
        <r>
          <rPr>
            <sz val="9"/>
            <color indexed="81"/>
            <rFont val="Tahoma"/>
            <family val="2"/>
          </rPr>
          <t xml:space="preserve">HS - Harmonized Classification (2, 4, 5 &amp; 8 digit)_x000D_
</t>
        </r>
      </text>
    </comment>
    <comment ref="R4" authorId="0">
      <text>
        <r>
          <rPr>
            <sz val="9"/>
            <color indexed="81"/>
            <rFont val="Tahoma"/>
            <family val="2"/>
          </rPr>
          <t xml:space="preserve"> C05  - Mineral products_x000D_
</t>
        </r>
      </text>
    </comment>
    <comment ref="T4" authorId="0">
      <text>
        <r>
          <rPr>
            <sz val="9"/>
            <color indexed="81"/>
            <rFont val="Tahoma"/>
            <family val="2"/>
          </rPr>
          <t xml:space="preserve"> C14  - Natural or cultured pearls, precious or semi-precious stones, precious metals, metals clad with precious metal and articles thereof; imitation jewelry, coins_x000D_
</t>
        </r>
      </text>
    </comment>
    <comment ref="V4" authorId="0">
      <text>
        <r>
          <rPr>
            <sz val="9"/>
            <color indexed="81"/>
            <rFont val="Tahoma"/>
            <family val="2"/>
          </rPr>
          <t xml:space="preserve"> C04  - Prepared foodstuffs, beverages, spirits, and vinegar;  tobacco and manufacturedtobacco substitutes_x000D_
</t>
        </r>
      </text>
    </comment>
    <comment ref="X4" authorId="0">
      <text>
        <r>
          <rPr>
            <sz val="9"/>
            <color indexed="81"/>
            <rFont val="Tahoma"/>
            <family val="2"/>
          </rPr>
          <t xml:space="preserve"> C06  - Products of the chemicals or allied industries_x000D_
</t>
        </r>
      </text>
    </comment>
    <comment ref="Z4" authorId="0">
      <text>
        <r>
          <rPr>
            <sz val="9"/>
            <color indexed="81"/>
            <rFont val="Tahoma"/>
            <family val="2"/>
          </rPr>
          <t xml:space="preserve"> C07  - Plastics and articles thereof;  rubber and articles thereof_x000D_
</t>
        </r>
      </text>
    </comment>
    <comment ref="AB4" authorId="0">
      <text>
        <r>
          <rPr>
            <sz val="9"/>
            <color indexed="81"/>
            <rFont val="Tahoma"/>
            <family val="2"/>
          </rPr>
          <t xml:space="preserve"> C10  - Pulp of wood or of other fibrous celluloisic material; waste and scrap of paper or of paperboard; paper and paperboard and articles thereof_x000D_
</t>
        </r>
      </text>
    </comment>
    <comment ref="AD4" authorId="0">
      <text>
        <r>
          <rPr>
            <sz val="9"/>
            <color indexed="81"/>
            <rFont val="Tahoma"/>
            <family val="2"/>
          </rPr>
          <t xml:space="preserve"> C11  - Textiles and textile articles_x000D_
</t>
        </r>
      </text>
    </comment>
    <comment ref="AF4" authorId="0">
      <text>
        <r>
          <rPr>
            <sz val="9"/>
            <color indexed="81"/>
            <rFont val="Tahoma"/>
            <family val="2"/>
          </rPr>
          <t xml:space="preserve"> C12  - Footwear, headgear, umbrellas, sun umbrellas, walking-sticks, seat-sticks, whips, riding-crops and parts thereof; prepared feathers and articles made therewith, artificial flowers, articles of human hair_x000D_
</t>
        </r>
      </text>
    </comment>
    <comment ref="AH4" authorId="0">
      <text>
        <r>
          <rPr>
            <sz val="9"/>
            <color indexed="81"/>
            <rFont val="Tahoma"/>
            <family val="2"/>
          </rPr>
          <t xml:space="preserve"> C13  - Articles of stone, plaster, cement, asbestos, mica or similar materials, ceramic products, glass and glassware_x000D_
</t>
        </r>
      </text>
    </comment>
    <comment ref="AJ4" authorId="0">
      <text>
        <r>
          <rPr>
            <sz val="9"/>
            <color indexed="81"/>
            <rFont val="Tahoma"/>
            <family val="2"/>
          </rPr>
          <t xml:space="preserve"> C15  - Base metals and articles of base metal_x000D_
</t>
        </r>
      </text>
    </comment>
    <comment ref="AL4" authorId="0">
      <text>
        <r>
          <rPr>
            <sz val="9"/>
            <color indexed="81"/>
            <rFont val="Tahoma"/>
            <family val="2"/>
          </rPr>
          <t xml:space="preserve"> C16  - Machinery and mechanical appliances, electrical equipment; parts thereof, sound recorders and reproducers, television image and sound recorders and reproducers,and parts and accessories of such articles_x000D_
</t>
        </r>
      </text>
    </comment>
    <comment ref="AN4" authorId="0">
      <text>
        <r>
          <rPr>
            <sz val="9"/>
            <color indexed="81"/>
            <rFont val="Tahoma"/>
            <family val="2"/>
          </rPr>
          <t xml:space="preserve"> C17  - Vehicles, aircraft, vessels and associated transport equipment_x000D_
</t>
        </r>
      </text>
    </comment>
    <comment ref="AP4" authorId="0">
      <text>
        <r>
          <rPr>
            <sz val="9"/>
            <color indexed="81"/>
            <rFont val="Tahoma"/>
            <family val="2"/>
          </rPr>
          <t xml:space="preserve"> C18  - Optical, photographic, cinematographic, measuring, checking, precision, medical or surgical instruments and apparatus, clocks and watches, musical instruments; parts and accessories thereof_x000D_
</t>
        </r>
      </text>
    </comment>
    <comment ref="AR4" authorId="0">
      <text>
        <r>
          <rPr>
            <sz val="9"/>
            <color indexed="81"/>
            <rFont val="Tahoma"/>
            <family val="2"/>
          </rPr>
          <t xml:space="preserve"> C20  - Miscellaneous manufactured articles_x000D_
</t>
        </r>
      </text>
    </comment>
    <comment ref="AT4" authorId="0">
      <text>
        <r>
          <rPr>
            <sz val="9"/>
            <color indexed="81"/>
            <rFont val="Tahoma"/>
            <family val="2"/>
          </rPr>
          <t xml:space="preserve"> C21  - Works of art, collectors’ pieces and antiques_x000D_
</t>
        </r>
      </text>
    </comment>
    <comment ref="AV4" authorId="0">
      <text>
        <r>
          <rPr>
            <sz val="9"/>
            <color indexed="81"/>
            <rFont val="Tahoma"/>
            <family val="2"/>
          </rPr>
          <t xml:space="preserve"> C23  - Special classification provisions:  original equipment components_x000D_
</t>
        </r>
      </text>
    </comment>
  </commentList>
</comments>
</file>

<file path=xl/sharedStrings.xml><?xml version="1.0" encoding="utf-8"?>
<sst xmlns="http://schemas.openxmlformats.org/spreadsheetml/2006/main" count="299" uniqueCount="211">
  <si>
    <t>Third to fourth quarter 2015 (seasonally adjusted)</t>
  </si>
  <si>
    <t>2014 to 2015</t>
  </si>
  <si>
    <t>Average annual change, 2010 to 2015</t>
  </si>
  <si>
    <t>GDP</t>
  </si>
  <si>
    <t>Other</t>
  </si>
  <si>
    <t>Construction</t>
  </si>
  <si>
    <t>Utilities</t>
  </si>
  <si>
    <t>Manufacturing</t>
  </si>
  <si>
    <t>Mining</t>
  </si>
  <si>
    <t>Agriculture</t>
  </si>
  <si>
    <t>Q4 2015</t>
  </si>
  <si>
    <t>Q3 2015</t>
  </si>
  <si>
    <r>
      <t>Year</t>
    </r>
    <r>
      <rPr>
        <vertAlign val="superscript"/>
        <sz val="10"/>
        <rFont val="Arial"/>
        <family val="2"/>
      </rPr>
      <t xml:space="preserve"> </t>
    </r>
  </si>
  <si>
    <t>Quarterly gross domestic product by industry at constant 2010 prices (R million)</t>
  </si>
  <si>
    <t>Table 1 -</t>
  </si>
  <si>
    <t>Source: Statistics South Africa, GDP data in Excel format, downloaded www.statssa.gov.za in March 2016</t>
  </si>
  <si>
    <t>Table - 5: GDP in current prices</t>
  </si>
  <si>
    <t>Q4</t>
  </si>
  <si>
    <t>Q3</t>
  </si>
  <si>
    <t>2010</t>
  </si>
  <si>
    <t>2013</t>
  </si>
  <si>
    <t>2014</t>
  </si>
  <si>
    <t>2015</t>
  </si>
  <si>
    <t>Food and beverages</t>
  </si>
  <si>
    <t>5b</t>
  </si>
  <si>
    <t>Chemicals</t>
  </si>
  <si>
    <t xml:space="preserve"> Auto industry</t>
  </si>
  <si>
    <t>7a</t>
  </si>
  <si>
    <t>Metal products</t>
  </si>
  <si>
    <t>5a</t>
  </si>
  <si>
    <t>Petroleum</t>
  </si>
  <si>
    <t>4a</t>
  </si>
  <si>
    <t>Wood and paper</t>
  </si>
  <si>
    <t>7b</t>
  </si>
  <si>
    <t>Machinery/appliances</t>
  </si>
  <si>
    <t>Electrical machinery</t>
  </si>
  <si>
    <t>Glass/non-metal minerals</t>
  </si>
  <si>
    <t>Clothing/footwear</t>
  </si>
  <si>
    <t>4b</t>
  </si>
  <si>
    <t>Printing and publishing</t>
  </si>
  <si>
    <t>ICT</t>
  </si>
  <si>
    <t>Furniture</t>
  </si>
  <si>
    <t>Total manufacturing</t>
  </si>
  <si>
    <t xml:space="preserve">Calculated from Statistics South Africa, manufacturing production and sales, data in excel format. </t>
  </si>
  <si>
    <t>R bns.</t>
  </si>
  <si>
    <t>Seasonally adjusted value of sales in constant terms, based on indices for volume of growth and Q4 2015 sales</t>
  </si>
  <si>
    <t>Table 3.3: Employed by sector and industry - South Africa</t>
  </si>
  <si>
    <t xml:space="preserve">  Agriculture</t>
  </si>
  <si>
    <t xml:space="preserve">  Mining</t>
  </si>
  <si>
    <t xml:space="preserve">  Manufacturing</t>
  </si>
  <si>
    <t xml:space="preserve">  Utilities</t>
  </si>
  <si>
    <t xml:space="preserve">  Construction</t>
  </si>
  <si>
    <t>Other (right axis)</t>
  </si>
  <si>
    <t>Total employed</t>
  </si>
  <si>
    <t>Total ex manufacturing</t>
  </si>
  <si>
    <t>Source: Statistics South Africa, QLFS Trends 2008-2015 Q4, Excel spreadsheet downloaded in March 2016.</t>
  </si>
  <si>
    <t>2008</t>
  </si>
  <si>
    <t>4</t>
  </si>
  <si>
    <t>Food</t>
  </si>
  <si>
    <t>Metals</t>
  </si>
  <si>
    <t>Clothing</t>
  </si>
  <si>
    <t>Chemicals and plastic</t>
  </si>
  <si>
    <t>Transport equipment</t>
  </si>
  <si>
    <t>Machinery and appliances</t>
  </si>
  <si>
    <t>Other (a)</t>
  </si>
  <si>
    <t>Other mfg</t>
  </si>
  <si>
    <t>Radio, television and communication apparatus and professional equipment</t>
  </si>
  <si>
    <t>Source: Calculated from QLFS for relevant quarters, series on industry</t>
  </si>
  <si>
    <t>Exports (Q3-Q4 2015)</t>
  </si>
  <si>
    <t>Total</t>
  </si>
  <si>
    <t xml:space="preserve">In US dollars </t>
  </si>
  <si>
    <t>In constant rand (depreciated by CPI)</t>
  </si>
  <si>
    <t>Calculated from SARS data</t>
  </si>
  <si>
    <t>SA Import Value HS 4-digit (Annually)</t>
  </si>
  <si>
    <t/>
  </si>
  <si>
    <t>Region</t>
  </si>
  <si>
    <t>World</t>
  </si>
  <si>
    <t>Unit</t>
  </si>
  <si>
    <t>ZAR</t>
  </si>
  <si>
    <t>US$</t>
  </si>
  <si>
    <t>Oil as % of total imports (right axis)</t>
  </si>
  <si>
    <t>Current US$ bns</t>
  </si>
  <si>
    <t>H0: Total: All commodities</t>
  </si>
  <si>
    <t>H2709: Petroleum oils and oils obtained from bituminous minerals, crude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</si>
  <si>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</si>
  <si>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</si>
  <si>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</si>
  <si>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</si>
  <si>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</si>
  <si>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</si>
  <si>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</si>
  <si>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</si>
  <si>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</si>
  <si>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</si>
  <si>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</si>
  <si>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</si>
  <si>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</si>
  <si>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</si>
  <si>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2009</t>
  </si>
  <si>
    <t>2011</t>
  </si>
  <si>
    <t>2012</t>
  </si>
  <si>
    <t>Source: Quantec EasyData, downloaded March 2016</t>
  </si>
  <si>
    <t>Estimates Start After</t>
  </si>
  <si>
    <t xml:space="preserve">Euro area </t>
  </si>
  <si>
    <t>Major advanced economies (G7)</t>
  </si>
  <si>
    <t>Russia</t>
  </si>
  <si>
    <t>Brazil</t>
  </si>
  <si>
    <t>South Africa</t>
  </si>
  <si>
    <t>China</t>
  </si>
  <si>
    <t>India</t>
  </si>
  <si>
    <t>International Monetary Fund, World Economic Outlook Database, October 2015</t>
  </si>
  <si>
    <t>GDP at market prices (constant 2005 US$)</t>
  </si>
  <si>
    <t>Total excluding China and SA</t>
  </si>
  <si>
    <t>Thailand</t>
  </si>
  <si>
    <t>source: Calculated from World Bank, WDI, downloaded March 2016</t>
  </si>
  <si>
    <t>growth rates</t>
  </si>
  <si>
    <t>SA Import Value HS 4-digit (Quarterly)</t>
  </si>
  <si>
    <t>manufacturing</t>
  </si>
  <si>
    <t>constant 2015 rand</t>
  </si>
  <si>
    <t>Rand to US$</t>
  </si>
  <si>
    <t>mfg</t>
  </si>
  <si>
    <t>1Q2009</t>
  </si>
  <si>
    <t>2Q2009</t>
  </si>
  <si>
    <t>3Q2009</t>
  </si>
  <si>
    <t>4Q2009</t>
  </si>
  <si>
    <t>1Q2010</t>
  </si>
  <si>
    <t>2Q2010</t>
  </si>
  <si>
    <t>3Q2010</t>
  </si>
  <si>
    <t>4Q2010</t>
  </si>
  <si>
    <t>1Q2011</t>
  </si>
  <si>
    <t>2Q2011</t>
  </si>
  <si>
    <t>3Q2011</t>
  </si>
  <si>
    <t>4Q2011</t>
  </si>
  <si>
    <t>1Q2012</t>
  </si>
  <si>
    <t>2Q2012</t>
  </si>
  <si>
    <t>3Q2012</t>
  </si>
  <si>
    <t>4Q2012</t>
  </si>
  <si>
    <t>1Q2013</t>
  </si>
  <si>
    <t>2Q2013</t>
  </si>
  <si>
    <t>3Q2013</t>
  </si>
  <si>
    <t>4Q2013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</si>
  <si>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</si>
  <si>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</si>
  <si>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</si>
  <si>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</si>
  <si>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</si>
  <si>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</si>
  <si>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</si>
  <si>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</si>
  <si>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t xml:space="preserve">Calculated from data downloaded from Quantec EasyData in March 2016. Deflated using GDP daflator for manufacturing. </t>
  </si>
  <si>
    <t>SA Export Value HS 4-digit (Quarterly)</t>
  </si>
  <si>
    <t>index, Q1 2006 = 100</t>
  </si>
  <si>
    <t>mining</t>
  </si>
  <si>
    <t>Exports in constant rand</t>
  </si>
  <si>
    <t>Exports in US$</t>
  </si>
  <si>
    <t>FX rate: US$ to rand</t>
  </si>
  <si>
    <t>Source; Calculated from trade downloaded from Quantec EasyData in March 2016. Deflated using GDP deflator.</t>
  </si>
  <si>
    <t>direct</t>
  </si>
  <si>
    <t>portfolio</t>
  </si>
  <si>
    <t>net direct and portfolio</t>
  </si>
  <si>
    <t>2009/01</t>
  </si>
  <si>
    <t>2009/02</t>
  </si>
  <si>
    <t>2009/03</t>
  </si>
  <si>
    <t>2009/04</t>
  </si>
  <si>
    <t>2010/01</t>
  </si>
  <si>
    <t>2010/02</t>
  </si>
  <si>
    <t>2010/03</t>
  </si>
  <si>
    <t>2010/04</t>
  </si>
  <si>
    <t>2011/01</t>
  </si>
  <si>
    <t>2011/02</t>
  </si>
  <si>
    <t>2011/03</t>
  </si>
  <si>
    <t>2011/04</t>
  </si>
  <si>
    <t>2012/01</t>
  </si>
  <si>
    <t>2012/02</t>
  </si>
  <si>
    <t>2012/03</t>
  </si>
  <si>
    <t>2012/04</t>
  </si>
  <si>
    <t>2013/01</t>
  </si>
  <si>
    <t>2013/02</t>
  </si>
  <si>
    <t>2013/03</t>
  </si>
  <si>
    <t>2013/04</t>
  </si>
  <si>
    <t>2014/01</t>
  </si>
  <si>
    <t>2014/02</t>
  </si>
  <si>
    <t>2014/03</t>
  </si>
  <si>
    <t>2014/04</t>
  </si>
  <si>
    <t>2015/01</t>
  </si>
  <si>
    <t>2015/02</t>
  </si>
  <si>
    <t>2015/03</t>
  </si>
  <si>
    <t>2015/04</t>
  </si>
  <si>
    <t>annual averages</t>
  </si>
  <si>
    <t>direct plus portfolio</t>
  </si>
  <si>
    <t>2002 to 2005</t>
  </si>
  <si>
    <t>2006 to 2009</t>
  </si>
  <si>
    <t>2010 to 2013</t>
  </si>
  <si>
    <t>Calculated from SARB data on portfolio and direct investment in SA, deflated using GDP deflator</t>
  </si>
  <si>
    <t>Nominal effective exchange rate (a)</t>
  </si>
  <si>
    <t>Nominal effective exchange rate</t>
  </si>
  <si>
    <t>Real effective exchange rate of the rand: Average for the period - 20 trading partners - Trade in manufactured goods</t>
  </si>
  <si>
    <t>Nominal effective exchange rate of the rand: Average for the period - 20 trading partners</t>
  </si>
  <si>
    <t>US $</t>
  </si>
  <si>
    <t>UK pound</t>
  </si>
  <si>
    <t>Indian Rupee</t>
  </si>
  <si>
    <t>Chinese Yuan</t>
  </si>
  <si>
    <t>ECU</t>
  </si>
  <si>
    <t>Australian $</t>
  </si>
  <si>
    <t>Brazilian real</t>
  </si>
  <si>
    <t>USA</t>
  </si>
  <si>
    <t>UK</t>
  </si>
  <si>
    <t>EU</t>
  </si>
  <si>
    <t>Global (a)</t>
  </si>
  <si>
    <t>(a) average per quarter for 20 trading partners; rand per foreign currency</t>
  </si>
  <si>
    <t>Source: Calculated from South African Reserve Bank, interactive data set, series on relevant exchange rates, downloaded from www.resbank.co.za in March 2016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</si>
</sst>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#,##0_]"/>
    <numFmt numFmtId="167" formatCode="_(* #,##0.00_);_(* \(#,##0.00\);_(* &quot;-&quot;??_);_(@_)"/>
    <numFmt numFmtId="168" formatCode="_ * #,##0.0_ ;_ * \-#,##0.0_ ;_ * &quot;-&quot;??_ ;_ @_ "/>
    <numFmt numFmtId="169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1" applyNumberFormat="1" applyFont="1"/>
    <xf numFmtId="0" fontId="0" fillId="0" borderId="0" xfId="1" applyNumberFormat="1" applyFont="1"/>
    <xf numFmtId="10" fontId="0" fillId="0" borderId="0" xfId="3" applyNumberFormat="1" applyFont="1"/>
    <xf numFmtId="0" fontId="0" fillId="0" borderId="0" xfId="1" quotePrefix="1" applyNumberFormat="1" applyFont="1"/>
    <xf numFmtId="165" fontId="0" fillId="0" borderId="0" xfId="3" applyNumberFormat="1" applyFont="1"/>
    <xf numFmtId="166" fontId="5" fillId="0" borderId="1" xfId="4" applyNumberFormat="1" applyFont="1" applyBorder="1"/>
    <xf numFmtId="164" fontId="0" fillId="0" borderId="0" xfId="1" quotePrefix="1" applyNumberFormat="1" applyFont="1"/>
    <xf numFmtId="166" fontId="5" fillId="0" borderId="2" xfId="4" applyNumberFormat="1" applyFont="1" applyBorder="1"/>
    <xf numFmtId="165" fontId="0" fillId="0" borderId="0" xfId="11" quotePrefix="1" applyNumberFormat="1" applyFont="1"/>
    <xf numFmtId="0" fontId="4" fillId="0" borderId="0" xfId="4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Fill="1"/>
    <xf numFmtId="164" fontId="3" fillId="0" borderId="0" xfId="1" applyNumberFormat="1" applyFont="1" applyAlignment="1">
      <alignment horizontal="right"/>
    </xf>
    <xf numFmtId="43" fontId="0" fillId="0" borderId="0" xfId="1" applyFont="1" applyAlignment="1">
      <alignment horizontal="left"/>
    </xf>
    <xf numFmtId="164" fontId="0" fillId="0" borderId="0" xfId="1" applyNumberFormat="1" applyFont="1" applyAlignment="1">
      <alignment horizontal="left"/>
    </xf>
    <xf numFmtId="9" fontId="0" fillId="0" borderId="0" xfId="2" applyFont="1" applyAlignment="1">
      <alignment horizontal="right"/>
    </xf>
    <xf numFmtId="164" fontId="2" fillId="0" borderId="0" xfId="1" applyNumberFormat="1" applyFont="1"/>
    <xf numFmtId="43" fontId="0" fillId="0" borderId="0" xfId="1" applyFont="1"/>
    <xf numFmtId="164" fontId="1" fillId="0" borderId="0" xfId="1" applyNumberFormat="1"/>
    <xf numFmtId="0" fontId="1" fillId="0" borderId="0" xfId="1" applyNumberFormat="1"/>
    <xf numFmtId="165" fontId="0" fillId="0" borderId="0" xfId="0" applyNumberFormat="1"/>
    <xf numFmtId="9" fontId="0" fillId="0" borderId="0" xfId="2" applyFont="1"/>
    <xf numFmtId="168" fontId="0" fillId="0" borderId="0" xfId="1" applyNumberFormat="1" applyFont="1"/>
    <xf numFmtId="165" fontId="0" fillId="0" borderId="0" xfId="2" applyNumberFormat="1" applyFont="1"/>
    <xf numFmtId="9" fontId="0" fillId="0" borderId="0" xfId="2" applyNumberFormat="1" applyFont="1"/>
    <xf numFmtId="169" fontId="0" fillId="0" borderId="0" xfId="17" applyNumberFormat="1" applyFont="1"/>
    <xf numFmtId="0" fontId="0" fillId="0" borderId="0" xfId="17" applyNumberFormat="1" applyFont="1"/>
    <xf numFmtId="169" fontId="0" fillId="0" borderId="0" xfId="5" applyNumberFormat="1" applyFont="1"/>
    <xf numFmtId="0" fontId="4" fillId="0" borderId="0" xfId="5" applyNumberFormat="1" applyFont="1"/>
    <xf numFmtId="169" fontId="4" fillId="0" borderId="0" xfId="5" applyNumberFormat="1" applyFont="1"/>
    <xf numFmtId="167" fontId="0" fillId="0" borderId="0" xfId="5" applyFont="1"/>
    <xf numFmtId="0" fontId="0" fillId="0" borderId="0" xfId="5" applyNumberFormat="1" applyFont="1"/>
    <xf numFmtId="167" fontId="0" fillId="0" borderId="0" xfId="5" applyNumberFormat="1" applyFont="1"/>
    <xf numFmtId="0" fontId="4" fillId="0" borderId="0" xfId="4" applyNumberFormat="1"/>
    <xf numFmtId="167" fontId="4" fillId="0" borderId="0" xfId="5" applyNumberFormat="1" applyFont="1"/>
    <xf numFmtId="0" fontId="4" fillId="0" borderId="0" xfId="4" applyFont="1"/>
    <xf numFmtId="168" fontId="0" fillId="0" borderId="0" xfId="5" applyNumberFormat="1" applyFont="1"/>
    <xf numFmtId="9" fontId="0" fillId="0" borderId="0" xfId="11" applyFont="1"/>
    <xf numFmtId="169" fontId="0" fillId="0" borderId="0" xfId="5" applyNumberFormat="1" applyFont="1" applyAlignment="1">
      <alignment wrapText="1"/>
    </xf>
    <xf numFmtId="0" fontId="0" fillId="0" borderId="0" xfId="5" applyNumberFormat="1" applyFont="1" applyAlignment="1">
      <alignment wrapText="1"/>
    </xf>
    <xf numFmtId="164" fontId="0" fillId="0" borderId="0" xfId="5" applyNumberFormat="1" applyFont="1"/>
    <xf numFmtId="2" fontId="4" fillId="0" borderId="0" xfId="4" applyNumberFormat="1"/>
  </cellXfs>
  <cellStyles count="18">
    <cellStyle name="Comma" xfId="1" builtinId="3"/>
    <cellStyle name="Comma 2" xfId="5"/>
    <cellStyle name="Comma 3" xfId="6"/>
    <cellStyle name="Comma 4" xfId="17"/>
    <cellStyle name="Normal" xfId="0" builtinId="0"/>
    <cellStyle name="Normal 2" xfId="4"/>
    <cellStyle name="Normal 3" xfId="7"/>
    <cellStyle name="Normal 3 2" xfId="8"/>
    <cellStyle name="Normal 4" xfId="9"/>
    <cellStyle name="Normal 5" xfId="10"/>
    <cellStyle name="Percent" xfId="2" builtinId="5"/>
    <cellStyle name="Percent 10" xfId="11"/>
    <cellStyle name="Percent 2" xfId="3"/>
    <cellStyle name="Percent 3" xfId="12"/>
    <cellStyle name="Percent 4" xfId="13"/>
    <cellStyle name="Percent 5" xfId="14"/>
    <cellStyle name="Percent 6" xfId="15"/>
    <cellStyle name="Percent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17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Change in production from 2010 to 2015 (average annual) and from third to fourth quarter 2015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7.409938646335891E-2"/>
          <c:y val="0.23632819993886306"/>
          <c:w val="0.90810124717879415"/>
          <c:h val="0.72414023548261297"/>
        </c:manualLayout>
      </c:layout>
      <c:barChart>
        <c:barDir val="col"/>
        <c:grouping val="clustered"/>
        <c:ser>
          <c:idx val="0"/>
          <c:order val="0"/>
          <c:tx>
            <c:strRef>
              <c:f>'GDP growth'!$A$74</c:f>
              <c:strCache>
                <c:ptCount val="1"/>
                <c:pt idx="0">
                  <c:v>Average annual change, 2010 to 2015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dLbls>
            <c:dLbl>
              <c:idx val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</c:dLbl>
            <c:dLbl>
              <c:idx val="1"/>
              <c:layout>
                <c:manualLayout>
                  <c:x val="-2.503131659801556E-17"/>
                  <c:y val="1.4144991633408925E-2"/>
                </c:manualLayout>
              </c:layout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outEnd"/>
              <c:showVal val="1"/>
            </c:dLbl>
            <c:dLbl>
              <c:idx val="3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</c:dLbl>
            <c:txPr>
              <a:bodyPr/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'GDP growth'!$B$73:$H$73</c:f>
              <c:strCache>
                <c:ptCount val="7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Construction</c:v>
                </c:pt>
                <c:pt idx="5">
                  <c:v>Other</c:v>
                </c:pt>
                <c:pt idx="6">
                  <c:v>GDP</c:v>
                </c:pt>
              </c:strCache>
            </c:strRef>
          </c:cat>
          <c:val>
            <c:numRef>
              <c:f>'GDP growth'!$B$74:$H$74</c:f>
              <c:numCache>
                <c:formatCode>0.0%</c:formatCode>
                <c:ptCount val="7"/>
                <c:pt idx="0" formatCode="0.00%">
                  <c:v>1.1515003772233356E-4</c:v>
                </c:pt>
                <c:pt idx="1">
                  <c:v>3.1550826112043406E-3</c:v>
                </c:pt>
                <c:pt idx="2">
                  <c:v>1.1312060060289397E-2</c:v>
                </c:pt>
                <c:pt idx="3">
                  <c:v>-7.8074080942291957E-4</c:v>
                </c:pt>
                <c:pt idx="4">
                  <c:v>1.9799587133781049E-2</c:v>
                </c:pt>
                <c:pt idx="5">
                  <c:v>2.6148933792367268E-2</c:v>
                </c:pt>
                <c:pt idx="6">
                  <c:v>2.0931342152619825E-2</c:v>
                </c:pt>
              </c:numCache>
            </c:numRef>
          </c:val>
        </c:ser>
        <c:ser>
          <c:idx val="1"/>
          <c:order val="1"/>
          <c:tx>
            <c:strRef>
              <c:f>'GDP growth'!$A$75</c:f>
              <c:strCache>
                <c:ptCount val="1"/>
                <c:pt idx="0">
                  <c:v>2014 to 2015</c:v>
                </c:pt>
              </c:strCache>
            </c:strRef>
          </c:tx>
          <c:dLbls>
            <c:dLbl>
              <c:idx val="2"/>
              <c:layout>
                <c:manualLayout>
                  <c:x val="6.8268015714329638E-3"/>
                  <c:y val="5.5560152031314224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0.11090367572399018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Val val="1"/>
          </c:dLbls>
          <c:cat>
            <c:strRef>
              <c:f>'GDP growth'!$B$73:$H$73</c:f>
              <c:strCache>
                <c:ptCount val="7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Construction</c:v>
                </c:pt>
                <c:pt idx="5">
                  <c:v>Other</c:v>
                </c:pt>
                <c:pt idx="6">
                  <c:v>GDP</c:v>
                </c:pt>
              </c:strCache>
            </c:strRef>
          </c:cat>
          <c:val>
            <c:numRef>
              <c:f>'GDP growth'!$B$75:$H$75</c:f>
              <c:numCache>
                <c:formatCode>0.0%</c:formatCode>
                <c:ptCount val="7"/>
                <c:pt idx="0">
                  <c:v>-8.3961159620068115E-2</c:v>
                </c:pt>
                <c:pt idx="1">
                  <c:v>2.9687703755920669E-2</c:v>
                </c:pt>
                <c:pt idx="2">
                  <c:v>9.5672109559763463E-4</c:v>
                </c:pt>
                <c:pt idx="3">
                  <c:v>-1.0386984027703883E-2</c:v>
                </c:pt>
                <c:pt idx="4">
                  <c:v>1.8634261498867932E-2</c:v>
                </c:pt>
                <c:pt idx="5">
                  <c:v>1.6812983642201962E-2</c:v>
                </c:pt>
                <c:pt idx="6">
                  <c:v>1.283255298189423E-2</c:v>
                </c:pt>
              </c:numCache>
            </c:numRef>
          </c:val>
        </c:ser>
        <c:ser>
          <c:idx val="2"/>
          <c:order val="2"/>
          <c:tx>
            <c:strRef>
              <c:f>'GDP growth'!$A$76</c:f>
              <c:strCache>
                <c:ptCount val="1"/>
                <c:pt idx="0">
                  <c:v>Third to fourth quarter 2015 (seasonally adjusted)</c:v>
                </c:pt>
              </c:strCache>
            </c:strRef>
          </c:tx>
          <c:dLbls>
            <c:dLbl>
              <c:idx val="3"/>
              <c:layout>
                <c:manualLayout>
                  <c:x val="6.8268015714329638E-3"/>
                  <c:y val="3.979414879784431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730720628573186E-3"/>
                  <c:y val="1.4984693735723627E-4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4.0960809428596794E-3"/>
                  <c:y val="5.3313270402005957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9.5575222000061529E-3"/>
                  <c:y val="2.2274722565221671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Val val="1"/>
          </c:dLbls>
          <c:cat>
            <c:strRef>
              <c:f>'GDP growth'!$B$73:$H$73</c:f>
              <c:strCache>
                <c:ptCount val="7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Utilities</c:v>
                </c:pt>
                <c:pt idx="4">
                  <c:v>Construction</c:v>
                </c:pt>
                <c:pt idx="5">
                  <c:v>Other</c:v>
                </c:pt>
                <c:pt idx="6">
                  <c:v>GDP</c:v>
                </c:pt>
              </c:strCache>
            </c:strRef>
          </c:cat>
          <c:val>
            <c:numRef>
              <c:f>'GDP growth'!$B$76:$H$76</c:f>
              <c:numCache>
                <c:formatCode>0.00%</c:formatCode>
                <c:ptCount val="7"/>
                <c:pt idx="0">
                  <c:v>-3.6904391543493786E-2</c:v>
                </c:pt>
                <c:pt idx="1">
                  <c:v>3.8324077646223476E-3</c:v>
                </c:pt>
                <c:pt idx="2">
                  <c:v>-6.4395850629219709E-3</c:v>
                </c:pt>
                <c:pt idx="3">
                  <c:v>2.1888418114819341E-3</c:v>
                </c:pt>
                <c:pt idx="4">
                  <c:v>2.7437316649419063E-3</c:v>
                </c:pt>
                <c:pt idx="5">
                  <c:v>3.6775070976016178E-3</c:v>
                </c:pt>
                <c:pt idx="6">
                  <c:v>1.5351758409336558E-3</c:v>
                </c:pt>
              </c:numCache>
            </c:numRef>
          </c:val>
        </c:ser>
        <c:dLbls>
          <c:showVal val="1"/>
        </c:dLbls>
        <c:gapWidth val="11"/>
        <c:overlap val="19"/>
        <c:axId val="172421888"/>
        <c:axId val="172423424"/>
      </c:barChart>
      <c:catAx>
        <c:axId val="172421888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72423424"/>
        <c:crosses val="autoZero"/>
        <c:auto val="1"/>
        <c:lblAlgn val="ctr"/>
        <c:lblOffset val="100"/>
      </c:catAx>
      <c:valAx>
        <c:axId val="172423424"/>
        <c:scaling>
          <c:orientation val="minMax"/>
          <c:max val="3.0000000000000009E-2"/>
          <c:min val="-9.0000000000000024E-2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%" sourceLinked="0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2421888"/>
        <c:crosses val="autoZero"/>
        <c:crossBetween val="between"/>
        <c:majorUnit val="1.0000000000000004E-2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4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4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400"/>
            </a:pPr>
            <a:endParaRPr lang="en-US"/>
          </a:p>
        </c:txPr>
      </c:legendEntry>
      <c:layout>
        <c:manualLayout>
          <c:xMode val="edge"/>
          <c:yMode val="edge"/>
          <c:x val="1.3050558413473001E-2"/>
          <c:y val="0.10292393869358063"/>
          <c:w val="0.98530302111006607"/>
          <c:h val="0.13338190969953131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ZA" sz="2000"/>
              <a:t>GDP growth rate</a:t>
            </a:r>
            <a:r>
              <a:rPr lang="en-ZA" sz="2000" baseline="0"/>
              <a:t> of</a:t>
            </a:r>
            <a:r>
              <a:rPr lang="en-ZA" sz="2000"/>
              <a:t> China, South Africa and other upper-middle-income economies, 1995 to 2014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'UMIC growth rates'!$B$5</c:f>
              <c:strCache>
                <c:ptCount val="1"/>
                <c:pt idx="0">
                  <c:v>China</c:v>
                </c:pt>
              </c:strCache>
            </c:strRef>
          </c:tx>
          <c:spPr>
            <a:ln w="25400">
              <a:solidFill>
                <a:srgbClr val="1F497D">
                  <a:lumMod val="50000"/>
                </a:srgbClr>
              </a:solidFill>
            </a:ln>
          </c:spPr>
          <c:marker>
            <c:symbol val="square"/>
            <c:size val="5"/>
          </c:marker>
          <c:cat>
            <c:strRef>
              <c:f>'UMIC growth rates'!$C$4:$V$4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'UMIC growth rates'!$C$5:$V$5</c:f>
              <c:numCache>
                <c:formatCode>0%</c:formatCode>
                <c:ptCount val="20"/>
                <c:pt idx="0">
                  <c:v>0.10993843447998985</c:v>
                </c:pt>
                <c:pt idx="1">
                  <c:v>9.9247226626208995E-2</c:v>
                </c:pt>
                <c:pt idx="2">
                  <c:v>9.2268877281714623E-2</c:v>
                </c:pt>
                <c:pt idx="3">
                  <c:v>7.853489522566437E-2</c:v>
                </c:pt>
                <c:pt idx="4">
                  <c:v>7.6181734743975493E-2</c:v>
                </c:pt>
                <c:pt idx="5">
                  <c:v>8.4292821603832335E-2</c:v>
                </c:pt>
                <c:pt idx="6">
                  <c:v>8.2983744105564083E-2</c:v>
                </c:pt>
                <c:pt idx="7">
                  <c:v>9.0909090905725742E-2</c:v>
                </c:pt>
                <c:pt idx="8">
                  <c:v>0.10019973368753443</c:v>
                </c:pt>
                <c:pt idx="9">
                  <c:v>0.10075642965487441</c:v>
                </c:pt>
                <c:pt idx="10">
                  <c:v>0.11352391423494956</c:v>
                </c:pt>
                <c:pt idx="11">
                  <c:v>0.12688225104469741</c:v>
                </c:pt>
                <c:pt idx="12">
                  <c:v>0.14194961672398532</c:v>
                </c:pt>
                <c:pt idx="13">
                  <c:v>9.6233774862005905E-2</c:v>
                </c:pt>
                <c:pt idx="14">
                  <c:v>9.233551094728587E-2</c:v>
                </c:pt>
                <c:pt idx="15">
                  <c:v>0.10631708233654624</c:v>
                </c:pt>
                <c:pt idx="16">
                  <c:v>9.4845062015219028E-2</c:v>
                </c:pt>
                <c:pt idx="17">
                  <c:v>7.7502975931740048E-2</c:v>
                </c:pt>
                <c:pt idx="18">
                  <c:v>7.6838099695500039E-2</c:v>
                </c:pt>
                <c:pt idx="19">
                  <c:v>7.2684609287383184E-2</c:v>
                </c:pt>
              </c:numCache>
            </c:numRef>
          </c:val>
        </c:ser>
        <c:ser>
          <c:idx val="1"/>
          <c:order val="1"/>
          <c:tx>
            <c:strRef>
              <c:f>'UMIC growth rates'!$B$6</c:f>
              <c:strCache>
                <c:ptCount val="1"/>
                <c:pt idx="0">
                  <c:v>South Africa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'UMIC growth rates'!$C$4:$V$4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'UMIC growth rates'!$C$6:$V$6</c:f>
              <c:numCache>
                <c:formatCode>0%</c:formatCode>
                <c:ptCount val="20"/>
                <c:pt idx="0">
                  <c:v>3.1000000046958354E-2</c:v>
                </c:pt>
                <c:pt idx="1">
                  <c:v>4.2999999967718416E-2</c:v>
                </c:pt>
                <c:pt idx="2">
                  <c:v>2.6000000016544567E-2</c:v>
                </c:pt>
                <c:pt idx="3">
                  <c:v>4.9999999747698531E-3</c:v>
                </c:pt>
                <c:pt idx="4">
                  <c:v>2.400000004889935E-2</c:v>
                </c:pt>
                <c:pt idx="5">
                  <c:v>4.1999999969301482E-2</c:v>
                </c:pt>
                <c:pt idx="6">
                  <c:v>2.7000000026392357E-2</c:v>
                </c:pt>
                <c:pt idx="7">
                  <c:v>3.7003744032864327E-2</c:v>
                </c:pt>
                <c:pt idx="8">
                  <c:v>2.9490754657419238E-2</c:v>
                </c:pt>
                <c:pt idx="9">
                  <c:v>4.5545599082035926E-2</c:v>
                </c:pt>
                <c:pt idx="10">
                  <c:v>5.2770519707346475E-2</c:v>
                </c:pt>
                <c:pt idx="11">
                  <c:v>5.5850459615114367E-2</c:v>
                </c:pt>
                <c:pt idx="12">
                  <c:v>5.360474053284503E-2</c:v>
                </c:pt>
                <c:pt idx="13">
                  <c:v>3.1910438877832181E-2</c:v>
                </c:pt>
                <c:pt idx="14">
                  <c:v>-1.538089134774101E-2</c:v>
                </c:pt>
                <c:pt idx="15">
                  <c:v>3.0397470850071162E-2</c:v>
                </c:pt>
                <c:pt idx="16">
                  <c:v>3.2124517550539355E-2</c:v>
                </c:pt>
                <c:pt idx="17">
                  <c:v>2.2198240062575758E-2</c:v>
                </c:pt>
                <c:pt idx="18">
                  <c:v>2.212354431378083E-2</c:v>
                </c:pt>
                <c:pt idx="19">
                  <c:v>1.5248428155884008E-2</c:v>
                </c:pt>
              </c:numCache>
            </c:numRef>
          </c:val>
        </c:ser>
        <c:ser>
          <c:idx val="2"/>
          <c:order val="2"/>
          <c:tx>
            <c:strRef>
              <c:f>'UMIC growth rates'!$B$7</c:f>
              <c:strCache>
                <c:ptCount val="1"/>
                <c:pt idx="0">
                  <c:v>Total excluding China and SA</c:v>
                </c:pt>
              </c:strCache>
            </c:strRef>
          </c:tx>
          <c:spPr>
            <a:ln w="41275">
              <a:solidFill>
                <a:srgbClr val="5B9BD5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'UMIC growth rates'!$C$4:$V$4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'UMIC growth rates'!$C$7:$V$7</c:f>
              <c:numCache>
                <c:formatCode>0%</c:formatCode>
                <c:ptCount val="20"/>
                <c:pt idx="0">
                  <c:v>2.2111620190224945E-2</c:v>
                </c:pt>
                <c:pt idx="1">
                  <c:v>4.7475539869348937E-2</c:v>
                </c:pt>
                <c:pt idx="2">
                  <c:v>4.4476840488400393E-2</c:v>
                </c:pt>
                <c:pt idx="3">
                  <c:v>1.870551133708398E-2</c:v>
                </c:pt>
                <c:pt idx="4">
                  <c:v>1.3121037603458729E-2</c:v>
                </c:pt>
                <c:pt idx="5">
                  <c:v>4.9437151307945681E-2</c:v>
                </c:pt>
                <c:pt idx="6">
                  <c:v>5.6232502276520879E-3</c:v>
                </c:pt>
                <c:pt idx="7">
                  <c:v>3.3391893632997105E-2</c:v>
                </c:pt>
                <c:pt idx="8">
                  <c:v>2.9793489073716151E-2</c:v>
                </c:pt>
                <c:pt idx="9">
                  <c:v>6.3477435671622562E-2</c:v>
                </c:pt>
                <c:pt idx="10">
                  <c:v>4.6375722354394355E-2</c:v>
                </c:pt>
                <c:pt idx="11">
                  <c:v>5.5591264809450092E-2</c:v>
                </c:pt>
                <c:pt idx="12">
                  <c:v>5.5400097285737582E-2</c:v>
                </c:pt>
                <c:pt idx="13">
                  <c:v>3.3435936221146934E-2</c:v>
                </c:pt>
                <c:pt idx="14">
                  <c:v>-1.5777695423048521E-2</c:v>
                </c:pt>
                <c:pt idx="15">
                  <c:v>6.4289617076932259E-2</c:v>
                </c:pt>
                <c:pt idx="16">
                  <c:v>4.6113047410311747E-2</c:v>
                </c:pt>
                <c:pt idx="17">
                  <c:v>2.8292315530908052E-2</c:v>
                </c:pt>
                <c:pt idx="18">
                  <c:v>2.922689110653498E-2</c:v>
                </c:pt>
                <c:pt idx="19">
                  <c:v>2.2944151203554863E-2</c:v>
                </c:pt>
              </c:numCache>
            </c:numRef>
          </c:val>
        </c:ser>
        <c:dLbls/>
        <c:marker val="1"/>
        <c:axId val="173784064"/>
        <c:axId val="174015232"/>
      </c:lineChart>
      <c:catAx>
        <c:axId val="173784064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74015232"/>
        <c:crosses val="autoZero"/>
        <c:auto val="1"/>
        <c:lblAlgn val="ctr"/>
        <c:lblOffset val="100"/>
      </c:catAx>
      <c:valAx>
        <c:axId val="174015232"/>
        <c:scaling>
          <c:orientation val="minMax"/>
          <c:max val="0.16000000000000003"/>
          <c:min val="-4.0000000000000015E-2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3784064"/>
        <c:crosses val="autoZero"/>
        <c:crossBetween val="between"/>
        <c:majorUnit val="2.0000000000000007E-2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Exchange rates with BRICS - indices of rands per unit, quarterly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'FX rates'!$D$3</c:f>
              <c:strCache>
                <c:ptCount val="1"/>
                <c:pt idx="0">
                  <c:v>Global (a)</c:v>
                </c:pt>
              </c:strCache>
            </c:strRef>
          </c:tx>
          <c:spPr>
            <a:ln w="6350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'FX rates'!$B$4:$C$31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'FX rates'!$D$4:$D$31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87.260034904013978</c:v>
                </c:pt>
                <c:pt idx="2">
                  <c:v>83.263392083982808</c:v>
                </c:pt>
                <c:pt idx="3">
                  <c:v>81.871575303817906</c:v>
                </c:pt>
                <c:pt idx="4">
                  <c:v>79.874707613480894</c:v>
                </c:pt>
                <c:pt idx="5">
                  <c:v>77.623622559262301</c:v>
                </c:pt>
                <c:pt idx="6">
                  <c:v>76.476475427844633</c:v>
                </c:pt>
                <c:pt idx="7">
                  <c:v>74.538475075871958</c:v>
                </c:pt>
                <c:pt idx="8">
                  <c:v>76.059668444767297</c:v>
                </c:pt>
                <c:pt idx="9">
                  <c:v>75.832171928980358</c:v>
                </c:pt>
                <c:pt idx="10">
                  <c:v>79.239469100292965</c:v>
                </c:pt>
                <c:pt idx="11">
                  <c:v>87.654279978200179</c:v>
                </c:pt>
                <c:pt idx="12">
                  <c:v>83.400837277069627</c:v>
                </c:pt>
                <c:pt idx="13">
                  <c:v>86.068975518131722</c:v>
                </c:pt>
                <c:pt idx="14">
                  <c:v>86.938359109223967</c:v>
                </c:pt>
                <c:pt idx="15">
                  <c:v>92.882862296179439</c:v>
                </c:pt>
                <c:pt idx="16">
                  <c:v>95.264474149927636</c:v>
                </c:pt>
                <c:pt idx="17">
                  <c:v>99.962722088066769</c:v>
                </c:pt>
                <c:pt idx="18">
                  <c:v>105.00285933620459</c:v>
                </c:pt>
                <c:pt idx="19">
                  <c:v>108.25037044969548</c:v>
                </c:pt>
                <c:pt idx="20">
                  <c:v>115.52867710746581</c:v>
                </c:pt>
                <c:pt idx="21">
                  <c:v>112.05497294613562</c:v>
                </c:pt>
                <c:pt idx="22">
                  <c:v>113.18684135973297</c:v>
                </c:pt>
                <c:pt idx="23">
                  <c:v>113.52742363062482</c:v>
                </c:pt>
                <c:pt idx="24">
                  <c:v>113.30082198665153</c:v>
                </c:pt>
                <c:pt idx="25">
                  <c:v>115.73117669729471</c:v>
                </c:pt>
                <c:pt idx="26">
                  <c:v>122.46685364793093</c:v>
                </c:pt>
                <c:pt idx="27">
                  <c:v>131.26136511032252</c:v>
                </c:pt>
              </c:numCache>
            </c:numRef>
          </c:val>
        </c:ser>
        <c:ser>
          <c:idx val="1"/>
          <c:order val="1"/>
          <c:tx>
            <c:strRef>
              <c:f>'FX rates'!$E$3</c:f>
              <c:strCache>
                <c:ptCount val="1"/>
                <c:pt idx="0">
                  <c:v>Brazil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'FX rates'!$B$4:$C$31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'FX rates'!$E$4:$E$31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95.183735846435269</c:v>
                </c:pt>
                <c:pt idx="2">
                  <c:v>95.44307314701183</c:v>
                </c:pt>
                <c:pt idx="3">
                  <c:v>99.032116146062464</c:v>
                </c:pt>
                <c:pt idx="4">
                  <c:v>96.295181420334814</c:v>
                </c:pt>
                <c:pt idx="5">
                  <c:v>97.84657420056962</c:v>
                </c:pt>
                <c:pt idx="6">
                  <c:v>96.024266561696805</c:v>
                </c:pt>
                <c:pt idx="7">
                  <c:v>93.352166161113303</c:v>
                </c:pt>
                <c:pt idx="8">
                  <c:v>96.422534559010813</c:v>
                </c:pt>
                <c:pt idx="9">
                  <c:v>99.043693704123925</c:v>
                </c:pt>
                <c:pt idx="10">
                  <c:v>100.56730034501122</c:v>
                </c:pt>
                <c:pt idx="11">
                  <c:v>103.16067335077686</c:v>
                </c:pt>
                <c:pt idx="12">
                  <c:v>98.443976196540618</c:v>
                </c:pt>
                <c:pt idx="13">
                  <c:v>94.783152337508966</c:v>
                </c:pt>
                <c:pt idx="14">
                  <c:v>94.514552990483253</c:v>
                </c:pt>
                <c:pt idx="15">
                  <c:v>96.084469863616363</c:v>
                </c:pt>
                <c:pt idx="16">
                  <c:v>107.13177576585547</c:v>
                </c:pt>
                <c:pt idx="17">
                  <c:v>106.95811239493366</c:v>
                </c:pt>
                <c:pt idx="18">
                  <c:v>101.51434459443816</c:v>
                </c:pt>
                <c:pt idx="19">
                  <c:v>102.28540996133096</c:v>
                </c:pt>
                <c:pt idx="20">
                  <c:v>106.81686618658392</c:v>
                </c:pt>
                <c:pt idx="21">
                  <c:v>110.58188806816867</c:v>
                </c:pt>
                <c:pt idx="22">
                  <c:v>109.24583786787692</c:v>
                </c:pt>
                <c:pt idx="23">
                  <c:v>100.73170166948387</c:v>
                </c:pt>
                <c:pt idx="24">
                  <c:v>89.163405654479362</c:v>
                </c:pt>
                <c:pt idx="25">
                  <c:v>91.465024197096341</c:v>
                </c:pt>
                <c:pt idx="26">
                  <c:v>81.441174427489756</c:v>
                </c:pt>
                <c:pt idx="27">
                  <c:v>89.35790862991179</c:v>
                </c:pt>
              </c:numCache>
            </c:numRef>
          </c:val>
        </c:ser>
        <c:ser>
          <c:idx val="2"/>
          <c:order val="2"/>
          <c:tx>
            <c:strRef>
              <c:f>'FX rates'!$F$3</c:f>
              <c:strCache>
                <c:ptCount val="1"/>
                <c:pt idx="0">
                  <c:v>Russia</c:v>
                </c:pt>
              </c:strCache>
            </c:strRef>
          </c:tx>
          <c:spPr>
            <a:ln w="28575">
              <a:solidFill>
                <a:srgbClr val="5B9BD5">
                  <a:lumMod val="50000"/>
                </a:srgbClr>
              </a:solidFill>
            </a:ln>
          </c:spPr>
          <c:marker>
            <c:symbol val="diamond"/>
            <c:size val="8"/>
          </c:marker>
          <c:cat>
            <c:multiLvlStrRef>
              <c:f>'FX rates'!$B$4:$C$31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'FX rates'!$F$4:$F$31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89.844020797227046</c:v>
                </c:pt>
                <c:pt idx="2">
                  <c:v>84.71403812824957</c:v>
                </c:pt>
                <c:pt idx="3">
                  <c:v>86.447140381282495</c:v>
                </c:pt>
                <c:pt idx="4">
                  <c:v>87.07105719237434</c:v>
                </c:pt>
                <c:pt idx="5">
                  <c:v>84.818024263431539</c:v>
                </c:pt>
                <c:pt idx="6">
                  <c:v>80.38128249566725</c:v>
                </c:pt>
                <c:pt idx="7">
                  <c:v>76.741767764298103</c:v>
                </c:pt>
                <c:pt idx="8">
                  <c:v>84.22876949740035</c:v>
                </c:pt>
                <c:pt idx="9">
                  <c:v>84.124783362218366</c:v>
                </c:pt>
                <c:pt idx="10">
                  <c:v>85.025996533795492</c:v>
                </c:pt>
                <c:pt idx="11">
                  <c:v>89.982668977469672</c:v>
                </c:pt>
                <c:pt idx="12">
                  <c:v>89.705372616984391</c:v>
                </c:pt>
                <c:pt idx="13">
                  <c:v>88.492201039861357</c:v>
                </c:pt>
                <c:pt idx="14">
                  <c:v>91.161178509532064</c:v>
                </c:pt>
                <c:pt idx="15">
                  <c:v>97.400346620450605</c:v>
                </c:pt>
                <c:pt idx="16">
                  <c:v>103.29289428076255</c:v>
                </c:pt>
                <c:pt idx="17">
                  <c:v>107.34835355285961</c:v>
                </c:pt>
                <c:pt idx="18">
                  <c:v>105.99653379549392</c:v>
                </c:pt>
                <c:pt idx="19">
                  <c:v>109.22010398613517</c:v>
                </c:pt>
                <c:pt idx="20">
                  <c:v>102.94627383015597</c:v>
                </c:pt>
                <c:pt idx="21">
                  <c:v>107.55632582322356</c:v>
                </c:pt>
                <c:pt idx="22">
                  <c:v>100</c:v>
                </c:pt>
                <c:pt idx="23">
                  <c:v>70.91854419410744</c:v>
                </c:pt>
                <c:pt idx="24">
                  <c:v>69.462738301559796</c:v>
                </c:pt>
                <c:pt idx="25">
                  <c:v>78.128249566724435</c:v>
                </c:pt>
                <c:pt idx="26">
                  <c:v>70.675909878682845</c:v>
                </c:pt>
                <c:pt idx="27">
                  <c:v>73.934142114384741</c:v>
                </c:pt>
              </c:numCache>
            </c:numRef>
          </c:val>
        </c:ser>
        <c:ser>
          <c:idx val="3"/>
          <c:order val="3"/>
          <c:tx>
            <c:strRef>
              <c:f>'FX rates'!$G$3</c:f>
              <c:strCache>
                <c:ptCount val="1"/>
                <c:pt idx="0">
                  <c:v>China</c:v>
                </c:pt>
              </c:strCache>
            </c:strRef>
          </c:tx>
          <c:spPr>
            <a:ln w="31750"/>
          </c:spPr>
          <c:marker>
            <c:symbol val="triangle"/>
            <c:size val="9"/>
          </c:marker>
          <c:cat>
            <c:multiLvlStrRef>
              <c:f>'FX rates'!$B$4:$C$31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'FX rates'!$G$4:$G$31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80.5992611848406</c:v>
                </c:pt>
                <c:pt idx="2">
                  <c:v>75.372828020249003</c:v>
                </c:pt>
                <c:pt idx="3">
                  <c:v>75.037624846080178</c:v>
                </c:pt>
                <c:pt idx="4">
                  <c:v>74.415104665480911</c:v>
                </c:pt>
                <c:pt idx="5">
                  <c:v>76.72732247913531</c:v>
                </c:pt>
                <c:pt idx="6">
                  <c:v>72.417567382678882</c:v>
                </c:pt>
                <c:pt idx="7">
                  <c:v>70.296894239978116</c:v>
                </c:pt>
                <c:pt idx="8">
                  <c:v>71.972910110822269</c:v>
                </c:pt>
                <c:pt idx="9">
                  <c:v>71.712956628813785</c:v>
                </c:pt>
                <c:pt idx="10">
                  <c:v>80.530852373785748</c:v>
                </c:pt>
                <c:pt idx="11">
                  <c:v>88.062662470926242</c:v>
                </c:pt>
                <c:pt idx="12">
                  <c:v>82.350526747845123</c:v>
                </c:pt>
                <c:pt idx="13">
                  <c:v>90.251744424681903</c:v>
                </c:pt>
                <c:pt idx="14">
                  <c:v>89.581338076344224</c:v>
                </c:pt>
                <c:pt idx="15">
                  <c:v>94.807771240935836</c:v>
                </c:pt>
                <c:pt idx="16">
                  <c:v>100.96456423587358</c:v>
                </c:pt>
                <c:pt idx="17">
                  <c:v>111.84840607470241</c:v>
                </c:pt>
                <c:pt idx="18">
                  <c:v>111.58845259269394</c:v>
                </c:pt>
                <c:pt idx="19">
                  <c:v>116.75331782733616</c:v>
                </c:pt>
                <c:pt idx="20">
                  <c:v>119.14078533315092</c:v>
                </c:pt>
                <c:pt idx="21">
                  <c:v>117.19797509919276</c:v>
                </c:pt>
                <c:pt idx="22">
                  <c:v>122.04815980298262</c:v>
                </c:pt>
                <c:pt idx="23">
                  <c:v>126.68627719250239</c:v>
                </c:pt>
                <c:pt idx="24">
                  <c:v>132.26843617457928</c:v>
                </c:pt>
                <c:pt idx="25">
                  <c:v>135.60678615405664</c:v>
                </c:pt>
                <c:pt idx="26">
                  <c:v>146.17594746203309</c:v>
                </c:pt>
                <c:pt idx="27">
                  <c:v>158.26378437542755</c:v>
                </c:pt>
              </c:numCache>
            </c:numRef>
          </c:val>
        </c:ser>
        <c:ser>
          <c:idx val="4"/>
          <c:order val="4"/>
          <c:tx>
            <c:strRef>
              <c:f>'FX rates'!$H$3</c:f>
              <c:strCache>
                <c:ptCount val="1"/>
                <c:pt idx="0">
                  <c:v>India</c:v>
                </c:pt>
              </c:strCache>
            </c:strRef>
          </c:tx>
          <c:spPr>
            <a:ln w="31750"/>
          </c:spPr>
          <c:marker>
            <c:symbol val="square"/>
            <c:size val="9"/>
          </c:marker>
          <c:cat>
            <c:multiLvlStrRef>
              <c:f>'FX rates'!$B$4:$C$31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'FX rates'!$H$4:$H$31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86.321721311475414</c:v>
                </c:pt>
                <c:pt idx="2">
                  <c:v>79.661885245901644</c:v>
                </c:pt>
                <c:pt idx="3">
                  <c:v>82.325819672131146</c:v>
                </c:pt>
                <c:pt idx="4">
                  <c:v>83.606557377049185</c:v>
                </c:pt>
                <c:pt idx="5">
                  <c:v>84.067622950819683</c:v>
                </c:pt>
                <c:pt idx="6">
                  <c:v>79.456967213114766</c:v>
                </c:pt>
                <c:pt idx="7">
                  <c:v>77.510245901639351</c:v>
                </c:pt>
                <c:pt idx="8">
                  <c:v>78.688524590163937</c:v>
                </c:pt>
                <c:pt idx="9">
                  <c:v>77.510245901639351</c:v>
                </c:pt>
                <c:pt idx="10">
                  <c:v>81.045081967213122</c:v>
                </c:pt>
                <c:pt idx="11">
                  <c:v>79.71311475409837</c:v>
                </c:pt>
                <c:pt idx="12">
                  <c:v>77.356557377049185</c:v>
                </c:pt>
                <c:pt idx="13">
                  <c:v>76.69057377049181</c:v>
                </c:pt>
                <c:pt idx="14">
                  <c:v>77.715163934426229</c:v>
                </c:pt>
                <c:pt idx="15">
                  <c:v>81.045081967213122</c:v>
                </c:pt>
                <c:pt idx="16">
                  <c:v>86.424180327868854</c:v>
                </c:pt>
                <c:pt idx="17">
                  <c:v>88.063524590163951</c:v>
                </c:pt>
                <c:pt idx="18">
                  <c:v>80.122950819672127</c:v>
                </c:pt>
                <c:pt idx="19">
                  <c:v>85.860655737704931</c:v>
                </c:pt>
                <c:pt idx="20">
                  <c:v>90.317622950819668</c:v>
                </c:pt>
                <c:pt idx="21">
                  <c:v>91.598360655737693</c:v>
                </c:pt>
                <c:pt idx="22">
                  <c:v>92.213114754098356</c:v>
                </c:pt>
                <c:pt idx="23">
                  <c:v>93.698770491803273</c:v>
                </c:pt>
                <c:pt idx="24">
                  <c:v>98.97540983606558</c:v>
                </c:pt>
                <c:pt idx="25">
                  <c:v>98.719262295081961</c:v>
                </c:pt>
                <c:pt idx="26">
                  <c:v>105.27663934426231</c:v>
                </c:pt>
                <c:pt idx="27">
                  <c:v>114.9077868852459</c:v>
                </c:pt>
              </c:numCache>
            </c:numRef>
          </c:val>
        </c:ser>
        <c:dLbls/>
        <c:marker val="1"/>
        <c:axId val="174077824"/>
        <c:axId val="174079360"/>
      </c:lineChart>
      <c:catAx>
        <c:axId val="174077824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079360"/>
        <c:crosses val="autoZero"/>
        <c:auto val="1"/>
        <c:lblAlgn val="ctr"/>
        <c:lblOffset val="100"/>
      </c:catAx>
      <c:valAx>
        <c:axId val="174079360"/>
        <c:scaling>
          <c:orientation val="minMax"/>
          <c:max val="160"/>
          <c:min val="60"/>
        </c:scaling>
        <c:axPos val="l"/>
        <c:maj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Q1 2009 = 100</a:t>
                </a:r>
              </a:p>
            </c:rich>
          </c:tx>
          <c:layout/>
        </c:title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0778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/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Exchange rates with Europe and U.S. - indices of rands per unit, quarterly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'FX rates'!$K$3</c:f>
              <c:strCache>
                <c:ptCount val="1"/>
                <c:pt idx="0">
                  <c:v>Global (a)</c:v>
                </c:pt>
              </c:strCache>
            </c:strRef>
          </c:tx>
          <c:spPr>
            <a:ln w="25400">
              <a:solidFill>
                <a:srgbClr val="1F497D">
                  <a:lumMod val="50000"/>
                </a:srgbClr>
              </a:solidFill>
            </a:ln>
          </c:spPr>
          <c:marker>
            <c:symbol val="square"/>
            <c:size val="5"/>
          </c:marker>
          <c:cat>
            <c:multiLvlStrRef>
              <c:f>'FX rates'!$I$4:$J$31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'FX rates'!$K$4:$K$31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87.260034904013978</c:v>
                </c:pt>
                <c:pt idx="2">
                  <c:v>83.263392083982808</c:v>
                </c:pt>
                <c:pt idx="3">
                  <c:v>81.871575303817906</c:v>
                </c:pt>
                <c:pt idx="4">
                  <c:v>79.874707613480894</c:v>
                </c:pt>
                <c:pt idx="5">
                  <c:v>77.623622559262301</c:v>
                </c:pt>
                <c:pt idx="6">
                  <c:v>76.476475427844633</c:v>
                </c:pt>
                <c:pt idx="7">
                  <c:v>74.538475075871958</c:v>
                </c:pt>
                <c:pt idx="8">
                  <c:v>76.059668444767297</c:v>
                </c:pt>
                <c:pt idx="9">
                  <c:v>75.832171928980358</c:v>
                </c:pt>
                <c:pt idx="10">
                  <c:v>79.239469100292965</c:v>
                </c:pt>
                <c:pt idx="11">
                  <c:v>87.654279978200179</c:v>
                </c:pt>
                <c:pt idx="12">
                  <c:v>83.400837277069627</c:v>
                </c:pt>
                <c:pt idx="13">
                  <c:v>86.068975518131722</c:v>
                </c:pt>
                <c:pt idx="14">
                  <c:v>86.938359109223967</c:v>
                </c:pt>
                <c:pt idx="15">
                  <c:v>92.882862296179439</c:v>
                </c:pt>
                <c:pt idx="16">
                  <c:v>95.264474149927636</c:v>
                </c:pt>
                <c:pt idx="17">
                  <c:v>99.962722088066769</c:v>
                </c:pt>
                <c:pt idx="18">
                  <c:v>105.00285933620459</c:v>
                </c:pt>
                <c:pt idx="19">
                  <c:v>108.25037044969548</c:v>
                </c:pt>
                <c:pt idx="20">
                  <c:v>115.52867710746581</c:v>
                </c:pt>
                <c:pt idx="21">
                  <c:v>112.05497294613562</c:v>
                </c:pt>
                <c:pt idx="22">
                  <c:v>113.18684135973297</c:v>
                </c:pt>
                <c:pt idx="23">
                  <c:v>113.52742363062482</c:v>
                </c:pt>
                <c:pt idx="24">
                  <c:v>113.30082198665153</c:v>
                </c:pt>
                <c:pt idx="25">
                  <c:v>115.73117669729471</c:v>
                </c:pt>
                <c:pt idx="26">
                  <c:v>122.46685364793093</c:v>
                </c:pt>
                <c:pt idx="27">
                  <c:v>131.26136511032252</c:v>
                </c:pt>
              </c:numCache>
            </c:numRef>
          </c:val>
        </c:ser>
        <c:ser>
          <c:idx val="1"/>
          <c:order val="1"/>
          <c:tx>
            <c:strRef>
              <c:f>'FX rates'!$L$3</c:f>
              <c:strCache>
                <c:ptCount val="1"/>
                <c:pt idx="0">
                  <c:v>EU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'FX rates'!$I$4:$J$31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'FX rates'!$L$4:$L$31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86.549792737776897</c:v>
                </c:pt>
                <c:pt idx="2">
                  <c:v>83.874156201393006</c:v>
                </c:pt>
                <c:pt idx="3">
                  <c:v>83.87645485821119</c:v>
                </c:pt>
                <c:pt idx="4">
                  <c:v>77.261686754373201</c:v>
                </c:pt>
                <c:pt idx="5">
                  <c:v>71.52883664978431</c:v>
                </c:pt>
                <c:pt idx="6">
                  <c:v>71.333450820237374</c:v>
                </c:pt>
                <c:pt idx="7">
                  <c:v>69.214089233857692</c:v>
                </c:pt>
                <c:pt idx="8">
                  <c:v>74.074215966470263</c:v>
                </c:pt>
                <c:pt idx="9">
                  <c:v>74.907095953597789</c:v>
                </c:pt>
                <c:pt idx="10">
                  <c:v>79.449241826359469</c:v>
                </c:pt>
                <c:pt idx="11">
                  <c:v>82.642842365777597</c:v>
                </c:pt>
                <c:pt idx="12">
                  <c:v>76.894667882400711</c:v>
                </c:pt>
                <c:pt idx="13">
                  <c:v>80.607764862731884</c:v>
                </c:pt>
                <c:pt idx="14">
                  <c:v>81.508838335465981</c:v>
                </c:pt>
                <c:pt idx="15">
                  <c:v>86.768931354445229</c:v>
                </c:pt>
                <c:pt idx="16">
                  <c:v>91.210702546145555</c:v>
                </c:pt>
                <c:pt idx="17">
                  <c:v>101.35620752273755</c:v>
                </c:pt>
                <c:pt idx="18">
                  <c:v>102.05346675759132</c:v>
                </c:pt>
                <c:pt idx="19">
                  <c:v>108.82377730612747</c:v>
                </c:pt>
                <c:pt idx="20">
                  <c:v>113.84864111071099</c:v>
                </c:pt>
                <c:pt idx="21">
                  <c:v>111.23736696523665</c:v>
                </c:pt>
                <c:pt idx="22">
                  <c:v>108.40542176521519</c:v>
                </c:pt>
                <c:pt idx="23">
                  <c:v>108.22076300081986</c:v>
                </c:pt>
                <c:pt idx="24">
                  <c:v>100.16243841515275</c:v>
                </c:pt>
                <c:pt idx="25">
                  <c:v>105.71139597428572</c:v>
                </c:pt>
                <c:pt idx="26">
                  <c:v>117.20851115997885</c:v>
                </c:pt>
                <c:pt idx="27">
                  <c:v>124.32591888806309</c:v>
                </c:pt>
              </c:numCache>
            </c:numRef>
          </c:val>
        </c:ser>
        <c:ser>
          <c:idx val="2"/>
          <c:order val="2"/>
          <c:tx>
            <c:strRef>
              <c:f>'FX rates'!$M$3</c:f>
              <c:strCache>
                <c:ptCount val="1"/>
                <c:pt idx="0">
                  <c:v>UK</c:v>
                </c:pt>
              </c:strCache>
            </c:strRef>
          </c:tx>
          <c:spPr>
            <a:ln w="41275">
              <a:solidFill>
                <a:srgbClr val="5B9BD5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'FX rates'!$I$4:$J$31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'FX rates'!$M$4:$M$31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92.81906840826673</c:v>
                </c:pt>
                <c:pt idx="2">
                  <c:v>86.507763264443895</c:v>
                </c:pt>
                <c:pt idx="3">
                  <c:v>85.662077949512366</c:v>
                </c:pt>
                <c:pt idx="4">
                  <c:v>78.701545611379075</c:v>
                </c:pt>
                <c:pt idx="5">
                  <c:v>79.379642995458227</c:v>
                </c:pt>
                <c:pt idx="6">
                  <c:v>78.210048234341443</c:v>
                </c:pt>
                <c:pt idx="7">
                  <c:v>75.077280568953981</c:v>
                </c:pt>
                <c:pt idx="8">
                  <c:v>78.624089004682602</c:v>
                </c:pt>
                <c:pt idx="9">
                  <c:v>77.506601415343439</c:v>
                </c:pt>
                <c:pt idx="10">
                  <c:v>83.687638629722201</c:v>
                </c:pt>
                <c:pt idx="11">
                  <c:v>89.820793578143139</c:v>
                </c:pt>
                <c:pt idx="12">
                  <c:v>84.668520930887581</c:v>
                </c:pt>
                <c:pt idx="13">
                  <c:v>91.826919691581864</c:v>
                </c:pt>
                <c:pt idx="14">
                  <c:v>93.856986937999508</c:v>
                </c:pt>
                <c:pt idx="15">
                  <c:v>98.164982572263483</c:v>
                </c:pt>
                <c:pt idx="16">
                  <c:v>97.422103298947277</c:v>
                </c:pt>
                <c:pt idx="17">
                  <c:v>109.29760940745696</c:v>
                </c:pt>
                <c:pt idx="18">
                  <c:v>111.41147061930077</c:v>
                </c:pt>
                <c:pt idx="19">
                  <c:v>119.64510791113614</c:v>
                </c:pt>
                <c:pt idx="20">
                  <c:v>125.824032672605</c:v>
                </c:pt>
                <c:pt idx="21">
                  <c:v>127.06333837974861</c:v>
                </c:pt>
                <c:pt idx="22">
                  <c:v>125.80924550223567</c:v>
                </c:pt>
                <c:pt idx="23">
                  <c:v>126.19159947892827</c:v>
                </c:pt>
                <c:pt idx="24">
                  <c:v>127.27528782170896</c:v>
                </c:pt>
                <c:pt idx="25">
                  <c:v>134.76604584022814</c:v>
                </c:pt>
                <c:pt idx="26">
                  <c:v>147.1316410238355</c:v>
                </c:pt>
                <c:pt idx="27">
                  <c:v>157.59250783367955</c:v>
                </c:pt>
              </c:numCache>
            </c:numRef>
          </c:val>
        </c:ser>
        <c:ser>
          <c:idx val="3"/>
          <c:order val="3"/>
          <c:tx>
            <c:strRef>
              <c:f>'FX rates'!$N$3</c:f>
              <c:strCache>
                <c:ptCount val="1"/>
                <c:pt idx="0">
                  <c:v>USA</c:v>
                </c:pt>
              </c:strCache>
            </c:strRef>
          </c:tx>
          <c:marker>
            <c:symbol val="triangle"/>
            <c:size val="9"/>
            <c:spPr>
              <a:ln>
                <a:solidFill>
                  <a:srgbClr val="4F81BD"/>
                </a:solidFill>
              </a:ln>
            </c:spPr>
          </c:marker>
          <c:cat>
            <c:multiLvlStrRef>
              <c:f>'FX rates'!$I$4:$J$31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'FX rates'!$N$4:$N$31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80.572789496857851</c:v>
                </c:pt>
                <c:pt idx="2">
                  <c:v>75.286194612336388</c:v>
                </c:pt>
                <c:pt idx="3">
                  <c:v>74.944962574550701</c:v>
                </c:pt>
                <c:pt idx="4">
                  <c:v>74.308529800264182</c:v>
                </c:pt>
                <c:pt idx="5">
                  <c:v>76.525037025177127</c:v>
                </c:pt>
                <c:pt idx="6">
                  <c:v>71.43757755273586</c:v>
                </c:pt>
                <c:pt idx="7">
                  <c:v>68.34047152063404</c:v>
                </c:pt>
                <c:pt idx="8">
                  <c:v>69.133010447104027</c:v>
                </c:pt>
                <c:pt idx="9">
                  <c:v>67.92118640675659</c:v>
                </c:pt>
                <c:pt idx="10">
                  <c:v>75.265180322619372</c:v>
                </c:pt>
                <c:pt idx="11">
                  <c:v>81.800624424608742</c:v>
                </c:pt>
                <c:pt idx="12">
                  <c:v>76.049713805387668</c:v>
                </c:pt>
                <c:pt idx="13">
                  <c:v>84.019133010447106</c:v>
                </c:pt>
                <c:pt idx="14">
                  <c:v>82.840331425369257</c:v>
                </c:pt>
                <c:pt idx="15">
                  <c:v>86.443781771604691</c:v>
                </c:pt>
                <c:pt idx="16">
                  <c:v>91.809430412680626</c:v>
                </c:pt>
                <c:pt idx="17">
                  <c:v>100.375255173518</c:v>
                </c:pt>
                <c:pt idx="18">
                  <c:v>99.897930592803093</c:v>
                </c:pt>
                <c:pt idx="19">
                  <c:v>103.74554697194091</c:v>
                </c:pt>
                <c:pt idx="20">
                  <c:v>107.54112796701759</c:v>
                </c:pt>
                <c:pt idx="21">
                  <c:v>106.83064483849016</c:v>
                </c:pt>
                <c:pt idx="22">
                  <c:v>109.60453108113516</c:v>
                </c:pt>
                <c:pt idx="23">
                  <c:v>114.69098987311372</c:v>
                </c:pt>
                <c:pt idx="24">
                  <c:v>120.72609374374575</c:v>
                </c:pt>
                <c:pt idx="25">
                  <c:v>123.09970780130487</c:v>
                </c:pt>
                <c:pt idx="26">
                  <c:v>136.16559260297001</c:v>
                </c:pt>
                <c:pt idx="27">
                  <c:v>149.36156586478805</c:v>
                </c:pt>
              </c:numCache>
            </c:numRef>
          </c:val>
        </c:ser>
        <c:dLbls/>
        <c:marker val="1"/>
        <c:axId val="174284160"/>
        <c:axId val="174298240"/>
      </c:lineChart>
      <c:catAx>
        <c:axId val="174284160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298240"/>
        <c:crosses val="autoZero"/>
        <c:auto val="1"/>
        <c:lblAlgn val="ctr"/>
        <c:lblOffset val="100"/>
      </c:catAx>
      <c:valAx>
        <c:axId val="174298240"/>
        <c:scaling>
          <c:orientation val="minMax"/>
          <c:max val="160"/>
          <c:min val="60"/>
        </c:scaling>
        <c:axPos val="l"/>
        <c:maj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Q1 2009 = 100</a:t>
                </a:r>
              </a:p>
            </c:rich>
          </c:tx>
          <c:layout/>
        </c:title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2841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/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2B. Quarterly net direct and portfolio investment into South Africa, 2002 to 2015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'investment in SA'!$C$4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cat>
            <c:multiLvlStrRef>
              <c:f>'investment in SA'!$A$5:$B$60</c:f>
              <c:multiLvlStrCache>
                <c:ptCount val="56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  <c:pt idx="47">
                    <c:v> 4 </c:v>
                  </c:pt>
                  <c:pt idx="48">
                    <c:v> 1 </c:v>
                  </c:pt>
                  <c:pt idx="49">
                    <c:v> 2 </c:v>
                  </c:pt>
                  <c:pt idx="50">
                    <c:v> 3 </c:v>
                  </c:pt>
                  <c:pt idx="51">
                    <c:v> 4 </c:v>
                  </c:pt>
                  <c:pt idx="52">
                    <c:v> 1 </c:v>
                  </c:pt>
                  <c:pt idx="53">
                    <c:v> 2 </c:v>
                  </c:pt>
                  <c:pt idx="54">
                    <c:v> 3 </c:v>
                  </c:pt>
                  <c:pt idx="55">
                    <c:v> 4 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  <c:pt idx="48">
                    <c:v>2014</c:v>
                  </c:pt>
                  <c:pt idx="52">
                    <c:v>2015</c:v>
                  </c:pt>
                </c:lvl>
              </c:multiLvlStrCache>
            </c:multiLvlStrRef>
          </c:cat>
          <c:val>
            <c:numRef>
              <c:f>'investment in SA'!$C$5:$C$60</c:f>
              <c:numCache>
                <c:formatCode>_(* #,##0_);_(* \(#,##0\);_(* "-"??_);_(@_)</c:formatCode>
                <c:ptCount val="56"/>
                <c:pt idx="0">
                  <c:v>21.199997816702204</c:v>
                </c:pt>
                <c:pt idx="1">
                  <c:v>20.920783163986528</c:v>
                </c:pt>
                <c:pt idx="2">
                  <c:v>11.902243506657664</c:v>
                </c:pt>
                <c:pt idx="3">
                  <c:v>-6.6333507154140907</c:v>
                </c:pt>
                <c:pt idx="4">
                  <c:v>-5.4744927376369077</c:v>
                </c:pt>
                <c:pt idx="5">
                  <c:v>2.5146326076967713</c:v>
                </c:pt>
                <c:pt idx="6">
                  <c:v>1.4062942717733355</c:v>
                </c:pt>
                <c:pt idx="7">
                  <c:v>4.1980954848907706</c:v>
                </c:pt>
                <c:pt idx="8">
                  <c:v>17.874997941495941</c:v>
                </c:pt>
                <c:pt idx="9">
                  <c:v>-23.073205428736191</c:v>
                </c:pt>
                <c:pt idx="10">
                  <c:v>3.2342283654024286</c:v>
                </c:pt>
                <c:pt idx="11">
                  <c:v>-5.2345953217334591</c:v>
                </c:pt>
                <c:pt idx="12">
                  <c:v>1.1532529201608446</c:v>
                </c:pt>
                <c:pt idx="13">
                  <c:v>15.396015070399796</c:v>
                </c:pt>
                <c:pt idx="14">
                  <c:v>49.589803910134833</c:v>
                </c:pt>
                <c:pt idx="15">
                  <c:v>2.3106190186064732</c:v>
                </c:pt>
                <c:pt idx="16">
                  <c:v>13.83947929425287</c:v>
                </c:pt>
                <c:pt idx="17">
                  <c:v>-6.8549621442600053</c:v>
                </c:pt>
                <c:pt idx="18">
                  <c:v>-66.276162443381537</c:v>
                </c:pt>
                <c:pt idx="19">
                  <c:v>-7.8240025376721407</c:v>
                </c:pt>
                <c:pt idx="20">
                  <c:v>2.7080011753733428</c:v>
                </c:pt>
                <c:pt idx="21">
                  <c:v>0.12318672454150907</c:v>
                </c:pt>
                <c:pt idx="22">
                  <c:v>23.156845314830413</c:v>
                </c:pt>
                <c:pt idx="23">
                  <c:v>14.657598181884158</c:v>
                </c:pt>
                <c:pt idx="24">
                  <c:v>57.533569790908238</c:v>
                </c:pt>
                <c:pt idx="25">
                  <c:v>11.762928200211245</c:v>
                </c:pt>
                <c:pt idx="26">
                  <c:v>17.959317666136918</c:v>
                </c:pt>
                <c:pt idx="27">
                  <c:v>66.363225874576045</c:v>
                </c:pt>
                <c:pt idx="28">
                  <c:v>15.388011723207615</c:v>
                </c:pt>
                <c:pt idx="29">
                  <c:v>38.870672070258721</c:v>
                </c:pt>
                <c:pt idx="30">
                  <c:v>17.796148144457288</c:v>
                </c:pt>
                <c:pt idx="31">
                  <c:v>3.5423156363736648</c:v>
                </c:pt>
                <c:pt idx="32">
                  <c:v>6.4865634851545515</c:v>
                </c:pt>
                <c:pt idx="33">
                  <c:v>-0.26890724990441445</c:v>
                </c:pt>
                <c:pt idx="34">
                  <c:v>3.9721890700192444</c:v>
                </c:pt>
                <c:pt idx="35">
                  <c:v>25.359941252963804</c:v>
                </c:pt>
                <c:pt idx="36">
                  <c:v>-10.315268086922684</c:v>
                </c:pt>
                <c:pt idx="37">
                  <c:v>18.163899309297769</c:v>
                </c:pt>
                <c:pt idx="38">
                  <c:v>5.2869064286702789</c:v>
                </c:pt>
                <c:pt idx="39">
                  <c:v>26.75138362168887</c:v>
                </c:pt>
                <c:pt idx="40">
                  <c:v>9.9501997922400687</c:v>
                </c:pt>
                <c:pt idx="41">
                  <c:v>1.932844792991985</c:v>
                </c:pt>
                <c:pt idx="42">
                  <c:v>22.410286467783166</c:v>
                </c:pt>
                <c:pt idx="43">
                  <c:v>-19.054031725593681</c:v>
                </c:pt>
                <c:pt idx="44">
                  <c:v>5.4749429289051816</c:v>
                </c:pt>
                <c:pt idx="45">
                  <c:v>8.1679420494037043</c:v>
                </c:pt>
                <c:pt idx="46">
                  <c:v>18.234094416086897</c:v>
                </c:pt>
                <c:pt idx="47">
                  <c:v>-14.388135239432298</c:v>
                </c:pt>
                <c:pt idx="48">
                  <c:v>-8.9719140377860912E-2</c:v>
                </c:pt>
                <c:pt idx="49">
                  <c:v>14.80336462407465</c:v>
                </c:pt>
                <c:pt idx="50">
                  <c:v>-41.065691154214775</c:v>
                </c:pt>
                <c:pt idx="51">
                  <c:v>5.44687048132851</c:v>
                </c:pt>
                <c:pt idx="52">
                  <c:v>-25.556284796360607</c:v>
                </c:pt>
                <c:pt idx="53">
                  <c:v>2.0171861572524818</c:v>
                </c:pt>
                <c:pt idx="54">
                  <c:v>1.2588867106919515</c:v>
                </c:pt>
                <c:pt idx="55">
                  <c:v>-23.696999999999999</c:v>
                </c:pt>
              </c:numCache>
            </c:numRef>
          </c:val>
        </c:ser>
        <c:ser>
          <c:idx val="1"/>
          <c:order val="1"/>
          <c:tx>
            <c:strRef>
              <c:f>'investment in SA'!$D$4</c:f>
              <c:strCache>
                <c:ptCount val="1"/>
                <c:pt idx="0">
                  <c:v>portfolio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multiLvlStrRef>
              <c:f>'investment in SA'!$A$5:$B$60</c:f>
              <c:multiLvlStrCache>
                <c:ptCount val="56"/>
                <c:lvl>
                  <c:pt idx="0">
                    <c:v> 1 </c:v>
                  </c:pt>
                  <c:pt idx="1">
                    <c:v> 2 </c:v>
                  </c:pt>
                  <c:pt idx="2">
                    <c:v> 3 </c:v>
                  </c:pt>
                  <c:pt idx="3">
                    <c:v> 4 </c:v>
                  </c:pt>
                  <c:pt idx="4">
                    <c:v> 1 </c:v>
                  </c:pt>
                  <c:pt idx="5">
                    <c:v> 2 </c:v>
                  </c:pt>
                  <c:pt idx="6">
                    <c:v> 3 </c:v>
                  </c:pt>
                  <c:pt idx="7">
                    <c:v> 4 </c:v>
                  </c:pt>
                  <c:pt idx="8">
                    <c:v> 1 </c:v>
                  </c:pt>
                  <c:pt idx="9">
                    <c:v> 2 </c:v>
                  </c:pt>
                  <c:pt idx="10">
                    <c:v> 3 </c:v>
                  </c:pt>
                  <c:pt idx="11">
                    <c:v> 4 </c:v>
                  </c:pt>
                  <c:pt idx="12">
                    <c:v> 1 </c:v>
                  </c:pt>
                  <c:pt idx="13">
                    <c:v> 2 </c:v>
                  </c:pt>
                  <c:pt idx="14">
                    <c:v> 3 </c:v>
                  </c:pt>
                  <c:pt idx="15">
                    <c:v> 4 </c:v>
                  </c:pt>
                  <c:pt idx="16">
                    <c:v> 1 </c:v>
                  </c:pt>
                  <c:pt idx="17">
                    <c:v> 2 </c:v>
                  </c:pt>
                  <c:pt idx="18">
                    <c:v> 3 </c:v>
                  </c:pt>
                  <c:pt idx="19">
                    <c:v> 4 </c:v>
                  </c:pt>
                  <c:pt idx="20">
                    <c:v> 1 </c:v>
                  </c:pt>
                  <c:pt idx="21">
                    <c:v> 2 </c:v>
                  </c:pt>
                  <c:pt idx="22">
                    <c:v> 3 </c:v>
                  </c:pt>
                  <c:pt idx="23">
                    <c:v> 4 </c:v>
                  </c:pt>
                  <c:pt idx="24">
                    <c:v> 1 </c:v>
                  </c:pt>
                  <c:pt idx="25">
                    <c:v> 2 </c:v>
                  </c:pt>
                  <c:pt idx="26">
                    <c:v> 3 </c:v>
                  </c:pt>
                  <c:pt idx="27">
                    <c:v> 4 </c:v>
                  </c:pt>
                  <c:pt idx="28">
                    <c:v> 1 </c:v>
                  </c:pt>
                  <c:pt idx="29">
                    <c:v> 2 </c:v>
                  </c:pt>
                  <c:pt idx="30">
                    <c:v> 3 </c:v>
                  </c:pt>
                  <c:pt idx="31">
                    <c:v> 4 </c:v>
                  </c:pt>
                  <c:pt idx="32">
                    <c:v> 1 </c:v>
                  </c:pt>
                  <c:pt idx="33">
                    <c:v> 2 </c:v>
                  </c:pt>
                  <c:pt idx="34">
                    <c:v> 3 </c:v>
                  </c:pt>
                  <c:pt idx="35">
                    <c:v> 4 </c:v>
                  </c:pt>
                  <c:pt idx="36">
                    <c:v> 1 </c:v>
                  </c:pt>
                  <c:pt idx="37">
                    <c:v> 2 </c:v>
                  </c:pt>
                  <c:pt idx="38">
                    <c:v> 3 </c:v>
                  </c:pt>
                  <c:pt idx="39">
                    <c:v> 4 </c:v>
                  </c:pt>
                  <c:pt idx="40">
                    <c:v> 1 </c:v>
                  </c:pt>
                  <c:pt idx="41">
                    <c:v> 2 </c:v>
                  </c:pt>
                  <c:pt idx="42">
                    <c:v> 3 </c:v>
                  </c:pt>
                  <c:pt idx="43">
                    <c:v> 4 </c:v>
                  </c:pt>
                  <c:pt idx="44">
                    <c:v> 1 </c:v>
                  </c:pt>
                  <c:pt idx="45">
                    <c:v> 2 </c:v>
                  </c:pt>
                  <c:pt idx="46">
                    <c:v> 3 </c:v>
                  </c:pt>
                  <c:pt idx="47">
                    <c:v> 4 </c:v>
                  </c:pt>
                  <c:pt idx="48">
                    <c:v> 1 </c:v>
                  </c:pt>
                  <c:pt idx="49">
                    <c:v> 2 </c:v>
                  </c:pt>
                  <c:pt idx="50">
                    <c:v> 3 </c:v>
                  </c:pt>
                  <c:pt idx="51">
                    <c:v> 4 </c:v>
                  </c:pt>
                  <c:pt idx="52">
                    <c:v> 1 </c:v>
                  </c:pt>
                  <c:pt idx="53">
                    <c:v> 2 </c:v>
                  </c:pt>
                  <c:pt idx="54">
                    <c:v> 3 </c:v>
                  </c:pt>
                  <c:pt idx="55">
                    <c:v> 4 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  <c:pt idx="48">
                    <c:v>2014</c:v>
                  </c:pt>
                  <c:pt idx="52">
                    <c:v>2015</c:v>
                  </c:pt>
                </c:lvl>
              </c:multiLvlStrCache>
            </c:multiLvlStrRef>
          </c:cat>
          <c:val>
            <c:numRef>
              <c:f>'investment in SA'!$D$5:$D$60</c:f>
              <c:numCache>
                <c:formatCode>_(* #,##0_);_(* \(#,##0\);_(* "-"??_);_(@_)</c:formatCode>
                <c:ptCount val="56"/>
                <c:pt idx="0">
                  <c:v>-3.9252377431340668</c:v>
                </c:pt>
                <c:pt idx="1">
                  <c:v>32.043598155639742</c:v>
                </c:pt>
                <c:pt idx="2">
                  <c:v>-30.239745343159395</c:v>
                </c:pt>
                <c:pt idx="3">
                  <c:v>-6.6907632049616161</c:v>
                </c:pt>
                <c:pt idx="4">
                  <c:v>-10.332623509503906</c:v>
                </c:pt>
                <c:pt idx="5">
                  <c:v>48.769614363191252</c:v>
                </c:pt>
                <c:pt idx="6">
                  <c:v>-9.5966366997103698</c:v>
                </c:pt>
                <c:pt idx="7">
                  <c:v>-13.955944171827499</c:v>
                </c:pt>
                <c:pt idx="8">
                  <c:v>9.865821577273163</c:v>
                </c:pt>
                <c:pt idx="9">
                  <c:v>28.984321621980456</c:v>
                </c:pt>
                <c:pt idx="10">
                  <c:v>3.2978394949002023</c:v>
                </c:pt>
                <c:pt idx="11">
                  <c:v>38.141967035327504</c:v>
                </c:pt>
                <c:pt idx="12">
                  <c:v>19.114924871640753</c:v>
                </c:pt>
                <c:pt idx="13">
                  <c:v>42.750884846732632</c:v>
                </c:pt>
                <c:pt idx="14">
                  <c:v>9.8494913832375097</c:v>
                </c:pt>
                <c:pt idx="15">
                  <c:v>-13.438900063453795</c:v>
                </c:pt>
                <c:pt idx="16">
                  <c:v>91.228484986529935</c:v>
                </c:pt>
                <c:pt idx="17">
                  <c:v>57.62429787633657</c:v>
                </c:pt>
                <c:pt idx="18">
                  <c:v>36.278298611398725</c:v>
                </c:pt>
                <c:pt idx="19">
                  <c:v>47.378390115073074</c:v>
                </c:pt>
                <c:pt idx="20">
                  <c:v>40.616680598960748</c:v>
                </c:pt>
                <c:pt idx="21">
                  <c:v>59.341042834205048</c:v>
                </c:pt>
                <c:pt idx="22">
                  <c:v>32.123028351680823</c:v>
                </c:pt>
                <c:pt idx="23">
                  <c:v>-10.248623409062516</c:v>
                </c:pt>
                <c:pt idx="24">
                  <c:v>-34.191687026904539</c:v>
                </c:pt>
                <c:pt idx="25">
                  <c:v>16.618945321205189</c:v>
                </c:pt>
                <c:pt idx="26">
                  <c:v>-17.532905178566939</c:v>
                </c:pt>
                <c:pt idx="27">
                  <c:v>-165.71145159187176</c:v>
                </c:pt>
                <c:pt idx="28">
                  <c:v>12.790109706997814</c:v>
                </c:pt>
                <c:pt idx="29">
                  <c:v>41.494703567775275</c:v>
                </c:pt>
                <c:pt idx="30">
                  <c:v>32.795798102335901</c:v>
                </c:pt>
                <c:pt idx="31">
                  <c:v>43.73147150618086</c:v>
                </c:pt>
                <c:pt idx="32">
                  <c:v>49.865796616281379</c:v>
                </c:pt>
                <c:pt idx="33">
                  <c:v>32.937221988292166</c:v>
                </c:pt>
                <c:pt idx="34">
                  <c:v>44.779420100673434</c:v>
                </c:pt>
                <c:pt idx="35">
                  <c:v>-28.18894901441406</c:v>
                </c:pt>
                <c:pt idx="36">
                  <c:v>29.933423831031256</c:v>
                </c:pt>
                <c:pt idx="37">
                  <c:v>7.8477694626533996</c:v>
                </c:pt>
                <c:pt idx="38">
                  <c:v>-20.788963157700245</c:v>
                </c:pt>
                <c:pt idx="39">
                  <c:v>23.572603930762405</c:v>
                </c:pt>
                <c:pt idx="40">
                  <c:v>4.6236369917640605</c:v>
                </c:pt>
                <c:pt idx="41">
                  <c:v>28.759417732475043</c:v>
                </c:pt>
                <c:pt idx="42">
                  <c:v>25.173881616444277</c:v>
                </c:pt>
                <c:pt idx="43">
                  <c:v>39.329846923532912</c:v>
                </c:pt>
                <c:pt idx="44">
                  <c:v>17.73024619589</c:v>
                </c:pt>
                <c:pt idx="45">
                  <c:v>-5.1417500596518222</c:v>
                </c:pt>
                <c:pt idx="46">
                  <c:v>54.480459927795444</c:v>
                </c:pt>
                <c:pt idx="47">
                  <c:v>-3.7220739491724171</c:v>
                </c:pt>
                <c:pt idx="48">
                  <c:v>3.5397330616521168</c:v>
                </c:pt>
                <c:pt idx="49">
                  <c:v>17.04597960624243</c:v>
                </c:pt>
                <c:pt idx="50">
                  <c:v>49.081780094504907</c:v>
                </c:pt>
                <c:pt idx="51">
                  <c:v>-18.795039681552016</c:v>
                </c:pt>
                <c:pt idx="52">
                  <c:v>34.424261869235607</c:v>
                </c:pt>
                <c:pt idx="53">
                  <c:v>45.126097522863617</c:v>
                </c:pt>
                <c:pt idx="54">
                  <c:v>-12.365596621412788</c:v>
                </c:pt>
                <c:pt idx="55">
                  <c:v>-10.954000000000001</c:v>
                </c:pt>
              </c:numCache>
            </c:numRef>
          </c:val>
        </c:ser>
        <c:dLbls/>
        <c:gapWidth val="39"/>
        <c:overlap val="100"/>
        <c:axId val="173034496"/>
        <c:axId val="174166784"/>
      </c:barChart>
      <c:catAx>
        <c:axId val="1730344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166784"/>
        <c:crosses val="autoZero"/>
        <c:auto val="1"/>
        <c:lblAlgn val="ctr"/>
        <c:lblOffset val="100"/>
      </c:catAx>
      <c:valAx>
        <c:axId val="174166784"/>
        <c:scaling>
          <c:orientation val="minMax"/>
          <c:max val="120"/>
          <c:min val="-18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303449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2A. Average capital flows over the commodity cycle, 2002 to 2015, in constant (2015) rand (a)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'investment in SA'!$B$63</c:f>
              <c:strCache>
                <c:ptCount val="1"/>
                <c:pt idx="0">
                  <c:v>2002 to 2005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cat>
            <c:strRef>
              <c:f>'investment in SA'!$C$62:$E$62</c:f>
              <c:strCache>
                <c:ptCount val="3"/>
                <c:pt idx="0">
                  <c:v>direct</c:v>
                </c:pt>
                <c:pt idx="1">
                  <c:v>portfolio</c:v>
                </c:pt>
                <c:pt idx="2">
                  <c:v>direct plus portfolio</c:v>
                </c:pt>
              </c:strCache>
            </c:strRef>
          </c:cat>
          <c:val>
            <c:numRef>
              <c:f>'investment in SA'!$C$63:$E$63</c:f>
              <c:numCache>
                <c:formatCode>_ * #,##0_ ;_ * \-#,##0_ ;_ * "-"??_ ;_ @_ </c:formatCode>
                <c:ptCount val="3"/>
                <c:pt idx="0">
                  <c:v>6.9553324921491839</c:v>
                </c:pt>
                <c:pt idx="1">
                  <c:v>9.0399132883857849</c:v>
                </c:pt>
                <c:pt idx="2">
                  <c:v>15.995245780534972</c:v>
                </c:pt>
              </c:numCache>
            </c:numRef>
          </c:val>
        </c:ser>
        <c:ser>
          <c:idx val="1"/>
          <c:order val="1"/>
          <c:tx>
            <c:strRef>
              <c:f>'investment in SA'!$B$64</c:f>
              <c:strCache>
                <c:ptCount val="1"/>
                <c:pt idx="0">
                  <c:v>2006 to 2009</c:v>
                </c:pt>
              </c:strCache>
            </c:strRef>
          </c:tx>
          <c:cat>
            <c:strRef>
              <c:f>'investment in SA'!$C$62:$E$62</c:f>
              <c:strCache>
                <c:ptCount val="3"/>
                <c:pt idx="0">
                  <c:v>direct</c:v>
                </c:pt>
                <c:pt idx="1">
                  <c:v>portfolio</c:v>
                </c:pt>
                <c:pt idx="2">
                  <c:v>direct plus portfolio</c:v>
                </c:pt>
              </c:strCache>
            </c:strRef>
          </c:cat>
          <c:val>
            <c:numRef>
              <c:f>'investment in SA'!$C$64:$E$64</c:f>
              <c:numCache>
                <c:formatCode>_ * #,##0_ ;_ * \-#,##0_ ;_ * "-"??_ ;_ @_ </c:formatCode>
                <c:ptCount val="3"/>
                <c:pt idx="0">
                  <c:v>12.671635791981148</c:v>
                </c:pt>
                <c:pt idx="1">
                  <c:v>17.771036523267139</c:v>
                </c:pt>
                <c:pt idx="2">
                  <c:v>30.442672315248281</c:v>
                </c:pt>
              </c:numCache>
            </c:numRef>
          </c:val>
        </c:ser>
        <c:ser>
          <c:idx val="2"/>
          <c:order val="2"/>
          <c:tx>
            <c:strRef>
              <c:f>'investment in SA'!$B$65</c:f>
              <c:strCache>
                <c:ptCount val="1"/>
                <c:pt idx="0">
                  <c:v>2010 to 2013</c:v>
                </c:pt>
              </c:strCache>
            </c:strRef>
          </c:tx>
          <c:cat>
            <c:strRef>
              <c:f>'investment in SA'!$C$62:$E$62</c:f>
              <c:strCache>
                <c:ptCount val="3"/>
                <c:pt idx="0">
                  <c:v>direct</c:v>
                </c:pt>
                <c:pt idx="1">
                  <c:v>portfolio</c:v>
                </c:pt>
                <c:pt idx="2">
                  <c:v>direct plus portfolio</c:v>
                </c:pt>
              </c:strCache>
            </c:strRef>
          </c:cat>
          <c:val>
            <c:numRef>
              <c:f>'investment in SA'!$C$65:$E$65</c:f>
              <c:numCache>
                <c:formatCode>_ * #,##0_ ;_ * \-#,##0_ ;_ * "-"??_ ;_ @_ </c:formatCode>
                <c:ptCount val="3"/>
                <c:pt idx="0">
                  <c:v>6.7603032070845277</c:v>
                </c:pt>
                <c:pt idx="1">
                  <c:v>18.824499321041078</c:v>
                </c:pt>
                <c:pt idx="2">
                  <c:v>25.584802528125607</c:v>
                </c:pt>
              </c:numCache>
            </c:numRef>
          </c:val>
        </c:ser>
        <c:ser>
          <c:idx val="3"/>
          <c:order val="3"/>
          <c:tx>
            <c:strRef>
              <c:f>'investment in SA'!$B$66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</c:spPr>
          <c:cat>
            <c:strRef>
              <c:f>'investment in SA'!$C$62:$E$62</c:f>
              <c:strCache>
                <c:ptCount val="3"/>
                <c:pt idx="0">
                  <c:v>direct</c:v>
                </c:pt>
                <c:pt idx="1">
                  <c:v>portfolio</c:v>
                </c:pt>
                <c:pt idx="2">
                  <c:v>direct plus portfolio</c:v>
                </c:pt>
              </c:strCache>
            </c:strRef>
          </c:cat>
          <c:val>
            <c:numRef>
              <c:f>'investment in SA'!$C$66:$E$66</c:f>
              <c:numCache>
                <c:formatCode>_ * #,##0_ ;_ * \-#,##0_ ;_ * "-"??_ ;_ @_ </c:formatCode>
                <c:ptCount val="3"/>
                <c:pt idx="0">
                  <c:v>-8.3602983897007057</c:v>
                </c:pt>
                <c:pt idx="1">
                  <c:v>13.387901981441736</c:v>
                </c:pt>
                <c:pt idx="2">
                  <c:v>5.0276035917410287</c:v>
                </c:pt>
              </c:numCache>
            </c:numRef>
          </c:val>
        </c:ser>
        <c:dLbls/>
        <c:gapWidth val="11"/>
        <c:overlap val="19"/>
        <c:axId val="174244224"/>
        <c:axId val="174245760"/>
      </c:barChart>
      <c:catAx>
        <c:axId val="1742442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245760"/>
        <c:crosses val="autoZero"/>
        <c:auto val="1"/>
        <c:lblAlgn val="ctr"/>
        <c:lblOffset val="100"/>
      </c:catAx>
      <c:valAx>
        <c:axId val="174245760"/>
        <c:scaling>
          <c:orientation val="minMax"/>
          <c:min val="-10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Constant (2015) R bns</a:t>
                </a:r>
              </a:p>
            </c:rich>
          </c:tx>
        </c:title>
        <c:numFmt formatCode="_ * #,##0_ ;_ * \-#,##0_ ;_ * &quot;-&quot;??_ ;_ @_ " sourceLinked="1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244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Mining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'mfg and mining exports'!$B$8</c:f>
              <c:strCache>
                <c:ptCount val="1"/>
                <c:pt idx="0">
                  <c:v>Exports in constant rand</c:v>
                </c:pt>
              </c:strCache>
            </c:strRef>
          </c:tx>
          <c:spPr>
            <a:ln w="38100">
              <a:solidFill>
                <a:srgbClr val="5B9BD5">
                  <a:lumMod val="75000"/>
                </a:srgbClr>
              </a:solidFill>
            </a:ln>
          </c:spPr>
          <c:marker>
            <c:symbol val="square"/>
            <c:size val="5"/>
          </c:marker>
          <c:cat>
            <c:numRef>
              <c:f>'mfg and mining exports'!$A$9:$A$36</c:f>
              <c:numCache>
                <c:formatCode>General</c:formatCode>
                <c:ptCount val="2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'mfg and mining exports'!$B$9:$B$36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88.673229517531027</c:v>
                </c:pt>
                <c:pt idx="2">
                  <c:v>85.775154950894461</c:v>
                </c:pt>
                <c:pt idx="3">
                  <c:v>95.365901319662882</c:v>
                </c:pt>
                <c:pt idx="4">
                  <c:v>108.95418071485219</c:v>
                </c:pt>
                <c:pt idx="5">
                  <c:v>94.249291562549985</c:v>
                </c:pt>
                <c:pt idx="6">
                  <c:v>102.01773305386527</c:v>
                </c:pt>
                <c:pt idx="7">
                  <c:v>111.89359890913431</c:v>
                </c:pt>
                <c:pt idx="8">
                  <c:v>114.36401616243823</c:v>
                </c:pt>
                <c:pt idx="9">
                  <c:v>110.14822777857931</c:v>
                </c:pt>
                <c:pt idx="10">
                  <c:v>113.9678248911441</c:v>
                </c:pt>
                <c:pt idx="11">
                  <c:v>119.94398790306293</c:v>
                </c:pt>
                <c:pt idx="12">
                  <c:v>109.27519137186404</c:v>
                </c:pt>
                <c:pt idx="13">
                  <c:v>111.93353846573069</c:v>
                </c:pt>
                <c:pt idx="14">
                  <c:v>101.44939013235152</c:v>
                </c:pt>
                <c:pt idx="15">
                  <c:v>108.51294302571985</c:v>
                </c:pt>
                <c:pt idx="16">
                  <c:v>114.15313297280451</c:v>
                </c:pt>
                <c:pt idx="17">
                  <c:v>121.51658195356544</c:v>
                </c:pt>
                <c:pt idx="18">
                  <c:v>119.02046278291299</c:v>
                </c:pt>
                <c:pt idx="19">
                  <c:v>125.23232208512221</c:v>
                </c:pt>
                <c:pt idx="20">
                  <c:v>116.90277036887599</c:v>
                </c:pt>
                <c:pt idx="21">
                  <c:v>112.34592003679269</c:v>
                </c:pt>
                <c:pt idx="22">
                  <c:v>100.98988427469054</c:v>
                </c:pt>
                <c:pt idx="23">
                  <c:v>117.18378000679517</c:v>
                </c:pt>
                <c:pt idx="24">
                  <c:v>110.6844591839093</c:v>
                </c:pt>
                <c:pt idx="25">
                  <c:v>128.97206761429248</c:v>
                </c:pt>
                <c:pt idx="26">
                  <c:v>115.65376735743864</c:v>
                </c:pt>
                <c:pt idx="27">
                  <c:v>117.58980683659289</c:v>
                </c:pt>
              </c:numCache>
            </c:numRef>
          </c:val>
        </c:ser>
        <c:ser>
          <c:idx val="1"/>
          <c:order val="1"/>
          <c:tx>
            <c:strRef>
              <c:f>'mfg and mining exports'!$C$8</c:f>
              <c:strCache>
                <c:ptCount val="1"/>
                <c:pt idx="0">
                  <c:v>Exports in US$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'mfg and mining exports'!$A$9:$A$36</c:f>
              <c:numCache>
                <c:formatCode>General</c:formatCode>
                <c:ptCount val="2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'mfg and mining exports'!$C$9:$C$36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114.29948959926205</c:v>
                </c:pt>
                <c:pt idx="2">
                  <c:v>126.02803707147157</c:v>
                </c:pt>
                <c:pt idx="3">
                  <c:v>134.77193812678175</c:v>
                </c:pt>
                <c:pt idx="4">
                  <c:v>137.68966236306593</c:v>
                </c:pt>
                <c:pt idx="5">
                  <c:v>155.77679475278978</c:v>
                </c:pt>
                <c:pt idx="6">
                  <c:v>177.30792353363219</c:v>
                </c:pt>
                <c:pt idx="7">
                  <c:v>196.0788860447613</c:v>
                </c:pt>
                <c:pt idx="8">
                  <c:v>192.35912678191076</c:v>
                </c:pt>
                <c:pt idx="9">
                  <c:v>207.92269987808334</c:v>
                </c:pt>
                <c:pt idx="10">
                  <c:v>233.79626481101937</c:v>
                </c:pt>
                <c:pt idx="11">
                  <c:v>215.19589833971352</c:v>
                </c:pt>
                <c:pt idx="12">
                  <c:v>195.40432759388824</c:v>
                </c:pt>
                <c:pt idx="13">
                  <c:v>189.17423425263695</c:v>
                </c:pt>
                <c:pt idx="14">
                  <c:v>186.19486856725138</c:v>
                </c:pt>
                <c:pt idx="15">
                  <c:v>180.39883642585482</c:v>
                </c:pt>
                <c:pt idx="16">
                  <c:v>182.64139623849434</c:v>
                </c:pt>
                <c:pt idx="17">
                  <c:v>177.53652555970129</c:v>
                </c:pt>
                <c:pt idx="18">
                  <c:v>181.86816127119687</c:v>
                </c:pt>
                <c:pt idx="19">
                  <c:v>176.16649397504537</c:v>
                </c:pt>
                <c:pt idx="20">
                  <c:v>158.9777017354977</c:v>
                </c:pt>
                <c:pt idx="21">
                  <c:v>147.58035427378593</c:v>
                </c:pt>
                <c:pt idx="22">
                  <c:v>147.86129901378112</c:v>
                </c:pt>
                <c:pt idx="23">
                  <c:v>153.08029667128881</c:v>
                </c:pt>
                <c:pt idx="24">
                  <c:v>129.62730624224673</c:v>
                </c:pt>
                <c:pt idx="25">
                  <c:v>144.98320910392016</c:v>
                </c:pt>
                <c:pt idx="26">
                  <c:v>135.05250953440571</c:v>
                </c:pt>
                <c:pt idx="27">
                  <c:v>122.80615008033426</c:v>
                </c:pt>
              </c:numCache>
            </c:numRef>
          </c:val>
        </c:ser>
        <c:ser>
          <c:idx val="2"/>
          <c:order val="2"/>
          <c:tx>
            <c:strRef>
              <c:f>'mfg and mining exports'!$D$8</c:f>
              <c:strCache>
                <c:ptCount val="1"/>
                <c:pt idx="0">
                  <c:v>FX rate: US$ to rand</c:v>
                </c:pt>
              </c:strCache>
            </c:strRef>
          </c:tx>
          <c:spPr>
            <a:ln w="50800">
              <a:solidFill>
                <a:srgbClr val="5B9BD5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'mfg and mining exports'!$A$9:$A$36</c:f>
              <c:numCache>
                <c:formatCode>General</c:formatCode>
                <c:ptCount val="2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'mfg and mining exports'!$D$9:$D$36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114.6</c:v>
                </c:pt>
                <c:pt idx="2">
                  <c:v>120.10079999999999</c:v>
                </c:pt>
                <c:pt idx="3">
                  <c:v>122.14251359999997</c:v>
                </c:pt>
                <c:pt idx="4">
                  <c:v>125.19607643999994</c:v>
                </c:pt>
                <c:pt idx="5">
                  <c:v>128.82676265675994</c:v>
                </c:pt>
                <c:pt idx="6">
                  <c:v>130.75916409661136</c:v>
                </c:pt>
                <c:pt idx="7">
                  <c:v>134.15890236312322</c:v>
                </c:pt>
                <c:pt idx="8">
                  <c:v>131.47572431586073</c:v>
                </c:pt>
                <c:pt idx="9">
                  <c:v>131.87015148880832</c:v>
                </c:pt>
                <c:pt idx="10">
                  <c:v>126.19973497478955</c:v>
                </c:pt>
                <c:pt idx="11">
                  <c:v>114.08456041720979</c:v>
                </c:pt>
                <c:pt idx="12">
                  <c:v>119.90287299848748</c:v>
                </c:pt>
                <c:pt idx="13">
                  <c:v>116.18588393553438</c:v>
                </c:pt>
                <c:pt idx="14">
                  <c:v>115.02402509617905</c:v>
                </c:pt>
                <c:pt idx="15">
                  <c:v>107.66248749002358</c:v>
                </c:pt>
                <c:pt idx="16">
                  <c:v>104.97092530277297</c:v>
                </c:pt>
                <c:pt idx="17">
                  <c:v>100.03729181354264</c:v>
                </c:pt>
                <c:pt idx="18">
                  <c:v>95.235501806492579</c:v>
                </c:pt>
                <c:pt idx="19">
                  <c:v>92.378436752297802</c:v>
                </c:pt>
                <c:pt idx="20">
                  <c:v>86.558595236903045</c:v>
                </c:pt>
                <c:pt idx="21">
                  <c:v>89.241911689247033</c:v>
                </c:pt>
                <c:pt idx="22">
                  <c:v>88.349492572354563</c:v>
                </c:pt>
                <c:pt idx="23">
                  <c:v>88.084444094637476</c:v>
                </c:pt>
                <c:pt idx="24">
                  <c:v>88.260612982826757</c:v>
                </c:pt>
                <c:pt idx="25">
                  <c:v>86.407140110187399</c:v>
                </c:pt>
                <c:pt idx="26">
                  <c:v>81.654747404127079</c:v>
                </c:pt>
                <c:pt idx="27">
                  <c:v>76.18387932805058</c:v>
                </c:pt>
              </c:numCache>
            </c:numRef>
          </c:val>
        </c:ser>
        <c:dLbls/>
        <c:marker val="1"/>
        <c:axId val="174519424"/>
        <c:axId val="174520960"/>
      </c:lineChart>
      <c:catAx>
        <c:axId val="174519424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74520960"/>
        <c:crosses val="autoZero"/>
        <c:auto val="1"/>
        <c:lblAlgn val="ctr"/>
        <c:lblOffset val="100"/>
      </c:catAx>
      <c:valAx>
        <c:axId val="174520960"/>
        <c:scaling>
          <c:orientation val="minMax"/>
          <c:max val="240"/>
          <c:min val="6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Q1 2009 = 100</a:t>
                </a:r>
              </a:p>
            </c:rich>
          </c:tx>
        </c:title>
        <c:numFmt formatCode="_(* #,##0_);_(* \(#,##0\);_(* &quot;-&quot;??_);_(@_)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451942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Manufacturing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'mfg and mining exports'!$F$8</c:f>
              <c:strCache>
                <c:ptCount val="1"/>
                <c:pt idx="0">
                  <c:v>Exports in constant rand</c:v>
                </c:pt>
              </c:strCache>
            </c:strRef>
          </c:tx>
          <c:spPr>
            <a:ln w="41275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5"/>
          </c:marker>
          <c:cat>
            <c:numRef>
              <c:f>'mfg and mining exports'!$E$9:$E$36</c:f>
              <c:numCache>
                <c:formatCode>General</c:formatCode>
                <c:ptCount val="2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'mfg and mining exports'!$F$9:$F$36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96.631422281780729</c:v>
                </c:pt>
                <c:pt idx="2">
                  <c:v>101.89200669086642</c:v>
                </c:pt>
                <c:pt idx="3">
                  <c:v>111.57975986986686</c:v>
                </c:pt>
                <c:pt idx="4">
                  <c:v>118.74566227169916</c:v>
                </c:pt>
                <c:pt idx="5">
                  <c:v>141.79622879816793</c:v>
                </c:pt>
                <c:pt idx="6">
                  <c:v>143.21886756514644</c:v>
                </c:pt>
                <c:pt idx="7">
                  <c:v>152.04800716419524</c:v>
                </c:pt>
                <c:pt idx="8">
                  <c:v>141.19149973620756</c:v>
                </c:pt>
                <c:pt idx="9">
                  <c:v>152.53876870668094</c:v>
                </c:pt>
                <c:pt idx="10">
                  <c:v>162.09959798509948</c:v>
                </c:pt>
                <c:pt idx="11">
                  <c:v>169.87140679151557</c:v>
                </c:pt>
                <c:pt idx="12">
                  <c:v>145.07035614346961</c:v>
                </c:pt>
                <c:pt idx="13">
                  <c:v>159.4191414889693</c:v>
                </c:pt>
                <c:pt idx="14">
                  <c:v>163.6304166065367</c:v>
                </c:pt>
                <c:pt idx="15">
                  <c:v>175.8554794577523</c:v>
                </c:pt>
                <c:pt idx="16">
                  <c:v>144.08674339468652</c:v>
                </c:pt>
                <c:pt idx="17">
                  <c:v>170.42706518559623</c:v>
                </c:pt>
                <c:pt idx="18">
                  <c:v>169.35765131736949</c:v>
                </c:pt>
                <c:pt idx="19">
                  <c:v>181.99197204757078</c:v>
                </c:pt>
                <c:pt idx="20">
                  <c:v>165.92278254369646</c:v>
                </c:pt>
                <c:pt idx="21">
                  <c:v>173.58224700329558</c:v>
                </c:pt>
                <c:pt idx="22">
                  <c:v>178.68872710410258</c:v>
                </c:pt>
                <c:pt idx="23">
                  <c:v>191.86422420124231</c:v>
                </c:pt>
                <c:pt idx="24">
                  <c:v>168.62894829235</c:v>
                </c:pt>
                <c:pt idx="25">
                  <c:v>184.68758309334331</c:v>
                </c:pt>
                <c:pt idx="26">
                  <c:v>189.40978296818162</c:v>
                </c:pt>
                <c:pt idx="27">
                  <c:v>193.90799331650578</c:v>
                </c:pt>
              </c:numCache>
            </c:numRef>
          </c:val>
        </c:ser>
        <c:ser>
          <c:idx val="1"/>
          <c:order val="1"/>
          <c:tx>
            <c:strRef>
              <c:f>'mfg and mining exports'!$G$8</c:f>
              <c:strCache>
                <c:ptCount val="1"/>
                <c:pt idx="0">
                  <c:v>Exports in US$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'mfg and mining exports'!$E$9:$E$36</c:f>
              <c:numCache>
                <c:formatCode>General</c:formatCode>
                <c:ptCount val="2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'mfg and mining exports'!$G$9:$G$36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108.36445888333014</c:v>
                </c:pt>
                <c:pt idx="2">
                  <c:v>126.21788929641808</c:v>
                </c:pt>
                <c:pt idx="3">
                  <c:v>144.53993673738518</c:v>
                </c:pt>
                <c:pt idx="4">
                  <c:v>158.26553528132683</c:v>
                </c:pt>
                <c:pt idx="5">
                  <c:v>174.7781604849221</c:v>
                </c:pt>
                <c:pt idx="6">
                  <c:v>186.69672276654651</c:v>
                </c:pt>
                <c:pt idx="7">
                  <c:v>212.06696736771028</c:v>
                </c:pt>
                <c:pt idx="8">
                  <c:v>194.34805614599716</c:v>
                </c:pt>
                <c:pt idx="9">
                  <c:v>207.08078206343154</c:v>
                </c:pt>
                <c:pt idx="10">
                  <c:v>215.47556851355748</c:v>
                </c:pt>
                <c:pt idx="11">
                  <c:v>199.47249900532216</c:v>
                </c:pt>
                <c:pt idx="12">
                  <c:v>193.78826775756573</c:v>
                </c:pt>
                <c:pt idx="13">
                  <c:v>189.83997521261992</c:v>
                </c:pt>
                <c:pt idx="14">
                  <c:v>192.55863468045703</c:v>
                </c:pt>
                <c:pt idx="15">
                  <c:v>196.78718081355569</c:v>
                </c:pt>
                <c:pt idx="16">
                  <c:v>171.16692348416308</c:v>
                </c:pt>
                <c:pt idx="17">
                  <c:v>184.25472356845927</c:v>
                </c:pt>
                <c:pt idx="18">
                  <c:v>183.64657864652187</c:v>
                </c:pt>
                <c:pt idx="19">
                  <c:v>195.30740316671015</c:v>
                </c:pt>
                <c:pt idx="20">
                  <c:v>174.92651149768744</c:v>
                </c:pt>
                <c:pt idx="21">
                  <c:v>184.92186522842073</c:v>
                </c:pt>
                <c:pt idx="22">
                  <c:v>193.5999942112623</c:v>
                </c:pt>
                <c:pt idx="23">
                  <c:v>197.80272364292324</c:v>
                </c:pt>
                <c:pt idx="24">
                  <c:v>168.31533800244009</c:v>
                </c:pt>
                <c:pt idx="25">
                  <c:v>176.59280477682768</c:v>
                </c:pt>
                <c:pt idx="26">
                  <c:v>172.86050421330359</c:v>
                </c:pt>
                <c:pt idx="27">
                  <c:v>161.68722452388533</c:v>
                </c:pt>
              </c:numCache>
            </c:numRef>
          </c:val>
        </c:ser>
        <c:ser>
          <c:idx val="2"/>
          <c:order val="2"/>
          <c:tx>
            <c:strRef>
              <c:f>'mfg and mining exports'!$H$8</c:f>
              <c:strCache>
                <c:ptCount val="1"/>
                <c:pt idx="0">
                  <c:v>FX rate: US$ to rand</c:v>
                </c:pt>
              </c:strCache>
            </c:strRef>
          </c:tx>
          <c:spPr>
            <a:ln w="53975">
              <a:solidFill>
                <a:srgbClr val="5B9BD5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'mfg and mining exports'!$E$9:$E$36</c:f>
              <c:numCache>
                <c:formatCode>General</c:formatCode>
                <c:ptCount val="2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'mfg and mining exports'!$H$9:$H$36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114.6</c:v>
                </c:pt>
                <c:pt idx="2">
                  <c:v>120.10079999999999</c:v>
                </c:pt>
                <c:pt idx="3">
                  <c:v>122.14251359999997</c:v>
                </c:pt>
                <c:pt idx="4">
                  <c:v>125.19607643999994</c:v>
                </c:pt>
                <c:pt idx="5">
                  <c:v>128.82676265675994</c:v>
                </c:pt>
                <c:pt idx="6">
                  <c:v>130.75916409661136</c:v>
                </c:pt>
                <c:pt idx="7">
                  <c:v>134.15890236312322</c:v>
                </c:pt>
                <c:pt idx="8">
                  <c:v>131.47572431586073</c:v>
                </c:pt>
                <c:pt idx="9">
                  <c:v>131.87015148880832</c:v>
                </c:pt>
                <c:pt idx="10">
                  <c:v>126.19973497478955</c:v>
                </c:pt>
                <c:pt idx="11">
                  <c:v>114.08456041720979</c:v>
                </c:pt>
                <c:pt idx="12">
                  <c:v>119.90287299848748</c:v>
                </c:pt>
                <c:pt idx="13">
                  <c:v>116.18588393553438</c:v>
                </c:pt>
                <c:pt idx="14">
                  <c:v>115.02402509617905</c:v>
                </c:pt>
                <c:pt idx="15">
                  <c:v>107.66248749002358</c:v>
                </c:pt>
                <c:pt idx="16">
                  <c:v>104.97092530277297</c:v>
                </c:pt>
                <c:pt idx="17">
                  <c:v>100.03729181354264</c:v>
                </c:pt>
                <c:pt idx="18">
                  <c:v>95.235501806492579</c:v>
                </c:pt>
                <c:pt idx="19">
                  <c:v>92.378436752297802</c:v>
                </c:pt>
                <c:pt idx="20">
                  <c:v>86.558595236903045</c:v>
                </c:pt>
                <c:pt idx="21">
                  <c:v>89.241911689247033</c:v>
                </c:pt>
                <c:pt idx="22">
                  <c:v>88.349492572354563</c:v>
                </c:pt>
                <c:pt idx="23">
                  <c:v>88.084444094637476</c:v>
                </c:pt>
                <c:pt idx="24">
                  <c:v>88.260612982826757</c:v>
                </c:pt>
                <c:pt idx="25">
                  <c:v>86.407140110187399</c:v>
                </c:pt>
                <c:pt idx="26">
                  <c:v>81.654747404127079</c:v>
                </c:pt>
                <c:pt idx="27">
                  <c:v>76.18387932805058</c:v>
                </c:pt>
              </c:numCache>
            </c:numRef>
          </c:val>
        </c:ser>
        <c:dLbls/>
        <c:marker val="1"/>
        <c:axId val="174859776"/>
        <c:axId val="174861312"/>
      </c:lineChart>
      <c:catAx>
        <c:axId val="174859776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74861312"/>
        <c:crosses val="autoZero"/>
        <c:auto val="1"/>
        <c:lblAlgn val="ctr"/>
        <c:lblOffset val="100"/>
      </c:catAx>
      <c:valAx>
        <c:axId val="174861312"/>
        <c:scaling>
          <c:orientation val="minMax"/>
          <c:max val="240"/>
          <c:min val="6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Q1 2009 = 100</a:t>
                </a:r>
              </a:p>
            </c:rich>
          </c:tx>
        </c:title>
        <c:numFmt formatCode="_(* #,##0_);_(* \(#,##0\);_(* &quot;-&quot;??_);_(@_)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48597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ser>
          <c:idx val="0"/>
          <c:order val="0"/>
          <c:tx>
            <c:strRef>
              <c:f>'mfg imports'!$C$5</c:f>
              <c:strCache>
                <c:ptCount val="1"/>
                <c:pt idx="0">
                  <c:v>constant 2015 rand</c:v>
                </c:pt>
              </c:strCache>
            </c:strRef>
          </c:tx>
          <c:spPr>
            <a:ln w="41275">
              <a:solidFill>
                <a:srgbClr val="5B9BD5">
                  <a:lumMod val="75000"/>
                </a:srgbClr>
              </a:solidFill>
            </a:ln>
          </c:spPr>
          <c:marker>
            <c:symbol val="square"/>
            <c:size val="5"/>
          </c:marker>
          <c:cat>
            <c:numRef>
              <c:f>'mfg imports'!$B$6:$B$33</c:f>
              <c:numCache>
                <c:formatCode>General</c:formatCode>
                <c:ptCount val="2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'mfg imports'!$C$6:$C$33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80.839921050956349</c:v>
                </c:pt>
                <c:pt idx="2">
                  <c:v>81.043780271058893</c:v>
                </c:pt>
                <c:pt idx="3">
                  <c:v>88.238944421841154</c:v>
                </c:pt>
                <c:pt idx="4">
                  <c:v>90.999105184108657</c:v>
                </c:pt>
                <c:pt idx="5">
                  <c:v>91.59757294221464</c:v>
                </c:pt>
                <c:pt idx="6">
                  <c:v>100.63790796317458</c:v>
                </c:pt>
                <c:pt idx="7">
                  <c:v>94.114273713642177</c:v>
                </c:pt>
                <c:pt idx="8">
                  <c:v>96.251332896417935</c:v>
                </c:pt>
                <c:pt idx="9">
                  <c:v>96.394803402875681</c:v>
                </c:pt>
                <c:pt idx="10">
                  <c:v>111.77408103792939</c:v>
                </c:pt>
                <c:pt idx="11">
                  <c:v>118.50705400236161</c:v>
                </c:pt>
                <c:pt idx="12">
                  <c:v>106.81547959275271</c:v>
                </c:pt>
                <c:pt idx="13">
                  <c:v>108.2787648117024</c:v>
                </c:pt>
                <c:pt idx="14">
                  <c:v>117.80521703484416</c:v>
                </c:pt>
                <c:pt idx="15">
                  <c:v>118.16557348017453</c:v>
                </c:pt>
                <c:pt idx="16">
                  <c:v>114.34582603662587</c:v>
                </c:pt>
                <c:pt idx="17">
                  <c:v>122.90388020339186</c:v>
                </c:pt>
                <c:pt idx="18">
                  <c:v>137.89877358276891</c:v>
                </c:pt>
                <c:pt idx="19">
                  <c:v>128.68038184085177</c:v>
                </c:pt>
                <c:pt idx="20">
                  <c:v>121.44010743617677</c:v>
                </c:pt>
                <c:pt idx="21">
                  <c:v>119.49336439331827</c:v>
                </c:pt>
                <c:pt idx="22">
                  <c:v>131.26521174089481</c:v>
                </c:pt>
                <c:pt idx="23">
                  <c:v>132.48016160359774</c:v>
                </c:pt>
                <c:pt idx="24">
                  <c:v>130.38428166682095</c:v>
                </c:pt>
                <c:pt idx="25">
                  <c:v>126.03804162587369</c:v>
                </c:pt>
                <c:pt idx="26">
                  <c:v>141.94555792156359</c:v>
                </c:pt>
                <c:pt idx="27">
                  <c:v>141.11918222745078</c:v>
                </c:pt>
              </c:numCache>
            </c:numRef>
          </c:val>
        </c:ser>
        <c:ser>
          <c:idx val="1"/>
          <c:order val="1"/>
          <c:tx>
            <c:strRef>
              <c:f>'mfg imports'!$D$5</c:f>
              <c:strCache>
                <c:ptCount val="1"/>
                <c:pt idx="0">
                  <c:v>US$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'mfg imports'!$B$6:$B$33</c:f>
              <c:numCache>
                <c:formatCode>General</c:formatCode>
                <c:ptCount val="2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'mfg imports'!$D$6:$D$33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95.797570513099217</c:v>
                </c:pt>
                <c:pt idx="2">
                  <c:v>106.96674656477659</c:v>
                </c:pt>
                <c:pt idx="3">
                  <c:v>120.64404447315636</c:v>
                </c:pt>
                <c:pt idx="4">
                  <c:v>126.5398854549028</c:v>
                </c:pt>
                <c:pt idx="5">
                  <c:v>132.02100859087318</c:v>
                </c:pt>
                <c:pt idx="6">
                  <c:v>149.39157367857462</c:v>
                </c:pt>
                <c:pt idx="7">
                  <c:v>149.03379724310957</c:v>
                </c:pt>
                <c:pt idx="8">
                  <c:v>156.11703105839132</c:v>
                </c:pt>
                <c:pt idx="9">
                  <c:v>161.85664583091096</c:v>
                </c:pt>
                <c:pt idx="10">
                  <c:v>181.82070198590375</c:v>
                </c:pt>
                <c:pt idx="11">
                  <c:v>170.93721540726074</c:v>
                </c:pt>
                <c:pt idx="12">
                  <c:v>164.4951544556543</c:v>
                </c:pt>
                <c:pt idx="13">
                  <c:v>161.38550764415845</c:v>
                </c:pt>
                <c:pt idx="14">
                  <c:v>174.36847966194847</c:v>
                </c:pt>
                <c:pt idx="15">
                  <c:v>166.54396363025529</c:v>
                </c:pt>
                <c:pt idx="16">
                  <c:v>162.62359083564041</c:v>
                </c:pt>
                <c:pt idx="17">
                  <c:v>165.69051771845878</c:v>
                </c:pt>
                <c:pt idx="18">
                  <c:v>180.11952427228832</c:v>
                </c:pt>
                <c:pt idx="19">
                  <c:v>163.81906046407209</c:v>
                </c:pt>
                <c:pt idx="20">
                  <c:v>152.0134229060493</c:v>
                </c:pt>
                <c:pt idx="21">
                  <c:v>152.79166742059545</c:v>
                </c:pt>
                <c:pt idx="22">
                  <c:v>167.83633754920609</c:v>
                </c:pt>
                <c:pt idx="23">
                  <c:v>161.11916334092649</c:v>
                </c:pt>
                <c:pt idx="24">
                  <c:v>155.44272442999105</c:v>
                </c:pt>
                <c:pt idx="25">
                  <c:v>146.69302337400632</c:v>
                </c:pt>
                <c:pt idx="26">
                  <c:v>155.76709172215368</c:v>
                </c:pt>
                <c:pt idx="27">
                  <c:v>142.24672547500197</c:v>
                </c:pt>
              </c:numCache>
            </c:numRef>
          </c:val>
        </c:ser>
        <c:ser>
          <c:idx val="2"/>
          <c:order val="2"/>
          <c:tx>
            <c:strRef>
              <c:f>'mfg imports'!$E$5</c:f>
              <c:strCache>
                <c:ptCount val="1"/>
                <c:pt idx="0">
                  <c:v>Rand to US$</c:v>
                </c:pt>
              </c:strCache>
            </c:strRef>
          </c:tx>
          <c:spPr>
            <a:ln w="53975">
              <a:solidFill>
                <a:srgbClr val="5B9BD5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'mfg imports'!$B$6:$B$33</c:f>
              <c:numCache>
                <c:formatCode>General</c:formatCode>
                <c:ptCount val="28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</c:numCache>
            </c:numRef>
          </c:cat>
          <c:val>
            <c:numRef>
              <c:f>'mfg imports'!$E$6:$E$33</c:f>
              <c:numCache>
                <c:formatCode>_(* #,##0_);_(* \(#,##0\);_(* "-"??_);_(@_)</c:formatCode>
                <c:ptCount val="28"/>
                <c:pt idx="0">
                  <c:v>100</c:v>
                </c:pt>
                <c:pt idx="1">
                  <c:v>114.6</c:v>
                </c:pt>
                <c:pt idx="2">
                  <c:v>120.10079999999999</c:v>
                </c:pt>
                <c:pt idx="3">
                  <c:v>122.14251359999997</c:v>
                </c:pt>
                <c:pt idx="4">
                  <c:v>125.19607643999994</c:v>
                </c:pt>
                <c:pt idx="5">
                  <c:v>128.82676265675994</c:v>
                </c:pt>
                <c:pt idx="6">
                  <c:v>130.75916409661136</c:v>
                </c:pt>
                <c:pt idx="7">
                  <c:v>134.15890236312322</c:v>
                </c:pt>
                <c:pt idx="8">
                  <c:v>131.47572431586073</c:v>
                </c:pt>
                <c:pt idx="9">
                  <c:v>131.87015148880832</c:v>
                </c:pt>
                <c:pt idx="10">
                  <c:v>126.19973497478955</c:v>
                </c:pt>
                <c:pt idx="11">
                  <c:v>114.08456041720979</c:v>
                </c:pt>
                <c:pt idx="12">
                  <c:v>119.90287299848748</c:v>
                </c:pt>
                <c:pt idx="13">
                  <c:v>116.18588393553438</c:v>
                </c:pt>
                <c:pt idx="14">
                  <c:v>115.02402509617905</c:v>
                </c:pt>
                <c:pt idx="15">
                  <c:v>107.66248749002358</c:v>
                </c:pt>
                <c:pt idx="16">
                  <c:v>104.97092530277297</c:v>
                </c:pt>
                <c:pt idx="17">
                  <c:v>100.03729181354264</c:v>
                </c:pt>
                <c:pt idx="18">
                  <c:v>95.235501806492579</c:v>
                </c:pt>
                <c:pt idx="19">
                  <c:v>92.378436752297802</c:v>
                </c:pt>
                <c:pt idx="20">
                  <c:v>86.558595236903045</c:v>
                </c:pt>
                <c:pt idx="21">
                  <c:v>89.241911689247033</c:v>
                </c:pt>
                <c:pt idx="22">
                  <c:v>88.349492572354563</c:v>
                </c:pt>
                <c:pt idx="23">
                  <c:v>88.084444094637476</c:v>
                </c:pt>
                <c:pt idx="24">
                  <c:v>88.260612982826757</c:v>
                </c:pt>
                <c:pt idx="25">
                  <c:v>86.407140110187399</c:v>
                </c:pt>
                <c:pt idx="26">
                  <c:v>81.654747404127079</c:v>
                </c:pt>
                <c:pt idx="27">
                  <c:v>76.18387932805058</c:v>
                </c:pt>
              </c:numCache>
            </c:numRef>
          </c:val>
        </c:ser>
        <c:dLbls/>
        <c:marker val="1"/>
        <c:axId val="174979712"/>
        <c:axId val="174993792"/>
      </c:lineChart>
      <c:catAx>
        <c:axId val="174979712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74993792"/>
        <c:crosses val="autoZero"/>
        <c:auto val="1"/>
        <c:lblAlgn val="ctr"/>
        <c:lblOffset val="100"/>
      </c:catAx>
      <c:valAx>
        <c:axId val="174993792"/>
        <c:scaling>
          <c:orientation val="minMax"/>
          <c:min val="6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Q1 2009 = 100</a:t>
                </a:r>
              </a:p>
            </c:rich>
          </c:tx>
        </c:title>
        <c:numFmt formatCode="_(* #,##0_);_(* \(#,##0\);_(* &quot;-&quot;??_);_(@_)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497971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ZA" sz="2000"/>
              <a:t>Share of GDP by sector,</a:t>
            </a:r>
            <a:r>
              <a:rPr lang="en-ZA" sz="2000" baseline="0"/>
              <a:t> 2002 to 2015</a:t>
            </a:r>
            <a:endParaRPr lang="en-ZA" sz="2000"/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'GDP shares'!$B$2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Val val="1"/>
          </c:dLbls>
          <c:cat>
            <c:numRef>
              <c:f>'GDP shares'!$A$3:$A$16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'GDP shares'!$B$3:$B$16</c:f>
              <c:numCache>
                <c:formatCode>0.0%</c:formatCode>
                <c:ptCount val="14"/>
                <c:pt idx="0">
                  <c:v>3.3843594353253688E-2</c:v>
                </c:pt>
                <c:pt idx="1">
                  <c:v>3.0523384877690823E-2</c:v>
                </c:pt>
                <c:pt idx="2">
                  <c:v>2.7634837722865079E-2</c:v>
                </c:pt>
                <c:pt idx="3">
                  <c:v>2.3896230579709177E-2</c:v>
                </c:pt>
                <c:pt idx="4">
                  <c:v>2.3314002970486903E-2</c:v>
                </c:pt>
                <c:pt idx="5">
                  <c:v>2.6433826862292557E-2</c:v>
                </c:pt>
                <c:pt idx="6">
                  <c:v>2.859484847660854E-2</c:v>
                </c:pt>
                <c:pt idx="7">
                  <c:v>2.713443691172528E-2</c:v>
                </c:pt>
                <c:pt idx="8">
                  <c:v>2.3873729153764747E-2</c:v>
                </c:pt>
                <c:pt idx="9">
                  <c:v>2.2675089018445862E-2</c:v>
                </c:pt>
                <c:pt idx="10">
                  <c:v>2.1530726465851437E-2</c:v>
                </c:pt>
                <c:pt idx="11">
                  <c:v>2.0784218861790861E-2</c:v>
                </c:pt>
                <c:pt idx="12">
                  <c:v>2.2296762743269808E-2</c:v>
                </c:pt>
                <c:pt idx="13">
                  <c:v>2.0921568651250697E-2</c:v>
                </c:pt>
              </c:numCache>
            </c:numRef>
          </c:val>
        </c:ser>
        <c:ser>
          <c:idx val="1"/>
          <c:order val="1"/>
          <c:tx>
            <c:strRef>
              <c:f>'GDP shares'!$C$2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Lbls>
            <c:dLblPos val="inEnd"/>
            <c:showVal val="1"/>
          </c:dLbls>
          <c:cat>
            <c:numRef>
              <c:f>'GDP shares'!$A$3:$A$16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'GDP shares'!$C$3:$C$16</c:f>
              <c:numCache>
                <c:formatCode>0.0%</c:formatCode>
                <c:ptCount val="14"/>
                <c:pt idx="0">
                  <c:v>7.6659303991929786E-2</c:v>
                </c:pt>
                <c:pt idx="1">
                  <c:v>6.5757165686262428E-2</c:v>
                </c:pt>
                <c:pt idx="2">
                  <c:v>6.2673404991959794E-2</c:v>
                </c:pt>
                <c:pt idx="3">
                  <c:v>6.5517563664980363E-2</c:v>
                </c:pt>
                <c:pt idx="4">
                  <c:v>7.2220993247821261E-2</c:v>
                </c:pt>
                <c:pt idx="5">
                  <c:v>7.4743833348783081E-2</c:v>
                </c:pt>
                <c:pt idx="6">
                  <c:v>8.3426734373798661E-2</c:v>
                </c:pt>
                <c:pt idx="7">
                  <c:v>8.008379615138557E-2</c:v>
                </c:pt>
                <c:pt idx="8">
                  <c:v>8.3824251452136192E-2</c:v>
                </c:pt>
                <c:pt idx="9">
                  <c:v>8.6742357314680621E-2</c:v>
                </c:pt>
                <c:pt idx="10">
                  <c:v>8.3189721078676573E-2</c:v>
                </c:pt>
                <c:pt idx="11">
                  <c:v>8.0581762922580916E-2</c:v>
                </c:pt>
                <c:pt idx="12">
                  <c:v>7.5481037352395003E-2</c:v>
                </c:pt>
                <c:pt idx="13">
                  <c:v>7.1792875110406981E-2</c:v>
                </c:pt>
              </c:numCache>
            </c:numRef>
          </c:val>
        </c:ser>
        <c:ser>
          <c:idx val="2"/>
          <c:order val="2"/>
          <c:tx>
            <c:strRef>
              <c:f>'GDP shares'!$D$2</c:f>
              <c:strCache>
                <c:ptCount val="1"/>
                <c:pt idx="0">
                  <c:v>Manufacturing</c:v>
                </c:pt>
              </c:strCache>
            </c:strRef>
          </c:tx>
          <c:dLbls>
            <c:dLblPos val="inEnd"/>
            <c:showVal val="1"/>
          </c:dLbls>
          <c:cat>
            <c:numRef>
              <c:f>'GDP shares'!$A$3:$A$16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'GDP shares'!$D$3:$D$16</c:f>
              <c:numCache>
                <c:formatCode>0.0%</c:formatCode>
                <c:ptCount val="14"/>
                <c:pt idx="0">
                  <c:v>0.17696750546413723</c:v>
                </c:pt>
                <c:pt idx="1">
                  <c:v>0.17296100054038269</c:v>
                </c:pt>
                <c:pt idx="2">
                  <c:v>0.16793442512072435</c:v>
                </c:pt>
                <c:pt idx="3">
                  <c:v>0.16258306680667803</c:v>
                </c:pt>
                <c:pt idx="4">
                  <c:v>0.14666130002882999</c:v>
                </c:pt>
                <c:pt idx="5">
                  <c:v>0.14363151702418253</c:v>
                </c:pt>
                <c:pt idx="6">
                  <c:v>0.14423296783301165</c:v>
                </c:pt>
                <c:pt idx="7">
                  <c:v>0.13624474673585782</c:v>
                </c:pt>
                <c:pt idx="8">
                  <c:v>0.13053065997987939</c:v>
                </c:pt>
                <c:pt idx="9">
                  <c:v>0.12005944886334065</c:v>
                </c:pt>
                <c:pt idx="10">
                  <c:v>0.11820650852132793</c:v>
                </c:pt>
                <c:pt idx="11">
                  <c:v>0.11881490253826785</c:v>
                </c:pt>
                <c:pt idx="12">
                  <c:v>0.11912508540089246</c:v>
                </c:pt>
                <c:pt idx="13">
                  <c:v>0.11600136216281325</c:v>
                </c:pt>
              </c:numCache>
            </c:numRef>
          </c:val>
        </c:ser>
        <c:ser>
          <c:idx val="3"/>
          <c:order val="3"/>
          <c:tx>
            <c:strRef>
              <c:f>'GDP shares'!$E$2</c:f>
              <c:strCache>
                <c:ptCount val="1"/>
                <c:pt idx="0">
                  <c:v>Utilities</c:v>
                </c:pt>
              </c:strCache>
            </c:strRef>
          </c:tx>
          <c:cat>
            <c:numRef>
              <c:f>'GDP shares'!$A$3:$A$16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'GDP shares'!$E$3:$E$16</c:f>
              <c:numCache>
                <c:formatCode>0.0%</c:formatCode>
                <c:ptCount val="14"/>
                <c:pt idx="0">
                  <c:v>2.1434950065420334E-2</c:v>
                </c:pt>
                <c:pt idx="1">
                  <c:v>1.8988801426889784E-2</c:v>
                </c:pt>
                <c:pt idx="2">
                  <c:v>1.849028732334005E-2</c:v>
                </c:pt>
                <c:pt idx="3">
                  <c:v>1.7335320749096182E-2</c:v>
                </c:pt>
                <c:pt idx="4">
                  <c:v>1.6771275144386633E-2</c:v>
                </c:pt>
                <c:pt idx="5">
                  <c:v>1.5775294919972038E-2</c:v>
                </c:pt>
                <c:pt idx="6">
                  <c:v>1.5946726032624755E-2</c:v>
                </c:pt>
                <c:pt idx="7">
                  <c:v>2.1323720173602619E-2</c:v>
                </c:pt>
                <c:pt idx="8">
                  <c:v>2.4723214623780458E-2</c:v>
                </c:pt>
                <c:pt idx="9">
                  <c:v>2.8729363459518983E-2</c:v>
                </c:pt>
                <c:pt idx="10">
                  <c:v>3.2420481948340414E-2</c:v>
                </c:pt>
                <c:pt idx="11">
                  <c:v>3.3235759569433289E-2</c:v>
                </c:pt>
                <c:pt idx="12">
                  <c:v>3.3019605863338256E-2</c:v>
                </c:pt>
                <c:pt idx="13">
                  <c:v>3.2522055660927134E-2</c:v>
                </c:pt>
              </c:numCache>
            </c:numRef>
          </c:val>
        </c:ser>
        <c:ser>
          <c:idx val="4"/>
          <c:order val="4"/>
          <c:tx>
            <c:strRef>
              <c:f>'GDP shares'!$F$2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'GDP shares'!$A$3:$A$16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'GDP shares'!$F$3:$F$16</c:f>
              <c:numCache>
                <c:formatCode>0.0%</c:formatCode>
                <c:ptCount val="14"/>
                <c:pt idx="0">
                  <c:v>2.1868380988864903E-2</c:v>
                </c:pt>
                <c:pt idx="1">
                  <c:v>2.2369715782800604E-2</c:v>
                </c:pt>
                <c:pt idx="2">
                  <c:v>2.4038213273787849E-2</c:v>
                </c:pt>
                <c:pt idx="3">
                  <c:v>2.593801256046805E-2</c:v>
                </c:pt>
                <c:pt idx="4">
                  <c:v>2.6702823412985698E-2</c:v>
                </c:pt>
                <c:pt idx="5">
                  <c:v>3.1111955294915825E-2</c:v>
                </c:pt>
                <c:pt idx="6">
                  <c:v>3.9236186033187098E-2</c:v>
                </c:pt>
                <c:pt idx="7">
                  <c:v>3.8184026378303183E-2</c:v>
                </c:pt>
                <c:pt idx="8">
                  <c:v>3.4735229358420258E-2</c:v>
                </c:pt>
                <c:pt idx="9">
                  <c:v>3.4149948175061291E-2</c:v>
                </c:pt>
                <c:pt idx="10">
                  <c:v>3.4034652495175954E-2</c:v>
                </c:pt>
                <c:pt idx="11">
                  <c:v>3.577332956842099E-2</c:v>
                </c:pt>
                <c:pt idx="12">
                  <c:v>3.6585337762224099E-2</c:v>
                </c:pt>
                <c:pt idx="13">
                  <c:v>3.5906460223635292E-2</c:v>
                </c:pt>
              </c:numCache>
            </c:numRef>
          </c:val>
        </c:ser>
        <c:dLbls>
          <c:showVal val="1"/>
        </c:dLbls>
        <c:gapWidth val="39"/>
        <c:overlap val="100"/>
        <c:axId val="172774144"/>
        <c:axId val="172775680"/>
      </c:barChart>
      <c:catAx>
        <c:axId val="1727741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2775680"/>
        <c:crosses val="autoZero"/>
        <c:auto val="1"/>
        <c:lblAlgn val="ctr"/>
        <c:lblOffset val="100"/>
      </c:catAx>
      <c:valAx>
        <c:axId val="172775680"/>
        <c:scaling>
          <c:orientation val="minMax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tickLblPos val="nextTo"/>
        <c:crossAx val="17277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ZA" sz="2000"/>
              <a:t>Sales</a:t>
            </a:r>
            <a:r>
              <a:rPr lang="en-ZA" sz="2000" baseline="0"/>
              <a:t> for quarter in billions of constant (2015) rand</a:t>
            </a:r>
            <a:endParaRPr lang="en-ZA" sz="20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'Manufacturing sales'!$C$4:$C$5</c:f>
              <c:strCache>
                <c:ptCount val="1"/>
                <c:pt idx="0">
                  <c:v>Q4 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cat>
            <c:strRef>
              <c:f>'Manufacturing sales'!$B$6:$B$18</c:f>
              <c:strCache>
                <c:ptCount val="13"/>
                <c:pt idx="0">
                  <c:v>Food and beverages</c:v>
                </c:pt>
                <c:pt idx="1">
                  <c:v>Chemicals</c:v>
                </c:pt>
                <c:pt idx="2">
                  <c:v> Auto industry</c:v>
                </c:pt>
                <c:pt idx="3">
                  <c:v>Metal products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Machinery/appliances</c:v>
                </c:pt>
                <c:pt idx="7">
                  <c:v>Electrical machinery</c:v>
                </c:pt>
                <c:pt idx="8">
                  <c:v>Glass/non-metal minerals</c:v>
                </c:pt>
                <c:pt idx="9">
                  <c:v>Clothing/footwear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'Manufacturing sales'!$C$6:$C$18</c:f>
              <c:numCache>
                <c:formatCode>_ * #,##0_ ;_ * \-#,##0_ ;_ * "-"??_ ;_ @_ </c:formatCode>
                <c:ptCount val="13"/>
                <c:pt idx="0">
                  <c:v>103.13</c:v>
                </c:pt>
                <c:pt idx="1">
                  <c:v>68.796999999999997</c:v>
                </c:pt>
                <c:pt idx="2">
                  <c:v>56.890500000000003</c:v>
                </c:pt>
                <c:pt idx="3">
                  <c:v>69.555999999999997</c:v>
                </c:pt>
                <c:pt idx="4">
                  <c:v>36.448</c:v>
                </c:pt>
                <c:pt idx="5">
                  <c:v>24.482500000000002</c:v>
                </c:pt>
                <c:pt idx="6">
                  <c:v>23.013999999999999</c:v>
                </c:pt>
                <c:pt idx="7">
                  <c:v>14.907500000000001</c:v>
                </c:pt>
                <c:pt idx="8">
                  <c:v>15.608000000000001</c:v>
                </c:pt>
                <c:pt idx="9">
                  <c:v>15.4245</c:v>
                </c:pt>
                <c:pt idx="10">
                  <c:v>11.750999999999999</c:v>
                </c:pt>
                <c:pt idx="11">
                  <c:v>6.4669999999999996</c:v>
                </c:pt>
                <c:pt idx="12">
                  <c:v>4.0015000000000001</c:v>
                </c:pt>
              </c:numCache>
            </c:numRef>
          </c:val>
        </c:ser>
        <c:ser>
          <c:idx val="1"/>
          <c:order val="1"/>
          <c:tx>
            <c:strRef>
              <c:f>'Manufacturing sales'!$D$4:$D$5</c:f>
              <c:strCache>
                <c:ptCount val="1"/>
                <c:pt idx="0">
                  <c:v>Q4 2013</c:v>
                </c:pt>
              </c:strCache>
            </c:strRef>
          </c:tx>
          <c:cat>
            <c:strRef>
              <c:f>'Manufacturing sales'!$B$6:$B$18</c:f>
              <c:strCache>
                <c:ptCount val="13"/>
                <c:pt idx="0">
                  <c:v>Food and beverages</c:v>
                </c:pt>
                <c:pt idx="1">
                  <c:v>Chemicals</c:v>
                </c:pt>
                <c:pt idx="2">
                  <c:v> Auto industry</c:v>
                </c:pt>
                <c:pt idx="3">
                  <c:v>Metal products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Machinery/appliances</c:v>
                </c:pt>
                <c:pt idx="7">
                  <c:v>Electrical machinery</c:v>
                </c:pt>
                <c:pt idx="8">
                  <c:v>Glass/non-metal minerals</c:v>
                </c:pt>
                <c:pt idx="9">
                  <c:v>Clothing/footwear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'Manufacturing sales'!$D$6:$D$18</c:f>
              <c:numCache>
                <c:formatCode>_ * #,##0_ ;_ * \-#,##0_ ;_ * "-"??_ ;_ @_ </c:formatCode>
                <c:ptCount val="13"/>
                <c:pt idx="0">
                  <c:v>116.0215</c:v>
                </c:pt>
                <c:pt idx="1">
                  <c:v>75.927000000000007</c:v>
                </c:pt>
                <c:pt idx="2">
                  <c:v>62.361499999999999</c:v>
                </c:pt>
                <c:pt idx="3">
                  <c:v>73.728499999999997</c:v>
                </c:pt>
                <c:pt idx="4">
                  <c:v>42.231000000000002</c:v>
                </c:pt>
                <c:pt idx="5">
                  <c:v>24.251000000000001</c:v>
                </c:pt>
                <c:pt idx="6">
                  <c:v>24.873999999999999</c:v>
                </c:pt>
                <c:pt idx="7">
                  <c:v>15.6715</c:v>
                </c:pt>
                <c:pt idx="8">
                  <c:v>14.666</c:v>
                </c:pt>
                <c:pt idx="9">
                  <c:v>12.353999999999999</c:v>
                </c:pt>
                <c:pt idx="10">
                  <c:v>12.743499999999999</c:v>
                </c:pt>
                <c:pt idx="11">
                  <c:v>6.3525</c:v>
                </c:pt>
                <c:pt idx="12">
                  <c:v>3.5529999999999999</c:v>
                </c:pt>
              </c:numCache>
            </c:numRef>
          </c:val>
        </c:ser>
        <c:ser>
          <c:idx val="2"/>
          <c:order val="2"/>
          <c:tx>
            <c:strRef>
              <c:f>'Manufacturing sales'!$E$4:$E$5</c:f>
              <c:strCache>
                <c:ptCount val="1"/>
                <c:pt idx="0">
                  <c:v>Q4 2014</c:v>
                </c:pt>
              </c:strCache>
            </c:strRef>
          </c:tx>
          <c:cat>
            <c:strRef>
              <c:f>'Manufacturing sales'!$B$6:$B$18</c:f>
              <c:strCache>
                <c:ptCount val="13"/>
                <c:pt idx="0">
                  <c:v>Food and beverages</c:v>
                </c:pt>
                <c:pt idx="1">
                  <c:v>Chemicals</c:v>
                </c:pt>
                <c:pt idx="2">
                  <c:v> Auto industry</c:v>
                </c:pt>
                <c:pt idx="3">
                  <c:v>Metal products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Machinery/appliances</c:v>
                </c:pt>
                <c:pt idx="7">
                  <c:v>Electrical machinery</c:v>
                </c:pt>
                <c:pt idx="8">
                  <c:v>Glass/non-metal minerals</c:v>
                </c:pt>
                <c:pt idx="9">
                  <c:v>Clothing/footwear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'Manufacturing sales'!$E$6:$E$18</c:f>
              <c:numCache>
                <c:formatCode>_ * #,##0_ ;_ * \-#,##0_ ;_ * "-"??_ ;_ @_ </c:formatCode>
                <c:ptCount val="13"/>
                <c:pt idx="0">
                  <c:v>115.069</c:v>
                </c:pt>
                <c:pt idx="1">
                  <c:v>78.3</c:v>
                </c:pt>
                <c:pt idx="2">
                  <c:v>63.663499999999999</c:v>
                </c:pt>
                <c:pt idx="3">
                  <c:v>72.109499999999997</c:v>
                </c:pt>
                <c:pt idx="4">
                  <c:v>41.051000000000002</c:v>
                </c:pt>
                <c:pt idx="5">
                  <c:v>25.919499999999999</c:v>
                </c:pt>
                <c:pt idx="6">
                  <c:v>24.083500000000001</c:v>
                </c:pt>
                <c:pt idx="7">
                  <c:v>14.557499999999999</c:v>
                </c:pt>
                <c:pt idx="8">
                  <c:v>14.35</c:v>
                </c:pt>
                <c:pt idx="9">
                  <c:v>12.032500000000001</c:v>
                </c:pt>
                <c:pt idx="10">
                  <c:v>12.218999999999999</c:v>
                </c:pt>
                <c:pt idx="11">
                  <c:v>7.181</c:v>
                </c:pt>
                <c:pt idx="12">
                  <c:v>3.8980000000000001</c:v>
                </c:pt>
              </c:numCache>
            </c:numRef>
          </c:val>
        </c:ser>
        <c:ser>
          <c:idx val="3"/>
          <c:order val="3"/>
          <c:tx>
            <c:strRef>
              <c:f>'Manufacturing sales'!$F$4:$F$5</c:f>
              <c:strCache>
                <c:ptCount val="1"/>
                <c:pt idx="0">
                  <c:v>Q3 2015</c:v>
                </c:pt>
              </c:strCache>
            </c:strRef>
          </c:tx>
          <c:cat>
            <c:strRef>
              <c:f>'Manufacturing sales'!$B$6:$B$18</c:f>
              <c:strCache>
                <c:ptCount val="13"/>
                <c:pt idx="0">
                  <c:v>Food and beverages</c:v>
                </c:pt>
                <c:pt idx="1">
                  <c:v>Chemicals</c:v>
                </c:pt>
                <c:pt idx="2">
                  <c:v> Auto industry</c:v>
                </c:pt>
                <c:pt idx="3">
                  <c:v>Metal products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Machinery/appliances</c:v>
                </c:pt>
                <c:pt idx="7">
                  <c:v>Electrical machinery</c:v>
                </c:pt>
                <c:pt idx="8">
                  <c:v>Glass/non-metal minerals</c:v>
                </c:pt>
                <c:pt idx="9">
                  <c:v>Clothing/footwear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'Manufacturing sales'!$F$6:$F$18</c:f>
              <c:numCache>
                <c:formatCode>_ * #,##0_ ;_ * \-#,##0_ ;_ * "-"??_ ;_ @_ </c:formatCode>
                <c:ptCount val="13"/>
                <c:pt idx="0">
                  <c:v>119.28100000000001</c:v>
                </c:pt>
                <c:pt idx="1">
                  <c:v>80.018500000000003</c:v>
                </c:pt>
                <c:pt idx="2">
                  <c:v>52.598500000000001</c:v>
                </c:pt>
                <c:pt idx="3">
                  <c:v>67.105500000000006</c:v>
                </c:pt>
                <c:pt idx="4">
                  <c:v>37.1355</c:v>
                </c:pt>
                <c:pt idx="5">
                  <c:v>26.8475</c:v>
                </c:pt>
                <c:pt idx="6">
                  <c:v>24.518999999999998</c:v>
                </c:pt>
                <c:pt idx="7">
                  <c:v>15.666499999999999</c:v>
                </c:pt>
                <c:pt idx="8">
                  <c:v>14.6065</c:v>
                </c:pt>
                <c:pt idx="9">
                  <c:v>12.358499999999999</c:v>
                </c:pt>
                <c:pt idx="10">
                  <c:v>10.8405</c:v>
                </c:pt>
                <c:pt idx="11">
                  <c:v>7.1485000000000003</c:v>
                </c:pt>
                <c:pt idx="12">
                  <c:v>3.9495</c:v>
                </c:pt>
              </c:numCache>
            </c:numRef>
          </c:val>
        </c:ser>
        <c:ser>
          <c:idx val="4"/>
          <c:order val="4"/>
          <c:tx>
            <c:strRef>
              <c:f>'Manufacturing sales'!$G$4:$G$5</c:f>
              <c:strCache>
                <c:ptCount val="1"/>
                <c:pt idx="0">
                  <c:v>Q4 2015</c:v>
                </c:pt>
              </c:strCache>
            </c:strRef>
          </c:tx>
          <c:cat>
            <c:strRef>
              <c:f>'Manufacturing sales'!$B$6:$B$18</c:f>
              <c:strCache>
                <c:ptCount val="13"/>
                <c:pt idx="0">
                  <c:v>Food and beverages</c:v>
                </c:pt>
                <c:pt idx="1">
                  <c:v>Chemicals</c:v>
                </c:pt>
                <c:pt idx="2">
                  <c:v> Auto industry</c:v>
                </c:pt>
                <c:pt idx="3">
                  <c:v>Metal products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Machinery/appliances</c:v>
                </c:pt>
                <c:pt idx="7">
                  <c:v>Electrical machinery</c:v>
                </c:pt>
                <c:pt idx="8">
                  <c:v>Glass/non-metal minerals</c:v>
                </c:pt>
                <c:pt idx="9">
                  <c:v>Clothing/footwear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</c:strCache>
            </c:strRef>
          </c:cat>
          <c:val>
            <c:numRef>
              <c:f>'Manufacturing sales'!$G$6:$G$18</c:f>
              <c:numCache>
                <c:formatCode>_ * #,##0_ ;_ * \-#,##0_ ;_ * "-"??_ ;_ @_ </c:formatCode>
                <c:ptCount val="13"/>
                <c:pt idx="0">
                  <c:v>119.867</c:v>
                </c:pt>
                <c:pt idx="1">
                  <c:v>77.916499999999999</c:v>
                </c:pt>
                <c:pt idx="2">
                  <c:v>67.813000000000002</c:v>
                </c:pt>
                <c:pt idx="3">
                  <c:v>65.517499999999998</c:v>
                </c:pt>
                <c:pt idx="4">
                  <c:v>41.232500000000002</c:v>
                </c:pt>
                <c:pt idx="5">
                  <c:v>25.874500000000001</c:v>
                </c:pt>
                <c:pt idx="6">
                  <c:v>23.066500000000001</c:v>
                </c:pt>
                <c:pt idx="7">
                  <c:v>15.6915</c:v>
                </c:pt>
                <c:pt idx="8">
                  <c:v>14.2265</c:v>
                </c:pt>
                <c:pt idx="9">
                  <c:v>12.217000000000001</c:v>
                </c:pt>
                <c:pt idx="10">
                  <c:v>11.0245</c:v>
                </c:pt>
                <c:pt idx="11">
                  <c:v>7.931</c:v>
                </c:pt>
                <c:pt idx="12">
                  <c:v>4.0205000000000002</c:v>
                </c:pt>
              </c:numCache>
            </c:numRef>
          </c:val>
        </c:ser>
        <c:dLbls/>
        <c:gapWidth val="11"/>
        <c:overlap val="19"/>
        <c:axId val="172978176"/>
        <c:axId val="172979712"/>
      </c:barChart>
      <c:catAx>
        <c:axId val="172978176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72979712"/>
        <c:crosses val="autoZero"/>
        <c:auto val="1"/>
        <c:lblAlgn val="ctr"/>
        <c:lblOffset val="100"/>
      </c:catAx>
      <c:valAx>
        <c:axId val="172979712"/>
        <c:scaling>
          <c:orientation val="minMax"/>
          <c:max val="120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Constant (2015) rand</a:t>
                </a:r>
              </a:p>
            </c:rich>
          </c:tx>
        </c:title>
        <c:numFmt formatCode="_ * #,##0_ ;_ * \-#,##0_ ;_ * &quot;-&quot;??_ ;_ @_ 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29781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Employment by sector, first quarter 2008 to fourth quarter 2015 (thousands)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v>  Agriculture</c:v>
          </c:tx>
          <c:spPr>
            <a:solidFill>
              <a:srgbClr val="1F497D">
                <a:lumMod val="50000"/>
              </a:srgbClr>
            </a:solidFill>
          </c:spPr>
          <c:cat>
            <c:numLit>
              <c:formatCode>General</c:formatCode>
              <c:ptCount val="32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</c:numLit>
          </c:cat>
          <c:val>
            <c:numLit>
              <c:formatCode>General</c:formatCode>
              <c:ptCount val="32"/>
              <c:pt idx="0">
                <c:v>838.05878871336756</c:v>
              </c:pt>
              <c:pt idx="1">
                <c:v>820.20533767776067</c:v>
              </c:pt>
              <c:pt idx="2">
                <c:v>809.6337561720012</c:v>
              </c:pt>
              <c:pt idx="3">
                <c:v>806.56191758766488</c:v>
              </c:pt>
              <c:pt idx="4">
                <c:v>777.99476959435299</c:v>
              </c:pt>
              <c:pt idx="5">
                <c:v>752.24744920122953</c:v>
              </c:pt>
              <c:pt idx="6">
                <c:v>681.26025365300143</c:v>
              </c:pt>
              <c:pt idx="7">
                <c:v>647.08990643913387</c:v>
              </c:pt>
              <c:pt idx="8">
                <c:v>683.11531114478009</c:v>
              </c:pt>
              <c:pt idx="9">
                <c:v>654.73183273868722</c:v>
              </c:pt>
              <c:pt idx="10">
                <c:v>674.35973099962803</c:v>
              </c:pt>
              <c:pt idx="11">
                <c:v>648.96148704883922</c:v>
              </c:pt>
              <c:pt idx="12">
                <c:v>627.31448352835423</c:v>
              </c:pt>
              <c:pt idx="13">
                <c:v>625.61826448335648</c:v>
              </c:pt>
              <c:pt idx="14">
                <c:v>653.06780160727988</c:v>
              </c:pt>
              <c:pt idx="15">
                <c:v>670.53681665134593</c:v>
              </c:pt>
              <c:pt idx="16">
                <c:v>693.80710129236149</c:v>
              </c:pt>
              <c:pt idx="17">
                <c:v>674.398823349282</c:v>
              </c:pt>
              <c:pt idx="18">
                <c:v>698.8626901703085</c:v>
              </c:pt>
              <c:pt idx="19">
                <c:v>717.90115455440639</c:v>
              </c:pt>
              <c:pt idx="20">
                <c:v>763.91499694195818</c:v>
              </c:pt>
              <c:pt idx="21">
                <c:v>742.24628754603555</c:v>
              </c:pt>
              <c:pt idx="22">
                <c:v>740.16733190808338</c:v>
              </c:pt>
              <c:pt idx="23">
                <c:v>713.49545916067405</c:v>
              </c:pt>
              <c:pt idx="24">
                <c:v>708.69209108153052</c:v>
              </c:pt>
              <c:pt idx="25">
                <c:v>669.71195041967621</c:v>
              </c:pt>
              <c:pt idx="26">
                <c:v>685.72471547963346</c:v>
              </c:pt>
              <c:pt idx="27">
                <c:v>741.8942428880838</c:v>
              </c:pt>
              <c:pt idx="28">
                <c:v>891.48486893173731</c:v>
              </c:pt>
              <c:pt idx="29">
                <c:v>869.34269184948437</c:v>
              </c:pt>
              <c:pt idx="30">
                <c:v>897.09919439384532</c:v>
              </c:pt>
              <c:pt idx="31">
                <c:v>860.31987489221558</c:v>
              </c:pt>
            </c:numLit>
          </c:val>
        </c:ser>
        <c:ser>
          <c:idx val="2"/>
          <c:order val="1"/>
          <c:tx>
            <c:v>  Manufacturing</c:v>
          </c:tx>
          <c:cat>
            <c:numLit>
              <c:formatCode>General</c:formatCode>
              <c:ptCount val="32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</c:numLit>
          </c:cat>
          <c:val>
            <c:numLit>
              <c:formatCode>General</c:formatCode>
              <c:ptCount val="32"/>
              <c:pt idx="0">
                <c:v>2111.2997571693186</c:v>
              </c:pt>
              <c:pt idx="1">
                <c:v>2098.986975978592</c:v>
              </c:pt>
              <c:pt idx="2">
                <c:v>2055.3555253004165</c:v>
              </c:pt>
              <c:pt idx="3">
                <c:v>2097.1740190934156</c:v>
              </c:pt>
              <c:pt idx="4">
                <c:v>2031.4616828348558</c:v>
              </c:pt>
              <c:pt idx="5">
                <c:v>2031.7603500411976</c:v>
              </c:pt>
              <c:pt idx="6">
                <c:v>1865.412337284622</c:v>
              </c:pt>
              <c:pt idx="7">
                <c:v>1886.248597433321</c:v>
              </c:pt>
              <c:pt idx="8">
                <c:v>1846.3144271279366</c:v>
              </c:pt>
              <c:pt idx="9">
                <c:v>1806.4614056391465</c:v>
              </c:pt>
              <c:pt idx="10">
                <c:v>1814.6546786754041</c:v>
              </c:pt>
              <c:pt idx="11">
                <c:v>1888.584688916033</c:v>
              </c:pt>
              <c:pt idx="12">
                <c:v>1905.7981599096427</c:v>
              </c:pt>
              <c:pt idx="13">
                <c:v>1832.2550509347013</c:v>
              </c:pt>
              <c:pt idx="14">
                <c:v>1836.3842252727525</c:v>
              </c:pt>
              <c:pt idx="15">
                <c:v>1909.3748189180455</c:v>
              </c:pt>
              <c:pt idx="16">
                <c:v>1837.6347337142749</c:v>
              </c:pt>
              <c:pt idx="17">
                <c:v>1781.2932623994968</c:v>
              </c:pt>
              <c:pt idx="18">
                <c:v>1832.7640309383012</c:v>
              </c:pt>
              <c:pt idx="19">
                <c:v>1814.4799819814727</c:v>
              </c:pt>
              <c:pt idx="20">
                <c:v>1856.1953686799218</c:v>
              </c:pt>
              <c:pt idx="21">
                <c:v>1837.832742171993</c:v>
              </c:pt>
              <c:pt idx="22">
                <c:v>1778.2233269238575</c:v>
              </c:pt>
              <c:pt idx="23">
                <c:v>1766.3449172739577</c:v>
              </c:pt>
              <c:pt idx="24">
                <c:v>1804.1720621900049</c:v>
              </c:pt>
              <c:pt idx="25">
                <c:v>1744.6321747471441</c:v>
              </c:pt>
              <c:pt idx="26">
                <c:v>1740.5051269251201</c:v>
              </c:pt>
              <c:pt idx="27">
                <c:v>1749.4085891183988</c:v>
              </c:pt>
              <c:pt idx="28">
                <c:v>1778.5954019479886</c:v>
              </c:pt>
              <c:pt idx="29">
                <c:v>1756.0316936901936</c:v>
              </c:pt>
              <c:pt idx="30">
                <c:v>1774.2859549430707</c:v>
              </c:pt>
              <c:pt idx="31">
                <c:v>1738.1442132215718</c:v>
              </c:pt>
            </c:numLit>
          </c:val>
        </c:ser>
        <c:ser>
          <c:idx val="3"/>
          <c:order val="2"/>
          <c:tx>
            <c:v>  Utilities</c:v>
          </c:tx>
          <c:cat>
            <c:numLit>
              <c:formatCode>General</c:formatCode>
              <c:ptCount val="32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</c:numLit>
          </c:cat>
          <c:val>
            <c:numLit>
              <c:formatCode>General</c:formatCode>
              <c:ptCount val="32"/>
              <c:pt idx="0">
                <c:v>102.43474242448438</c:v>
              </c:pt>
              <c:pt idx="1">
                <c:v>108.83158601693491</c:v>
              </c:pt>
              <c:pt idx="2">
                <c:v>107.49613172598589</c:v>
              </c:pt>
              <c:pt idx="3">
                <c:v>94.348621244466969</c:v>
              </c:pt>
              <c:pt idx="4">
                <c:v>112.41541138784299</c:v>
              </c:pt>
              <c:pt idx="5">
                <c:v>103.55568043160291</c:v>
              </c:pt>
              <c:pt idx="6">
                <c:v>93.330133054166851</c:v>
              </c:pt>
              <c:pt idx="7">
                <c:v>109.1440525226979</c:v>
              </c:pt>
              <c:pt idx="8">
                <c:v>78.183713422028831</c:v>
              </c:pt>
              <c:pt idx="9">
                <c:v>102.70509994335423</c:v>
              </c:pt>
              <c:pt idx="10">
                <c:v>101.34976639536923</c:v>
              </c:pt>
              <c:pt idx="11">
                <c:v>96.225263947057186</c:v>
              </c:pt>
              <c:pt idx="12">
                <c:v>99.68141181550267</c:v>
              </c:pt>
              <c:pt idx="13">
                <c:v>96.86773334522826</c:v>
              </c:pt>
              <c:pt idx="14">
                <c:v>80.203923360717042</c:v>
              </c:pt>
              <c:pt idx="15">
                <c:v>85.86872590808828</c:v>
              </c:pt>
              <c:pt idx="16">
                <c:v>94.50332257136634</c:v>
              </c:pt>
              <c:pt idx="17">
                <c:v>102.55648090182117</c:v>
              </c:pt>
              <c:pt idx="18">
                <c:v>107.47985382745129</c:v>
              </c:pt>
              <c:pt idx="19">
                <c:v>102.16069822850054</c:v>
              </c:pt>
              <c:pt idx="20">
                <c:v>124.21252417726056</c:v>
              </c:pt>
              <c:pt idx="21">
                <c:v>122.847646334064</c:v>
              </c:pt>
              <c:pt idx="22">
                <c:v>139.44724278571354</c:v>
              </c:pt>
              <c:pt idx="23">
                <c:v>126.75293540863821</c:v>
              </c:pt>
              <c:pt idx="24">
                <c:v>129.59238207301081</c:v>
              </c:pt>
              <c:pt idx="25">
                <c:v>118.16927068650557</c:v>
              </c:pt>
              <c:pt idx="26">
                <c:v>118.36857437791609</c:v>
              </c:pt>
              <c:pt idx="27">
                <c:v>103.5160023812972</c:v>
              </c:pt>
              <c:pt idx="28">
                <c:v>143.0162153793525</c:v>
              </c:pt>
              <c:pt idx="29">
                <c:v>136.13369077076879</c:v>
              </c:pt>
              <c:pt idx="30">
                <c:v>126.98914369663126</c:v>
              </c:pt>
              <c:pt idx="31">
                <c:v>123.30250759274809</c:v>
              </c:pt>
            </c:numLit>
          </c:val>
        </c:ser>
        <c:ser>
          <c:idx val="4"/>
          <c:order val="3"/>
          <c:tx>
            <c:v>  Construction</c:v>
          </c:tx>
          <c:cat>
            <c:numLit>
              <c:formatCode>General</c:formatCode>
              <c:ptCount val="32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</c:numLit>
          </c:cat>
          <c:val>
            <c:numLit>
              <c:formatCode>General</c:formatCode>
              <c:ptCount val="32"/>
              <c:pt idx="0">
                <c:v>1180.5254486936431</c:v>
              </c:pt>
              <c:pt idx="1">
                <c:v>1222.6575736923196</c:v>
              </c:pt>
              <c:pt idx="2">
                <c:v>1180.0787858558765</c:v>
              </c:pt>
              <c:pt idx="3">
                <c:v>1275.7068782233657</c:v>
              </c:pt>
              <c:pt idx="4">
                <c:v>1220.9761043562839</c:v>
              </c:pt>
              <c:pt idx="5">
                <c:v>1207.1801773427742</c:v>
              </c:pt>
              <c:pt idx="6">
                <c:v>1151.7654175487239</c:v>
              </c:pt>
              <c:pt idx="7">
                <c:v>1177.0338438396707</c:v>
              </c:pt>
              <c:pt idx="8">
                <c:v>1104.84650827475</c:v>
              </c:pt>
              <c:pt idx="9">
                <c:v>1098.2615020654621</c:v>
              </c:pt>
              <c:pt idx="10">
                <c:v>1117.7179879911464</c:v>
              </c:pt>
              <c:pt idx="11">
                <c:v>1114.8104974105895</c:v>
              </c:pt>
              <c:pt idx="12">
                <c:v>1093.4821376113202</c:v>
              </c:pt>
              <c:pt idx="13">
                <c:v>1098.4026024308996</c:v>
              </c:pt>
              <c:pt idx="14">
                <c:v>1137.4228848669979</c:v>
              </c:pt>
              <c:pt idx="15">
                <c:v>1105.2016508398483</c:v>
              </c:pt>
              <c:pt idx="16">
                <c:v>1042.1203413073254</c:v>
              </c:pt>
              <c:pt idx="17">
                <c:v>1073.4527659201383</c:v>
              </c:pt>
              <c:pt idx="18">
                <c:v>1115.7499969565158</c:v>
              </c:pt>
              <c:pt idx="19">
                <c:v>1132.0204974206588</c:v>
              </c:pt>
              <c:pt idx="20">
                <c:v>1083.5284554514226</c:v>
              </c:pt>
              <c:pt idx="21">
                <c:v>1149.3124137772738</c:v>
              </c:pt>
              <c:pt idx="22">
                <c:v>1145.1121480218198</c:v>
              </c:pt>
              <c:pt idx="23">
                <c:v>1203.9716386840846</c:v>
              </c:pt>
              <c:pt idx="24">
                <c:v>1199.2975852301001</c:v>
              </c:pt>
              <c:pt idx="25">
                <c:v>1181.5689907778294</c:v>
              </c:pt>
              <c:pt idx="26">
                <c:v>1280.4236414236102</c:v>
              </c:pt>
              <c:pt idx="27">
                <c:v>1333.9038889319231</c:v>
              </c:pt>
              <c:pt idx="28">
                <c:v>1321.554771568866</c:v>
              </c:pt>
              <c:pt idx="29">
                <c:v>1400.5971934648687</c:v>
              </c:pt>
              <c:pt idx="30">
                <c:v>1459.9507709826603</c:v>
              </c:pt>
              <c:pt idx="31">
                <c:v>1438.4617806639344</c:v>
              </c:pt>
            </c:numLit>
          </c:val>
        </c:ser>
        <c:dLbls/>
        <c:gapWidth val="39"/>
        <c:overlap val="100"/>
        <c:axId val="173191552"/>
        <c:axId val="173193088"/>
      </c:barChart>
      <c:lineChart>
        <c:grouping val="standard"/>
        <c:ser>
          <c:idx val="5"/>
          <c:order val="4"/>
          <c:tx>
            <c:v>Other (right axis)</c:v>
          </c:tx>
          <c:spPr>
            <a:ln>
              <a:solidFill>
                <a:srgbClr val="4F81BD"/>
              </a:solidFill>
            </a:ln>
          </c:spPr>
          <c:marker>
            <c:symbol val="none"/>
          </c:marker>
          <c:cat>
            <c:numLit>
              <c:formatCode>General</c:formatCode>
              <c:ptCount val="32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</c:numLit>
          </c:cat>
          <c:val>
            <c:numLit>
              <c:formatCode>General</c:formatCode>
              <c:ptCount val="32"/>
              <c:pt idx="0">
                <c:v>9852.6520907213762</c:v>
              </c:pt>
              <c:pt idx="1">
                <c:v>9961.0165732112928</c:v>
              </c:pt>
              <c:pt idx="2">
                <c:v>10056.108591613644</c:v>
              </c:pt>
              <c:pt idx="3">
                <c:v>10145.554125932522</c:v>
              </c:pt>
              <c:pt idx="4">
                <c:v>10111.250373483419</c:v>
              </c:pt>
              <c:pt idx="5">
                <c:v>9912.7027809891806</c:v>
              </c:pt>
              <c:pt idx="6">
                <c:v>9712.3063362156481</c:v>
              </c:pt>
              <c:pt idx="7">
                <c:v>9831.6277377536808</c:v>
              </c:pt>
              <c:pt idx="8">
                <c:v>9760.3863054640515</c:v>
              </c:pt>
              <c:pt idx="9">
                <c:v>9814.0637848603728</c:v>
              </c:pt>
              <c:pt idx="10">
                <c:v>9610.7743890083912</c:v>
              </c:pt>
              <c:pt idx="11">
                <c:v>9828.9599813517671</c:v>
              </c:pt>
              <c:pt idx="12">
                <c:v>9841.9708142530726</c:v>
              </c:pt>
              <c:pt idx="13">
                <c:v>9966.9447253767448</c:v>
              </c:pt>
              <c:pt idx="14">
                <c:v>10064.737312246505</c:v>
              </c:pt>
              <c:pt idx="15">
                <c:v>10213.123015123821</c:v>
              </c:pt>
              <c:pt idx="16">
                <c:v>10253.437256507104</c:v>
              </c:pt>
              <c:pt idx="17">
                <c:v>10314.240553930278</c:v>
              </c:pt>
              <c:pt idx="18">
                <c:v>10431.929089726804</c:v>
              </c:pt>
              <c:pt idx="19">
                <c:v>10377.155126919597</c:v>
              </c:pt>
              <c:pt idx="20">
                <c:v>10337.346899187864</c:v>
              </c:pt>
              <c:pt idx="21">
                <c:v>10435.977950528299</c:v>
              </c:pt>
              <c:pt idx="22">
                <c:v>10810.850003377614</c:v>
              </c:pt>
              <c:pt idx="23">
                <c:v>10940.348173582955</c:v>
              </c:pt>
              <c:pt idx="24">
                <c:v>10788.838152008489</c:v>
              </c:pt>
              <c:pt idx="25">
                <c:v>10961.261058643657</c:v>
              </c:pt>
              <c:pt idx="26">
                <c:v>10850.45433683637</c:v>
              </c:pt>
              <c:pt idx="27">
                <c:v>10963.71370532153</c:v>
              </c:pt>
              <c:pt idx="28">
                <c:v>10881.823234958916</c:v>
              </c:pt>
              <c:pt idx="29">
                <c:v>11048.86576083093</c:v>
              </c:pt>
              <c:pt idx="30">
                <c:v>11124.120409812105</c:v>
              </c:pt>
              <c:pt idx="31">
                <c:v>11374.59489412967</c:v>
              </c:pt>
            </c:numLit>
          </c:val>
        </c:ser>
        <c:dLbls/>
        <c:marker val="1"/>
        <c:axId val="173208704"/>
        <c:axId val="173194624"/>
      </c:lineChart>
      <c:catAx>
        <c:axId val="1731915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3193088"/>
        <c:crosses val="autoZero"/>
        <c:auto val="1"/>
        <c:lblAlgn val="ctr"/>
        <c:lblOffset val="100"/>
      </c:catAx>
      <c:valAx>
        <c:axId val="173193088"/>
        <c:scaling>
          <c:orientation val="minMax"/>
          <c:max val="5500"/>
          <c:min val="0"/>
        </c:scaling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General" sourceLinked="1"/>
        <c:tickLblPos val="nextTo"/>
        <c:crossAx val="173191552"/>
        <c:crosses val="autoZero"/>
        <c:crossBetween val="between"/>
      </c:valAx>
      <c:valAx>
        <c:axId val="173194624"/>
        <c:scaling>
          <c:orientation val="minMax"/>
          <c:min val="0"/>
        </c:scaling>
        <c:axPos val="r"/>
        <c:numFmt formatCode="General" sourceLinked="1"/>
        <c:tickLblPos val="nextTo"/>
        <c:crossAx val="173208704"/>
        <c:crosses val="max"/>
        <c:crossBetween val="between"/>
      </c:valAx>
      <c:catAx>
        <c:axId val="173208704"/>
        <c:scaling>
          <c:orientation val="minMax"/>
        </c:scaling>
        <c:delete val="1"/>
        <c:axPos val="b"/>
        <c:numFmt formatCode="General" sourceLinked="1"/>
        <c:tickLblPos val="none"/>
        <c:crossAx val="173194624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Index of employment in manufacturing and the rest of the economy (first</a:t>
            </a:r>
            <a:r>
              <a:rPr lang="en-US" sz="2000" baseline="0"/>
              <a:t> quarter of 2008 = 100</a:t>
            </a:r>
            <a:r>
              <a:rPr lang="en-US" sz="2000"/>
              <a:t>)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  Manufacturing</c:v>
          </c:tx>
          <c:spPr>
            <a:ln w="25400">
              <a:solidFill>
                <a:srgbClr val="1F497D">
                  <a:lumMod val="50000"/>
                </a:srgbClr>
              </a:solidFill>
            </a:ln>
          </c:spPr>
          <c:marker>
            <c:symbol val="square"/>
            <c:size val="5"/>
          </c:marker>
          <c:cat>
            <c:numLit>
              <c:formatCode>General</c:formatCode>
              <c:ptCount val="32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</c:numLit>
          </c:cat>
          <c:val>
            <c:numLit>
              <c:formatCode>General</c:formatCode>
              <c:ptCount val="32"/>
              <c:pt idx="0">
                <c:v>100</c:v>
              </c:pt>
              <c:pt idx="1">
                <c:v>99.416815108848667</c:v>
              </c:pt>
              <c:pt idx="2">
                <c:v>97.350246847756509</c:v>
              </c:pt>
              <c:pt idx="3">
                <c:v>99.330945876920765</c:v>
              </c:pt>
              <c:pt idx="4">
                <c:v>96.2185343855908</c:v>
              </c:pt>
              <c:pt idx="5">
                <c:v>96.232680515496185</c:v>
              </c:pt>
              <c:pt idx="6">
                <c:v>88.353741857368206</c:v>
              </c:pt>
              <c:pt idx="7">
                <c:v>89.340634413858382</c:v>
              </c:pt>
              <c:pt idx="8">
                <c:v>87.449184837843433</c:v>
              </c:pt>
              <c:pt idx="9">
                <c:v>85.561578809686495</c:v>
              </c:pt>
              <c:pt idx="10">
                <c:v>85.949646539455145</c:v>
              </c:pt>
              <c:pt idx="11">
                <c:v>89.451281491554468</c:v>
              </c:pt>
              <c:pt idx="12">
                <c:v>90.266583579055677</c:v>
              </c:pt>
              <c:pt idx="13">
                <c:v>86.783273891494176</c:v>
              </c:pt>
              <c:pt idx="14">
                <c:v>86.978848883819637</c:v>
              </c:pt>
              <c:pt idx="15">
                <c:v>90.435989131074422</c:v>
              </c:pt>
              <c:pt idx="16">
                <c:v>87.038078201555095</c:v>
              </c:pt>
              <c:pt idx="17">
                <c:v>84.369510125257122</c:v>
              </c:pt>
              <c:pt idx="18">
                <c:v>86.807381316404886</c:v>
              </c:pt>
              <c:pt idx="19">
                <c:v>85.941372172286819</c:v>
              </c:pt>
              <c:pt idx="20">
                <c:v>87.917187617573433</c:v>
              </c:pt>
              <c:pt idx="21">
                <c:v>87.047456711501241</c:v>
              </c:pt>
              <c:pt idx="22">
                <c:v>84.224105122238711</c:v>
              </c:pt>
              <c:pt idx="23">
                <c:v>83.661493886692256</c:v>
              </c:pt>
              <c:pt idx="24">
                <c:v>85.453145914671609</c:v>
              </c:pt>
              <c:pt idx="25">
                <c:v>82.633087453494653</c:v>
              </c:pt>
              <c:pt idx="26">
                <c:v>82.437613181875548</c:v>
              </c:pt>
              <c:pt idx="27">
                <c:v>82.859318444856058</c:v>
              </c:pt>
              <c:pt idx="28">
                <c:v>84.241728153874419</c:v>
              </c:pt>
              <c:pt idx="29">
                <c:v>83.173016419258076</c:v>
              </c:pt>
              <c:pt idx="30">
                <c:v>84.037614692946676</c:v>
              </c:pt>
              <c:pt idx="31">
                <c:v>82.325790419829005</c:v>
              </c:pt>
            </c:numLit>
          </c:val>
        </c:ser>
        <c:ser>
          <c:idx val="1"/>
          <c:order val="1"/>
          <c:tx>
            <c:v>Total ex manufacturing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Lit>
              <c:formatCode>General</c:formatCode>
              <c:ptCount val="32"/>
              <c:pt idx="0">
                <c:v>2008</c:v>
              </c:pt>
              <c:pt idx="4">
                <c:v>2009</c:v>
              </c:pt>
              <c:pt idx="8">
                <c:v>2010</c:v>
              </c:pt>
              <c:pt idx="12">
                <c:v>2011</c:v>
              </c:pt>
              <c:pt idx="16">
                <c:v>2012</c:v>
              </c:pt>
              <c:pt idx="20">
                <c:v>2013</c:v>
              </c:pt>
              <c:pt idx="24">
                <c:v>2014</c:v>
              </c:pt>
              <c:pt idx="28">
                <c:v>2015</c:v>
              </c:pt>
            </c:numLit>
          </c:cat>
          <c:val>
            <c:numLit>
              <c:formatCode>General</c:formatCode>
              <c:ptCount val="32"/>
              <c:pt idx="0">
                <c:v>100</c:v>
              </c:pt>
              <c:pt idx="1">
                <c:v>101.29045841176601</c:v>
              </c:pt>
              <c:pt idx="2">
                <c:v>101.35248623208379</c:v>
              </c:pt>
              <c:pt idx="3">
                <c:v>102.79954680739314</c:v>
              </c:pt>
              <c:pt idx="4">
                <c:v>102.08981354763935</c:v>
              </c:pt>
              <c:pt idx="5">
                <c:v>99.989936415360972</c:v>
              </c:pt>
              <c:pt idx="6">
                <c:v>97.062774634476966</c:v>
              </c:pt>
              <c:pt idx="7">
                <c:v>98.055786597880484</c:v>
              </c:pt>
              <c:pt idx="8">
                <c:v>96.953685508968192</c:v>
              </c:pt>
              <c:pt idx="9">
                <c:v>97.370001165657698</c:v>
              </c:pt>
              <c:pt idx="10">
                <c:v>95.997939798541495</c:v>
              </c:pt>
              <c:pt idx="11">
                <c:v>97.429314561209921</c:v>
              </c:pt>
              <c:pt idx="12">
                <c:v>97.333815860156108</c:v>
              </c:pt>
              <c:pt idx="13">
                <c:v>98.078216981383235</c:v>
              </c:pt>
              <c:pt idx="14">
                <c:v>99.639476202806549</c:v>
              </c:pt>
              <c:pt idx="15">
                <c:v>100.81612132438586</c:v>
              </c:pt>
              <c:pt idx="16">
                <c:v>100.97351999271761</c:v>
              </c:pt>
              <c:pt idx="17">
                <c:v>101.80329218931116</c:v>
              </c:pt>
              <c:pt idx="18">
                <c:v>103.26461176692014</c:v>
              </c:pt>
              <c:pt idx="19">
                <c:v>103.10657335297076</c:v>
              </c:pt>
              <c:pt idx="20">
                <c:v>103.04823632702815</c:v>
              </c:pt>
              <c:pt idx="21">
                <c:v>104.27751224370314</c:v>
              </c:pt>
              <c:pt idx="22">
                <c:v>107.55432398604307</c:v>
              </c:pt>
              <c:pt idx="23">
                <c:v>108.79385476931623</c:v>
              </c:pt>
              <c:pt idx="24">
                <c:v>107.49753074048454</c:v>
              </c:pt>
              <c:pt idx="25">
                <c:v>108.30061470991474</c:v>
              </c:pt>
              <c:pt idx="26">
                <c:v>108.51521509221006</c:v>
              </c:pt>
              <c:pt idx="27">
                <c:v>110.09019488257019</c:v>
              </c:pt>
              <c:pt idx="28">
                <c:v>110.98763023895444</c:v>
              </c:pt>
              <c:pt idx="29">
                <c:v>112.77360212222794</c:v>
              </c:pt>
              <c:pt idx="30">
                <c:v>114.0163146529942</c:v>
              </c:pt>
              <c:pt idx="31">
                <c:v>115.84791208937837</c:v>
              </c:pt>
            </c:numLit>
          </c:val>
        </c:ser>
        <c:dLbls/>
        <c:marker val="1"/>
        <c:axId val="173095168"/>
        <c:axId val="173166592"/>
      </c:lineChart>
      <c:catAx>
        <c:axId val="173095168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73166592"/>
        <c:crosses val="autoZero"/>
        <c:auto val="1"/>
        <c:lblAlgn val="ctr"/>
        <c:lblOffset val="100"/>
      </c:catAx>
      <c:valAx>
        <c:axId val="173166592"/>
        <c:scaling>
          <c:orientation val="minMax"/>
          <c:max val="120"/>
          <c:min val="8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309516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Employment by manufacturing industry, fourth quarter, </a:t>
            </a:r>
          </a:p>
          <a:p>
            <a:pPr>
              <a:defRPr sz="2000"/>
            </a:pPr>
            <a:r>
              <a:rPr lang="en-US" sz="2000"/>
              <a:t>2008, 2010, 2014 and</a:t>
            </a:r>
            <a:r>
              <a:rPr lang="en-US" sz="2000" baseline="0"/>
              <a:t> 2015</a:t>
            </a:r>
            <a:endParaRPr lang="en-US" sz="20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2008</c:v>
          </c:tx>
          <c:spPr>
            <a:solidFill>
              <a:srgbClr val="1F497D">
                <a:lumMod val="50000"/>
              </a:srgbClr>
            </a:solidFill>
          </c:spPr>
          <c:cat>
            <c:strLit>
              <c:ptCount val="10"/>
              <c:pt idx="0">
                <c:v>Food</c:v>
              </c:pt>
              <c:pt idx="1">
                <c:v>Metals</c:v>
              </c:pt>
              <c:pt idx="2">
                <c:v>Clothing</c:v>
              </c:pt>
              <c:pt idx="3">
                <c:v>Chemicals and plastic</c:v>
              </c:pt>
              <c:pt idx="4">
                <c:v>Glass/non-metal minerals</c:v>
              </c:pt>
              <c:pt idx="5">
                <c:v>Transport equipment</c:v>
              </c:pt>
              <c:pt idx="6">
                <c:v>Wood and paper</c:v>
              </c:pt>
              <c:pt idx="7">
                <c:v>Printing and publishing</c:v>
              </c:pt>
              <c:pt idx="8">
                <c:v>Machinery and appliances</c:v>
              </c:pt>
              <c:pt idx="9">
                <c:v>Other (a)</c:v>
              </c:pt>
            </c:strLit>
          </c:cat>
          <c:val>
            <c:numLit>
              <c:formatCode>_ * #,##0_ ;_ * \-#,##0_ ;_ * "-"??_ ;_ @_ </c:formatCode>
              <c:ptCount val="10"/>
              <c:pt idx="0">
                <c:v>305936.78363111021</c:v>
              </c:pt>
              <c:pt idx="1">
                <c:v>341762.16713596991</c:v>
              </c:pt>
              <c:pt idx="2">
                <c:v>292783.06425550993</c:v>
              </c:pt>
              <c:pt idx="3">
                <c:v>216258.93871386003</c:v>
              </c:pt>
              <c:pt idx="4">
                <c:v>132957.64974517011</c:v>
              </c:pt>
              <c:pt idx="5">
                <c:v>165776.46384841003</c:v>
              </c:pt>
              <c:pt idx="6">
                <c:v>173686.46541183998</c:v>
              </c:pt>
              <c:pt idx="7">
                <c:v>89832.033336680004</c:v>
              </c:pt>
              <c:pt idx="8">
                <c:v>130152.78714436003</c:v>
              </c:pt>
              <c:pt idx="9">
                <c:v>248027.66587019005</c:v>
              </c:pt>
            </c:numLit>
          </c:val>
        </c:ser>
        <c:ser>
          <c:idx val="1"/>
          <c:order val="1"/>
          <c:tx>
            <c:v>2010</c:v>
          </c:tx>
          <c:cat>
            <c:strLit>
              <c:ptCount val="10"/>
              <c:pt idx="0">
                <c:v>Food</c:v>
              </c:pt>
              <c:pt idx="1">
                <c:v>Metals</c:v>
              </c:pt>
              <c:pt idx="2">
                <c:v>Clothing</c:v>
              </c:pt>
              <c:pt idx="3">
                <c:v>Chemicals and plastic</c:v>
              </c:pt>
              <c:pt idx="4">
                <c:v>Glass/non-metal minerals</c:v>
              </c:pt>
              <c:pt idx="5">
                <c:v>Transport equipment</c:v>
              </c:pt>
              <c:pt idx="6">
                <c:v>Wood and paper</c:v>
              </c:pt>
              <c:pt idx="7">
                <c:v>Printing and publishing</c:v>
              </c:pt>
              <c:pt idx="8">
                <c:v>Machinery and appliances</c:v>
              </c:pt>
              <c:pt idx="9">
                <c:v>Other (a)</c:v>
              </c:pt>
            </c:strLit>
          </c:cat>
          <c:val>
            <c:numLit>
              <c:formatCode>_ * #,##0_ ;_ * \-#,##0_ ;_ * "-"??_ ;_ @_ </c:formatCode>
              <c:ptCount val="10"/>
              <c:pt idx="0">
                <c:v>350600.8016989</c:v>
              </c:pt>
              <c:pt idx="1">
                <c:v>312998.85611300007</c:v>
              </c:pt>
              <c:pt idx="2">
                <c:v>261604.30170890005</c:v>
              </c:pt>
              <c:pt idx="3">
                <c:v>172211.75233240001</c:v>
              </c:pt>
              <c:pt idx="4">
                <c:v>120950.13767710004</c:v>
              </c:pt>
              <c:pt idx="5">
                <c:v>138667.56913999995</c:v>
              </c:pt>
              <c:pt idx="6">
                <c:v>160337.40930219996</c:v>
              </c:pt>
              <c:pt idx="7">
                <c:v>80106.313822600001</c:v>
              </c:pt>
              <c:pt idx="8">
                <c:v>110097.460836</c:v>
              </c:pt>
              <c:pt idx="9">
                <c:v>181010.08628780002</c:v>
              </c:pt>
            </c:numLit>
          </c:val>
        </c:ser>
        <c:ser>
          <c:idx val="2"/>
          <c:order val="2"/>
          <c:tx>
            <c:v>2014</c:v>
          </c:tx>
          <c:cat>
            <c:strLit>
              <c:ptCount val="10"/>
              <c:pt idx="0">
                <c:v>Food</c:v>
              </c:pt>
              <c:pt idx="1">
                <c:v>Metals</c:v>
              </c:pt>
              <c:pt idx="2">
                <c:v>Clothing</c:v>
              </c:pt>
              <c:pt idx="3">
                <c:v>Chemicals and plastic</c:v>
              </c:pt>
              <c:pt idx="4">
                <c:v>Glass/non-metal minerals</c:v>
              </c:pt>
              <c:pt idx="5">
                <c:v>Transport equipment</c:v>
              </c:pt>
              <c:pt idx="6">
                <c:v>Wood and paper</c:v>
              </c:pt>
              <c:pt idx="7">
                <c:v>Printing and publishing</c:v>
              </c:pt>
              <c:pt idx="8">
                <c:v>Machinery and appliances</c:v>
              </c:pt>
              <c:pt idx="9">
                <c:v>Other (a)</c:v>
              </c:pt>
            </c:strLit>
          </c:cat>
          <c:val>
            <c:numLit>
              <c:formatCode>_ * #,##0_ ;_ * \-#,##0_ ;_ * "-"??_ ;_ @_ </c:formatCode>
              <c:ptCount val="10"/>
              <c:pt idx="0">
                <c:v>341975.14972839993</c:v>
              </c:pt>
              <c:pt idx="1">
                <c:v>301952.83572699991</c:v>
              </c:pt>
              <c:pt idx="2">
                <c:v>241676.61455290008</c:v>
              </c:pt>
              <c:pt idx="3">
                <c:v>169656.9256512</c:v>
              </c:pt>
              <c:pt idx="4">
                <c:v>104498.08258079995</c:v>
              </c:pt>
              <c:pt idx="5">
                <c:v>125541.84380010002</c:v>
              </c:pt>
              <c:pt idx="6">
                <c:v>101151.17791500002</c:v>
              </c:pt>
              <c:pt idx="7">
                <c:v>66590.480869400009</c:v>
              </c:pt>
              <c:pt idx="8">
                <c:v>67427.171035400024</c:v>
              </c:pt>
              <c:pt idx="9">
                <c:v>228938.30725679998</c:v>
              </c:pt>
            </c:numLit>
          </c:val>
        </c:ser>
        <c:ser>
          <c:idx val="3"/>
          <c:order val="3"/>
          <c:tx>
            <c:v>2015</c:v>
          </c:tx>
          <c:cat>
            <c:strLit>
              <c:ptCount val="10"/>
              <c:pt idx="0">
                <c:v>Food</c:v>
              </c:pt>
              <c:pt idx="1">
                <c:v>Metals</c:v>
              </c:pt>
              <c:pt idx="2">
                <c:v>Clothing</c:v>
              </c:pt>
              <c:pt idx="3">
                <c:v>Chemicals and plastic</c:v>
              </c:pt>
              <c:pt idx="4">
                <c:v>Glass/non-metal minerals</c:v>
              </c:pt>
              <c:pt idx="5">
                <c:v>Transport equipment</c:v>
              </c:pt>
              <c:pt idx="6">
                <c:v>Wood and paper</c:v>
              </c:pt>
              <c:pt idx="7">
                <c:v>Printing and publishing</c:v>
              </c:pt>
              <c:pt idx="8">
                <c:v>Machinery and appliances</c:v>
              </c:pt>
              <c:pt idx="9">
                <c:v>Other (a)</c:v>
              </c:pt>
            </c:strLit>
          </c:cat>
          <c:val>
            <c:numLit>
              <c:formatCode>_ * #,##0_ ;_ * \-#,##0_ ;_ * "-"??_ ;_ @_ </c:formatCode>
              <c:ptCount val="10"/>
              <c:pt idx="0">
                <c:v>360292.45279140002</c:v>
              </c:pt>
              <c:pt idx="1">
                <c:v>288894.95323640009</c:v>
              </c:pt>
              <c:pt idx="2">
                <c:v>231250.29098510006</c:v>
              </c:pt>
              <c:pt idx="3">
                <c:v>163021.57557429999</c:v>
              </c:pt>
              <c:pt idx="4">
                <c:v>101506.97079320003</c:v>
              </c:pt>
              <c:pt idx="5">
                <c:v>99110.904594199979</c:v>
              </c:pt>
              <c:pt idx="6">
                <c:v>96606.94908169999</c:v>
              </c:pt>
              <c:pt idx="7">
                <c:v>95491.106378600001</c:v>
              </c:pt>
              <c:pt idx="8">
                <c:v>87995.455512500004</c:v>
              </c:pt>
              <c:pt idx="9">
                <c:v>213973.55427340002</c:v>
              </c:pt>
            </c:numLit>
          </c:val>
        </c:ser>
        <c:dLbls/>
        <c:gapWidth val="11"/>
        <c:overlap val="19"/>
        <c:axId val="173272448"/>
        <c:axId val="173282432"/>
      </c:barChart>
      <c:catAx>
        <c:axId val="173272448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73282432"/>
        <c:crosses val="autoZero"/>
        <c:auto val="1"/>
        <c:lblAlgn val="ctr"/>
        <c:lblOffset val="100"/>
      </c:catAx>
      <c:valAx>
        <c:axId val="173282432"/>
        <c:scaling>
          <c:orientation val="minMax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 * #,##0_ ;_ * \-#,##0_ ;_ * &quot;-&quot;??_ ;_ @_ 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3272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/>
              <a:t>Change in exports in U.S.</a:t>
            </a:r>
            <a:r>
              <a:rPr lang="en-US" baseline="0"/>
              <a:t> dollars</a:t>
            </a:r>
            <a:r>
              <a:rPr lang="en-US"/>
              <a:t> and constant  rand, fourth quarter 2015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In US dollars </c:v>
          </c:tx>
          <c:spPr>
            <a:solidFill>
              <a:srgbClr val="1F497D">
                <a:lumMod val="20000"/>
                <a:lumOff val="80000"/>
              </a:srgbClr>
            </a:solidFill>
          </c:spPr>
          <c:dLbls>
            <c:dLbl>
              <c:idx val="2"/>
              <c:layout>
                <c:manualLayout>
                  <c:x val="0"/>
                  <c:y val="0.12508605555948168"/>
                </c:manualLayout>
              </c:layout>
              <c:dLblPos val="outEnd"/>
              <c:showVal val="1"/>
            </c:dLbl>
            <c:spPr>
              <a:noFill/>
              <a:ln>
                <a:noFill/>
              </a:ln>
              <a:effectLst/>
            </c:sp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Agriculture</c:v>
              </c:pt>
              <c:pt idx="1">
                <c:v>Mining</c:v>
              </c:pt>
              <c:pt idx="2">
                <c:v>Manufacturing</c:v>
              </c:pt>
              <c:pt idx="3">
                <c:v>Total</c:v>
              </c:pt>
            </c:strLit>
          </c:cat>
          <c:val>
            <c:numLit>
              <c:formatCode>0.0%</c:formatCode>
              <c:ptCount val="4"/>
              <c:pt idx="0">
                <c:v>-0.34652233516100706</c:v>
              </c:pt>
              <c:pt idx="1">
                <c:v>-0.11012443651929149</c:v>
              </c:pt>
              <c:pt idx="2">
                <c:v>-7.1675383292241671E-2</c:v>
              </c:pt>
              <c:pt idx="3">
                <c:v>-0.10330684689515657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D0-4CC4-8879-F08265B934AE}"/>
            </c:ext>
          </c:extLst>
        </c:ser>
        <c:ser>
          <c:idx val="1"/>
          <c:order val="1"/>
          <c:tx>
            <c:v>In constant rand (depreciated by CPI)</c:v>
          </c:tx>
          <c:spPr>
            <a:solidFill>
              <a:srgbClr val="1F497D">
                <a:lumMod val="75000"/>
              </a:srgbClr>
            </a:solidFill>
          </c:spPr>
          <c:dLbls>
            <c:dLbl>
              <c:idx val="1"/>
              <c:layout>
                <c:manualLayout>
                  <c:x val="0"/>
                  <c:y val="6.1265474205328699E-2"/>
                </c:manualLayout>
              </c:layout>
              <c:dLblPos val="outEnd"/>
              <c:showVal val="1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</c:dLbl>
            <c:dLbl>
              <c:idx val="3"/>
              <c:layout>
                <c:manualLayout>
                  <c:x val="1.7822410207329366E-2"/>
                  <c:y val="1.427504363034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outEnd"/>
              <c:showVal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Agriculture</c:v>
              </c:pt>
              <c:pt idx="1">
                <c:v>Mining</c:v>
              </c:pt>
              <c:pt idx="2">
                <c:v>Manufacturing</c:v>
              </c:pt>
              <c:pt idx="3">
                <c:v>Total</c:v>
              </c:pt>
            </c:strLit>
          </c:cat>
          <c:val>
            <c:numLit>
              <c:formatCode>0.0%</c:formatCode>
              <c:ptCount val="4"/>
              <c:pt idx="0">
                <c:v>-0.28346958473166578</c:v>
              </c:pt>
              <c:pt idx="1">
                <c:v>-2.9008773768155874E-2</c:v>
              </c:pt>
              <c:pt idx="2">
                <c:v>8.3405770643183337E-3</c:v>
              </c:pt>
              <c:pt idx="3">
                <c:v>-2.3785191442137029E-2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D0-4CC4-8879-F08265B934AE}"/>
            </c:ext>
          </c:extLst>
        </c:ser>
        <c:dLbls>
          <c:showVal val="1"/>
        </c:dLbls>
        <c:gapWidth val="11"/>
        <c:overlap val="26"/>
        <c:axId val="173347200"/>
        <c:axId val="173348736"/>
      </c:barChart>
      <c:catAx>
        <c:axId val="1733472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73348736"/>
        <c:crosses val="autoZero"/>
        <c:auto val="1"/>
        <c:lblAlgn val="ctr"/>
        <c:lblOffset val="100"/>
      </c:catAx>
      <c:valAx>
        <c:axId val="173348736"/>
        <c:scaling>
          <c:orientation val="minMax"/>
          <c:min val="-0.35000000000000009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/>
                  <a:t>Percentage change</a:t>
                </a:r>
              </a:p>
            </c:rich>
          </c:tx>
        </c:title>
        <c:numFmt formatCode="0.0%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3347200"/>
        <c:crosses val="autoZero"/>
        <c:crossBetween val="between"/>
        <c:majorUnit val="5.0000000000000017E-2"/>
      </c:val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Petroleum as percentage of total imports and in billions of current U.S. dollars, 1994 to 2015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'Petroleum imports'!$B$7</c:f>
              <c:strCache>
                <c:ptCount val="1"/>
                <c:pt idx="0">
                  <c:v>Oil as % of total imports (right axis)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 w="12700">
              <a:solidFill>
                <a:srgbClr val="1F497D">
                  <a:lumMod val="60000"/>
                  <a:lumOff val="40000"/>
                </a:srgbClr>
              </a:solidFill>
            </a:ln>
          </c:spPr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inBase"/>
            <c:showVal val="1"/>
          </c:dLbls>
          <c:cat>
            <c:strRef>
              <c:f>'Petroleum imports'!$A$8:$A$29</c:f>
              <c:strCach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strCache>
            </c:strRef>
          </c:cat>
          <c:val>
            <c:numRef>
              <c:f>'Petroleum imports'!$B$8:$B$29</c:f>
              <c:numCache>
                <c:formatCode>0%</c:formatCode>
                <c:ptCount val="22"/>
                <c:pt idx="0">
                  <c:v>5.7416258197979714E-2</c:v>
                </c:pt>
                <c:pt idx="1">
                  <c:v>7.7960144081007932E-2</c:v>
                </c:pt>
                <c:pt idx="2">
                  <c:v>8.0893412751720711E-2</c:v>
                </c:pt>
                <c:pt idx="3">
                  <c:v>0.12438236363946621</c:v>
                </c:pt>
                <c:pt idx="4">
                  <c:v>7.8690100192648979E-2</c:v>
                </c:pt>
                <c:pt idx="5">
                  <c:v>8.6795142887000035E-2</c:v>
                </c:pt>
                <c:pt idx="6">
                  <c:v>0.12963977337116117</c:v>
                </c:pt>
                <c:pt idx="7">
                  <c:v>0.12351305568740827</c:v>
                </c:pt>
                <c:pt idx="8">
                  <c:v>0.10476831746008373</c:v>
                </c:pt>
                <c:pt idx="9">
                  <c:v>0.10431338989350443</c:v>
                </c:pt>
                <c:pt idx="10">
                  <c:v>0.1243039235185049</c:v>
                </c:pt>
                <c:pt idx="11">
                  <c:v>0.11768719658896784</c:v>
                </c:pt>
                <c:pt idx="12">
                  <c:v>0.13889517324894049</c:v>
                </c:pt>
                <c:pt idx="13">
                  <c:v>0.13670823193633888</c:v>
                </c:pt>
                <c:pt idx="14">
                  <c:v>0.17044670026362457</c:v>
                </c:pt>
                <c:pt idx="15">
                  <c:v>0.16049335482906879</c:v>
                </c:pt>
                <c:pt idx="16">
                  <c:v>0.13500538539293111</c:v>
                </c:pt>
                <c:pt idx="17">
                  <c:v>0.13715237663859334</c:v>
                </c:pt>
                <c:pt idx="18">
                  <c:v>0.15166006205530297</c:v>
                </c:pt>
                <c:pt idx="19">
                  <c:v>0.1423694869053658</c:v>
                </c:pt>
                <c:pt idx="20">
                  <c:v>0.16236926209232289</c:v>
                </c:pt>
                <c:pt idx="21">
                  <c:v>8.9767466479510755E-2</c:v>
                </c:pt>
              </c:numCache>
            </c:numRef>
          </c:val>
        </c:ser>
        <c:dLbls/>
        <c:gapWidth val="20"/>
        <c:axId val="173522304"/>
        <c:axId val="173520384"/>
      </c:barChart>
      <c:lineChart>
        <c:grouping val="standard"/>
        <c:ser>
          <c:idx val="1"/>
          <c:order val="1"/>
          <c:tx>
            <c:strRef>
              <c:f>'Petroleum imports'!$C$7</c:f>
              <c:strCache>
                <c:ptCount val="1"/>
                <c:pt idx="0">
                  <c:v>Current US$ bns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26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Pos val="ctr"/>
            <c:showVal val="1"/>
          </c:dLbls>
          <c:cat>
            <c:strRef>
              <c:f>'Petroleum imports'!$A$8:$A$29</c:f>
              <c:strCach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strCache>
            </c:strRef>
          </c:cat>
          <c:val>
            <c:numRef>
              <c:f>'Petroleum imports'!$C$8:$C$29</c:f>
              <c:numCache>
                <c:formatCode>_ * #,##0.0_ ;_ * \-#,##0.0_ ;_ * "-"??_ ;_ @_ </c:formatCode>
                <c:ptCount val="22"/>
                <c:pt idx="0">
                  <c:v>1.2112104420000001</c:v>
                </c:pt>
                <c:pt idx="1">
                  <c:v>2.1194397110000001</c:v>
                </c:pt>
                <c:pt idx="2">
                  <c:v>2.1152822269999998</c:v>
                </c:pt>
                <c:pt idx="3">
                  <c:v>3.2291103489999999</c:v>
                </c:pt>
                <c:pt idx="4">
                  <c:v>1.8224780949999999</c:v>
                </c:pt>
                <c:pt idx="5">
                  <c:v>2.0871082580000002</c:v>
                </c:pt>
                <c:pt idx="6">
                  <c:v>3.4484884309999999</c:v>
                </c:pt>
                <c:pt idx="7">
                  <c:v>3.1499705260000002</c:v>
                </c:pt>
                <c:pt idx="8">
                  <c:v>2.7733789359999999</c:v>
                </c:pt>
                <c:pt idx="9">
                  <c:v>3.6073655869999999</c:v>
                </c:pt>
                <c:pt idx="10">
                  <c:v>5.9841301199999997</c:v>
                </c:pt>
                <c:pt idx="11">
                  <c:v>6.4725020559999997</c:v>
                </c:pt>
                <c:pt idx="12">
                  <c:v>9.4370933340000001</c:v>
                </c:pt>
                <c:pt idx="13">
                  <c:v>10.944097171999999</c:v>
                </c:pt>
                <c:pt idx="14">
                  <c:v>15.355987739</c:v>
                </c:pt>
                <c:pt idx="15">
                  <c:v>10.441040982000001</c:v>
                </c:pt>
                <c:pt idx="16">
                  <c:v>11.191923952</c:v>
                </c:pt>
                <c:pt idx="17">
                  <c:v>14.22406144</c:v>
                </c:pt>
                <c:pt idx="18">
                  <c:v>15.788833321</c:v>
                </c:pt>
                <c:pt idx="19">
                  <c:v>14.776899827999999</c:v>
                </c:pt>
                <c:pt idx="20">
                  <c:v>16.250381801</c:v>
                </c:pt>
                <c:pt idx="21">
                  <c:v>7.74564304</c:v>
                </c:pt>
              </c:numCache>
            </c:numRef>
          </c:val>
        </c:ser>
        <c:dLbls/>
        <c:marker val="1"/>
        <c:axId val="173442944"/>
        <c:axId val="173444480"/>
      </c:lineChart>
      <c:catAx>
        <c:axId val="173442944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73444480"/>
        <c:crosses val="autoZero"/>
        <c:auto val="1"/>
        <c:lblAlgn val="ctr"/>
        <c:lblOffset val="100"/>
      </c:catAx>
      <c:valAx>
        <c:axId val="1734444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currrent US dollars</a:t>
                </a:r>
              </a:p>
            </c:rich>
          </c:tx>
        </c:title>
        <c:numFmt formatCode="_ * #,##0.0_ ;_ * \-#,##0.0_ ;_ * &quot;-&quot;??_ ;_ @_ 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3442944"/>
        <c:crosses val="autoZero"/>
        <c:crossBetween val="between"/>
      </c:valAx>
      <c:valAx>
        <c:axId val="173520384"/>
        <c:scaling>
          <c:orientation val="minMax"/>
        </c:scaling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Percentage of total imports</a:t>
                </a:r>
              </a:p>
            </c:rich>
          </c:tx>
        </c:title>
        <c:numFmt formatCode="0%" sourceLinked="1"/>
        <c:tickLblPos val="nextTo"/>
        <c:crossAx val="173522304"/>
        <c:crosses val="max"/>
        <c:crossBetween val="between"/>
      </c:valAx>
      <c:catAx>
        <c:axId val="173522304"/>
        <c:scaling>
          <c:orientation val="minMax"/>
        </c:scaling>
        <c:delete val="1"/>
        <c:axPos val="b"/>
        <c:tickLblPos val="none"/>
        <c:crossAx val="173520384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t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5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IMF 2015 growth forecast for BRICS 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1F497D">
                <a:lumMod val="60000"/>
                <a:lumOff val="40000"/>
              </a:srgbClr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Val val="1"/>
          </c:dLbls>
          <c:cat>
            <c:strRef>
              <c:f>'IMF forecasts for BRICS'!$A$9:$A$13</c:f>
              <c:strCache>
                <c:ptCount val="5"/>
                <c:pt idx="0">
                  <c:v>Russia</c:v>
                </c:pt>
                <c:pt idx="1">
                  <c:v>Brazil</c:v>
                </c:pt>
                <c:pt idx="2">
                  <c:v>South Africa</c:v>
                </c:pt>
                <c:pt idx="3">
                  <c:v>China</c:v>
                </c:pt>
                <c:pt idx="4">
                  <c:v>India</c:v>
                </c:pt>
              </c:strCache>
            </c:strRef>
          </c:cat>
          <c:val>
            <c:numRef>
              <c:f>'IMF forecasts for BRICS'!$B$9:$B$13</c:f>
              <c:numCache>
                <c:formatCode>0.0%</c:formatCode>
                <c:ptCount val="5"/>
                <c:pt idx="0">
                  <c:v>-3.8249999999999999E-2</c:v>
                </c:pt>
                <c:pt idx="1">
                  <c:v>-3.0259999999999999E-2</c:v>
                </c:pt>
                <c:pt idx="2">
                  <c:v>1.397E-2</c:v>
                </c:pt>
                <c:pt idx="3">
                  <c:v>6.8129999999999996E-2</c:v>
                </c:pt>
                <c:pt idx="4">
                  <c:v>7.2590000000000002E-2</c:v>
                </c:pt>
              </c:numCache>
            </c:numRef>
          </c:val>
        </c:ser>
        <c:dLbls>
          <c:showVal val="1"/>
        </c:dLbls>
        <c:gapWidth val="11"/>
        <c:overlap val="19"/>
        <c:axId val="173539328"/>
        <c:axId val="173540864"/>
      </c:barChart>
      <c:catAx>
        <c:axId val="1735393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73540864"/>
        <c:crosses val="autoZero"/>
        <c:auto val="1"/>
        <c:lblAlgn val="ctr"/>
        <c:lblOffset val="100"/>
      </c:catAx>
      <c:valAx>
        <c:axId val="173540864"/>
        <c:scaling>
          <c:orientation val="minMax"/>
          <c:min val="-4.0000000000000015E-2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%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3539328"/>
        <c:crosses val="autoZero"/>
        <c:crossBetween val="between"/>
        <c:majorUnit val="2.0000000000000007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4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685805</xdr:colOff>
      <xdr:row>5</xdr:row>
      <xdr:rowOff>142876</xdr:rowOff>
    </xdr:from>
    <xdr:to>
      <xdr:col>21</xdr:col>
      <xdr:colOff>200024</xdr:colOff>
      <xdr:row>95</xdr:row>
      <xdr:rowOff>28576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17</xdr:col>
      <xdr:colOff>209743</xdr:colOff>
      <xdr:row>28</xdr:row>
      <xdr:rowOff>11667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0.76071</cdr:x>
      <cdr:y>0.93259</cdr:y>
    </cdr:from>
    <cdr:to>
      <cdr:x>0.97131</cdr:x>
      <cdr:y>0.97472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75817" y="3978035"/>
          <a:ext cx="1958915" cy="179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Calculated from SARS</a:t>
          </a:r>
          <a:r>
            <a:rPr lang="en-ZA" sz="1100" baseline="0"/>
            <a:t> data</a:t>
          </a:r>
          <a:endParaRPr lang="en-ZA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5777120"/>
    <xdr:ext cx="9301574" cy="49696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0.89514</cdr:y>
    </cdr:from>
    <cdr:to>
      <cdr:x>0.11175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674" y="4448560"/>
          <a:ext cx="931793" cy="521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Source: Quantec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569176</xdr:colOff>
      <xdr:row>26</xdr:row>
      <xdr:rowOff>162622</xdr:rowOff>
    </xdr:from>
    <xdr:ext cx="184731" cy="264560"/>
    <xdr:sp macro="" textlink="">
      <xdr:nvSpPr>
        <xdr:cNvPr id="2" name="TextBox 1"/>
        <xdr:cNvSpPr txBox="1"/>
      </xdr:nvSpPr>
      <xdr:spPr>
        <a:xfrm>
          <a:off x="15075751" y="51346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absoluteAnchor>
    <xdr:pos x="0" y="2996890"/>
    <xdr:ext cx="9301574" cy="3932244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0.88875</cdr:x>
      <cdr:y>0.90857</cdr:y>
    </cdr:from>
    <cdr:to>
      <cdr:x>0.97617</cdr:x>
      <cdr:y>0.99838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66771" y="3408090"/>
          <a:ext cx="813109" cy="336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IMF, WEO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808370" y="1546087"/>
    <xdr:ext cx="9301574" cy="51435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0.07168</cdr:x>
      <cdr:y>0.95926</cdr:y>
    </cdr:from>
    <cdr:to>
      <cdr:x>0.2601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0" y="4933950"/>
          <a:ext cx="17526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World Bank, WDI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6524625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655735" y="6406029"/>
    <xdr:ext cx="9301574" cy="607953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4905375" y="114300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15526" y="10494211"/>
    <xdr:ext cx="9301574" cy="607953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3103306"/>
    <xdr:ext cx="9301574" cy="47301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5458791" y="1082260"/>
    <xdr:ext cx="9301574" cy="607953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5156" y="7937500"/>
    <xdr:ext cx="9301574" cy="6079537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0.31479</cdr:x>
      <cdr:y>0.17021</cdr:y>
    </cdr:from>
    <cdr:to>
      <cdr:x>0.31732</cdr:x>
      <cdr:y>0.88588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928042" y="1034815"/>
          <a:ext cx="23532" cy="43509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0.34554</cdr:x>
      <cdr:y>0.17021</cdr:y>
    </cdr:from>
    <cdr:to>
      <cdr:x>0.34766</cdr:x>
      <cdr:y>0.88843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3214066" y="1034815"/>
          <a:ext cx="19730" cy="43664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3673929" y="1349375"/>
    <xdr:ext cx="9301574" cy="4724399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0.34817</cdr:x>
      <cdr:y>0.12903</cdr:y>
    </cdr:from>
    <cdr:to>
      <cdr:x>0.35021</cdr:x>
      <cdr:y>0.85484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3238500" y="609601"/>
          <a:ext cx="19050" cy="34289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0.00759</cdr:x>
      <cdr:y>0.96518</cdr:y>
    </cdr:from>
    <cdr:to>
      <cdr:x>0.09102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556" y="5879630"/>
          <a:ext cx="776111" cy="211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StatsSA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34470" y="4093883"/>
    <xdr:ext cx="9301574" cy="490817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0.00763</cdr:x>
      <cdr:y>0.90487</cdr:y>
    </cdr:from>
    <cdr:to>
      <cdr:x>0.11003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971" y="4459941"/>
          <a:ext cx="952500" cy="466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Source:</a:t>
          </a:r>
          <a:r>
            <a:rPr lang="en-ZA" sz="1100" baseline="0"/>
            <a:t> StatSA</a:t>
          </a:r>
          <a:endParaRPr lang="en-ZA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3619500"/>
    <xdr:ext cx="9301574" cy="48397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077450" y="3619500"/>
    <xdr:ext cx="9301574" cy="48006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0.0672</cdr:x>
      <cdr:y>0.48813</cdr:y>
    </cdr:from>
    <cdr:to>
      <cdr:x>0.98882</cdr:x>
      <cdr:y>0.49184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25078" y="1958577"/>
          <a:ext cx="8572500" cy="14883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4572000"/>
    <xdr:ext cx="9301574" cy="491570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0.01549</cdr:x>
      <cdr:y>0.87498</cdr:y>
    </cdr:from>
    <cdr:to>
      <cdr:x>0.3643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066" y="4301133"/>
          <a:ext cx="3244453" cy="614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(a)</a:t>
          </a:r>
          <a:r>
            <a:rPr lang="en-ZA" sz="1100" baseline="0"/>
            <a:t> Includes petroleum, furniture, electrical machinerey and ICT, which had under 50 000 employeess each in 2015, plus other manufacturing</a:t>
          </a:r>
          <a:endParaRPr lang="en-ZA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8"/>
  <sheetViews>
    <sheetView zoomScale="75" zoomScaleNormal="75" workbookViewId="0">
      <pane xSplit="2" ySplit="2" topLeftCell="C3" activePane="bottomRight" state="frozen"/>
      <selection activeCell="E26" sqref="E26"/>
      <selection pane="topRight" activeCell="E26" sqref="E26"/>
      <selection pane="bottomLeft" activeCell="E26" sqref="E26"/>
      <selection pane="bottomRight" activeCell="B76" sqref="B76"/>
    </sheetView>
  </sheetViews>
  <sheetFormatPr defaultRowHeight="15"/>
  <cols>
    <col min="1" max="1" width="15" style="2" customWidth="1"/>
    <col min="2" max="4" width="10.7109375" style="1" customWidth="1"/>
    <col min="5" max="7" width="11.28515625" style="1" customWidth="1"/>
    <col min="8" max="8" width="10.7109375" style="1" customWidth="1"/>
    <col min="9" max="9" width="11.28515625" style="1" customWidth="1"/>
    <col min="10" max="12" width="10.7109375" style="1" customWidth="1"/>
    <col min="13" max="13" width="12.140625" style="1" customWidth="1"/>
    <col min="14" max="18" width="10.7109375" style="1" customWidth="1"/>
    <col min="19" max="19" width="11.7109375" style="1" customWidth="1"/>
    <col min="20" max="16384" width="9.140625" style="1"/>
  </cols>
  <sheetData>
    <row r="1" spans="1:19" ht="24.75" customHeight="1">
      <c r="A1" s="2" t="s">
        <v>14</v>
      </c>
      <c r="B1" s="1" t="s">
        <v>13</v>
      </c>
    </row>
    <row r="2" spans="1:19">
      <c r="A2" s="2" t="s">
        <v>12</v>
      </c>
      <c r="B2" s="1" t="s">
        <v>9</v>
      </c>
      <c r="C2" s="1" t="s">
        <v>8</v>
      </c>
      <c r="D2" s="1" t="s">
        <v>7</v>
      </c>
      <c r="E2" s="1" t="s">
        <v>6</v>
      </c>
      <c r="F2" s="1" t="s">
        <v>5</v>
      </c>
      <c r="G2" s="1" t="s">
        <v>4</v>
      </c>
      <c r="H2" s="1" t="s">
        <v>3</v>
      </c>
    </row>
    <row r="3" spans="1:19">
      <c r="A3" s="4">
        <v>2010</v>
      </c>
      <c r="B3" s="1">
        <v>65604.793157076201</v>
      </c>
      <c r="C3" s="1">
        <v>230350.14216013683</v>
      </c>
      <c r="D3" s="1">
        <v>358699.34236784</v>
      </c>
      <c r="E3" s="1">
        <v>67939.600000000006</v>
      </c>
      <c r="F3" s="1">
        <v>95452.7</v>
      </c>
      <c r="G3" s="1">
        <f>H3-SUM(B3:F3)</f>
        <v>1929961.7545864708</v>
      </c>
      <c r="H3" s="1">
        <v>2748008.3322715238</v>
      </c>
    </row>
    <row r="4" spans="1:19">
      <c r="A4" s="4">
        <v>2014</v>
      </c>
      <c r="B4" s="1">
        <v>71659.16</v>
      </c>
      <c r="C4" s="1">
        <v>227260.18065419281</v>
      </c>
      <c r="D4" s="1">
        <v>379089.02548083011</v>
      </c>
      <c r="E4" s="1">
        <v>68385.112789649298</v>
      </c>
      <c r="F4" s="1">
        <v>103358</v>
      </c>
      <c r="G4" s="1">
        <f>H4-SUM(B4:F4)</f>
        <v>2159531.8363847118</v>
      </c>
      <c r="H4" s="1">
        <v>3009283.3153093839</v>
      </c>
    </row>
    <row r="5" spans="1:19">
      <c r="A5" s="4">
        <v>2015</v>
      </c>
      <c r="B5" s="1">
        <v>65642.573829000001</v>
      </c>
      <c r="C5" s="1">
        <v>234007.01357297151</v>
      </c>
      <c r="D5" s="1">
        <v>379451.70794861717</v>
      </c>
      <c r="E5" s="1">
        <v>67674.797715370485</v>
      </c>
      <c r="F5" s="1">
        <v>105284</v>
      </c>
      <c r="G5" s="1">
        <f>H5-SUM(B5:F5)</f>
        <v>2195840.0098246625</v>
      </c>
      <c r="H5" s="1">
        <v>3047900.1028906219</v>
      </c>
    </row>
    <row r="6" spans="1:19">
      <c r="A6" s="4"/>
    </row>
    <row r="7" spans="1:19">
      <c r="A7" s="7" t="s">
        <v>11</v>
      </c>
      <c r="B7" s="1">
        <v>64197.292000000001</v>
      </c>
      <c r="C7" s="1">
        <v>229795.8800875184</v>
      </c>
      <c r="D7" s="1">
        <v>381381.13247834559</v>
      </c>
      <c r="E7" s="1">
        <v>66603.0524956148</v>
      </c>
      <c r="F7" s="1">
        <v>105331</v>
      </c>
      <c r="G7" s="1">
        <f>H7-SUM(B7:E7)</f>
        <v>2304829.7878769641</v>
      </c>
      <c r="H7" s="1">
        <v>3046807.1449384429</v>
      </c>
      <c r="J7" s="1">
        <v>256209.91406866079</v>
      </c>
      <c r="K7" s="8">
        <v>256209.91406866079</v>
      </c>
      <c r="M7" s="1">
        <v>417138.832966708</v>
      </c>
      <c r="N7" s="1">
        <v>610118</v>
      </c>
      <c r="O7" s="1">
        <v>469487</v>
      </c>
      <c r="P7" s="1">
        <v>162640.04084159521</v>
      </c>
      <c r="Q7" s="1">
        <v>2762902.1449384429</v>
      </c>
      <c r="R7" s="1">
        <v>283905</v>
      </c>
      <c r="S7" s="1">
        <v>2698704.852938443</v>
      </c>
    </row>
    <row r="8" spans="1:19">
      <c r="A8" s="7" t="s">
        <v>10</v>
      </c>
      <c r="B8" s="1">
        <v>61828.13</v>
      </c>
      <c r="C8" s="1">
        <v>230676.55160264403</v>
      </c>
      <c r="D8" s="1">
        <v>378925.19623435778</v>
      </c>
      <c r="E8" s="1">
        <v>66748.83604168953</v>
      </c>
      <c r="F8" s="1">
        <v>105620</v>
      </c>
      <c r="G8" s="1">
        <f>H8-SUM(B8:E8)</f>
        <v>2313305.8157806452</v>
      </c>
      <c r="H8" s="1">
        <v>3051484.5296593364</v>
      </c>
      <c r="J8" s="1">
        <v>256097.44794673356</v>
      </c>
      <c r="K8" s="6">
        <v>256097.44794673356</v>
      </c>
      <c r="M8" s="1">
        <v>420076.32233594987</v>
      </c>
      <c r="N8" s="1">
        <v>612940</v>
      </c>
      <c r="O8" s="1">
        <v>470656</v>
      </c>
      <c r="P8" s="1">
        <v>162877.0454979614</v>
      </c>
      <c r="Q8" s="1">
        <v>2766445.5296593364</v>
      </c>
      <c r="R8" s="1">
        <v>285039</v>
      </c>
      <c r="S8" s="1">
        <v>2704617.3996593365</v>
      </c>
    </row>
    <row r="9" spans="1:19">
      <c r="A9" s="4"/>
    </row>
    <row r="10" spans="1:19">
      <c r="A10" s="4"/>
    </row>
    <row r="11" spans="1:19">
      <c r="A11" s="4"/>
    </row>
    <row r="12" spans="1:19">
      <c r="A12" s="4"/>
    </row>
    <row r="13" spans="1:19" hidden="1">
      <c r="A13" s="2">
        <v>1993</v>
      </c>
      <c r="B13" s="1">
        <v>8869.7435730001671</v>
      </c>
      <c r="C13" s="1">
        <v>59178.094862262413</v>
      </c>
      <c r="D13" s="1">
        <v>55370.840271574503</v>
      </c>
      <c r="F13" s="1">
        <v>9851.4811690385595</v>
      </c>
      <c r="H13" s="1">
        <v>387651.06107361312</v>
      </c>
      <c r="J13" s="1">
        <v>11562.430705174027</v>
      </c>
      <c r="K13" s="1">
        <v>22129.890667858988</v>
      </c>
      <c r="M13" s="1">
        <v>55320.718999999997</v>
      </c>
      <c r="N13" s="1">
        <v>75169.514764099993</v>
      </c>
      <c r="O13" s="1">
        <v>20728.703800839041</v>
      </c>
      <c r="P13" s="1">
        <v>349507.15001551365</v>
      </c>
      <c r="Q13" s="1">
        <v>37757.37841425345</v>
      </c>
      <c r="R13" s="1">
        <v>340637.40644251346</v>
      </c>
    </row>
    <row r="14" spans="1:19" hidden="1">
      <c r="B14" s="1">
        <v>16185.816584830634</v>
      </c>
      <c r="C14" s="1">
        <v>60060.155741229806</v>
      </c>
      <c r="D14" s="1">
        <v>55260.759818639199</v>
      </c>
      <c r="F14" s="1">
        <v>9927.4980649100598</v>
      </c>
      <c r="H14" s="1">
        <v>397110.20677160908</v>
      </c>
      <c r="J14" s="1">
        <v>11892.416513843409</v>
      </c>
      <c r="K14" s="1">
        <v>21504.707325331707</v>
      </c>
      <c r="M14" s="1">
        <v>55890.179600000003</v>
      </c>
      <c r="N14" s="1">
        <v>75370.868462900005</v>
      </c>
      <c r="O14" s="1">
        <v>20935.465930822822</v>
      </c>
      <c r="P14" s="1">
        <v>358032.7443174037</v>
      </c>
      <c r="Q14" s="1">
        <v>38574.807777166585</v>
      </c>
      <c r="R14" s="1">
        <v>341846.92773257307</v>
      </c>
    </row>
    <row r="15" spans="1:19" hidden="1">
      <c r="B15" s="1">
        <v>13005.203667757758</v>
      </c>
      <c r="C15" s="1">
        <v>60919.245193839211</v>
      </c>
      <c r="D15" s="1">
        <v>59210.143063498101</v>
      </c>
      <c r="F15" s="1">
        <v>9689.4729496031196</v>
      </c>
      <c r="H15" s="1">
        <v>406196.07676493085</v>
      </c>
      <c r="J15" s="1">
        <v>12235.428860774871</v>
      </c>
      <c r="K15" s="1">
        <v>22898.391688007381</v>
      </c>
      <c r="M15" s="1">
        <v>57414.7929</v>
      </c>
      <c r="N15" s="1">
        <v>75458.2483698</v>
      </c>
      <c r="O15" s="1">
        <v>21404.951887665375</v>
      </c>
      <c r="P15" s="1">
        <v>366503.45734871965</v>
      </c>
      <c r="Q15" s="1">
        <v>39161.98478001661</v>
      </c>
      <c r="R15" s="1">
        <v>353498.25368096191</v>
      </c>
    </row>
    <row r="16" spans="1:19" hidden="1">
      <c r="B16" s="1">
        <v>9067.0683726276766</v>
      </c>
      <c r="C16" s="1">
        <v>60748.833052204893</v>
      </c>
      <c r="D16" s="1">
        <v>59693.298728379203</v>
      </c>
      <c r="F16" s="1">
        <v>9216.4894020947795</v>
      </c>
      <c r="H16" s="1">
        <v>410329.68101726129</v>
      </c>
      <c r="J16" s="1">
        <v>11791.297267060147</v>
      </c>
      <c r="K16" s="1">
        <v>23296.226812074099</v>
      </c>
      <c r="M16" s="1">
        <v>58506.168899999997</v>
      </c>
      <c r="N16" s="1">
        <v>75522.833518500003</v>
      </c>
      <c r="O16" s="1">
        <v>21389.179608136506</v>
      </c>
      <c r="P16" s="1">
        <v>369931.42594150727</v>
      </c>
      <c r="Q16" s="1">
        <v>39912.766995344624</v>
      </c>
      <c r="R16" s="1">
        <v>360864.35756887961</v>
      </c>
    </row>
    <row r="17" spans="1:18" hidden="1">
      <c r="A17" s="4"/>
    </row>
    <row r="18" spans="1:18" hidden="1">
      <c r="A18" s="2">
        <v>1994</v>
      </c>
      <c r="B18" s="1">
        <v>8672.4490932352073</v>
      </c>
      <c r="C18" s="1">
        <v>59732.925850041829</v>
      </c>
      <c r="D18" s="1">
        <v>55720.968912081102</v>
      </c>
      <c r="F18" s="1">
        <v>9935.4</v>
      </c>
      <c r="H18" s="1">
        <v>395080.74140802259</v>
      </c>
      <c r="J18" s="1">
        <v>12205.687453000499</v>
      </c>
      <c r="K18" s="1">
        <v>22832.685416095101</v>
      </c>
      <c r="M18" s="1">
        <v>56480.421699999999</v>
      </c>
      <c r="N18" s="1">
        <v>75898.947031100004</v>
      </c>
      <c r="O18" s="1">
        <v>21274.106520348741</v>
      </c>
      <c r="P18" s="1">
        <v>355117.72658132919</v>
      </c>
      <c r="Q18" s="1">
        <v>39850.332533192159</v>
      </c>
      <c r="R18" s="1">
        <v>346445.277488094</v>
      </c>
    </row>
    <row r="19" spans="1:18" hidden="1">
      <c r="B19" s="1">
        <v>20594.926288876497</v>
      </c>
      <c r="C19" s="1">
        <v>60177.459042484406</v>
      </c>
      <c r="D19" s="1">
        <v>56253.5747319277</v>
      </c>
      <c r="F19" s="1">
        <v>10134.280000000001</v>
      </c>
      <c r="H19" s="1">
        <v>412529.91820009321</v>
      </c>
      <c r="J19" s="1">
        <v>12650.612122339891</v>
      </c>
      <c r="K19" s="1">
        <v>22401.581870331149</v>
      </c>
      <c r="M19" s="1">
        <v>57815.174800000001</v>
      </c>
      <c r="N19" s="1">
        <v>76039.514707599999</v>
      </c>
      <c r="O19" s="1">
        <v>21909.793912496338</v>
      </c>
      <c r="P19" s="1">
        <v>371475.72106058733</v>
      </c>
      <c r="Q19" s="1">
        <v>40806.163346603556</v>
      </c>
      <c r="R19" s="1">
        <v>350880.79477171082</v>
      </c>
    </row>
    <row r="20" spans="1:18" hidden="1">
      <c r="B20" s="1">
        <v>13432.647356662488</v>
      </c>
      <c r="C20" s="1">
        <v>61201.30509843945</v>
      </c>
      <c r="D20" s="1">
        <v>60887.8024596494</v>
      </c>
      <c r="F20" s="1">
        <v>9979.3509651965633</v>
      </c>
      <c r="H20" s="1">
        <v>419401.45914579189</v>
      </c>
      <c r="J20" s="1">
        <v>12983.175468098791</v>
      </c>
      <c r="K20" s="1">
        <v>24116.764061056463</v>
      </c>
      <c r="M20" s="1">
        <v>59796.322999999997</v>
      </c>
      <c r="N20" s="1">
        <v>76457.418610599998</v>
      </c>
      <c r="O20" s="1">
        <v>22513.377690463338</v>
      </c>
      <c r="P20" s="1">
        <v>377705.2270237169</v>
      </c>
      <c r="Q20" s="1">
        <v>41454.192753381496</v>
      </c>
      <c r="R20" s="1">
        <v>364272.57966705441</v>
      </c>
    </row>
    <row r="21" spans="1:18" hidden="1">
      <c r="B21" s="1">
        <v>8150.9082031011249</v>
      </c>
      <c r="C21" s="1">
        <v>60999.170502818313</v>
      </c>
      <c r="D21" s="1">
        <v>62870.142989249398</v>
      </c>
      <c r="F21" s="1">
        <v>9757.2397961580009</v>
      </c>
      <c r="H21" s="1">
        <v>425516.09169358434</v>
      </c>
      <c r="J21" s="1">
        <v>12396.029557530719</v>
      </c>
      <c r="K21" s="1">
        <v>24610.329104479981</v>
      </c>
      <c r="M21" s="1">
        <v>61338.611900000004</v>
      </c>
      <c r="N21" s="1">
        <v>76130.693740999995</v>
      </c>
      <c r="O21" s="1">
        <v>22874.937818864142</v>
      </c>
      <c r="P21" s="1">
        <v>382995.34628620511</v>
      </c>
      <c r="Q21" s="1">
        <v>42302.524454831429</v>
      </c>
      <c r="R21" s="1">
        <v>374844.43808310397</v>
      </c>
    </row>
    <row r="22" spans="1:18" hidden="1">
      <c r="A22" s="4"/>
    </row>
    <row r="23" spans="1:18" hidden="1">
      <c r="A23" s="2">
        <v>1995</v>
      </c>
      <c r="B23" s="1">
        <v>7808.6147881249708</v>
      </c>
      <c r="C23" s="1">
        <v>58642.773670910923</v>
      </c>
      <c r="D23" s="1">
        <v>59932.646187661099</v>
      </c>
      <c r="F23" s="1">
        <v>10374.172093372699</v>
      </c>
      <c r="H23" s="1">
        <v>410855.2478462006</v>
      </c>
      <c r="J23" s="1">
        <v>12695.422120862866</v>
      </c>
      <c r="K23" s="1">
        <v>24777.505941293603</v>
      </c>
      <c r="M23" s="1">
        <v>59354.497900000002</v>
      </c>
      <c r="N23" s="1">
        <v>76537.200264800005</v>
      </c>
      <c r="O23" s="1">
        <v>22682.453676803972</v>
      </c>
      <c r="P23" s="1">
        <v>368500.44227691862</v>
      </c>
      <c r="Q23" s="1">
        <v>42787.112532288658</v>
      </c>
      <c r="R23" s="1">
        <v>360691.82748879364</v>
      </c>
    </row>
    <row r="24" spans="1:18" hidden="1">
      <c r="B24" s="1">
        <v>11347.133907616018</v>
      </c>
      <c r="C24" s="1">
        <v>58235.711590755891</v>
      </c>
      <c r="D24" s="1">
        <v>61081.2563673482</v>
      </c>
      <c r="F24" s="1">
        <v>10515.027993048705</v>
      </c>
      <c r="H24" s="1">
        <v>419228.71403504605</v>
      </c>
      <c r="J24" s="1">
        <v>12943.778918435768</v>
      </c>
      <c r="K24" s="1">
        <v>24835.795028872151</v>
      </c>
      <c r="M24" s="1">
        <v>59935.792200000004</v>
      </c>
      <c r="N24" s="1">
        <v>76658.772309299995</v>
      </c>
      <c r="O24" s="1">
        <v>23324.340433137029</v>
      </c>
      <c r="P24" s="1">
        <v>376463.13557940454</v>
      </c>
      <c r="Q24" s="1">
        <v>42794.388275035715</v>
      </c>
      <c r="R24" s="1">
        <v>365116.00167178852</v>
      </c>
    </row>
    <row r="25" spans="1:18" hidden="1">
      <c r="B25" s="1">
        <v>12167.747268669083</v>
      </c>
      <c r="C25" s="1">
        <v>59129.642261806475</v>
      </c>
      <c r="D25" s="1">
        <v>65401.611416137799</v>
      </c>
      <c r="F25" s="1">
        <v>10397.438776948007</v>
      </c>
      <c r="H25" s="1">
        <v>434534.13830934046</v>
      </c>
      <c r="J25" s="1">
        <v>13153.432820522294</v>
      </c>
      <c r="K25" s="1">
        <v>26875.358620041872</v>
      </c>
      <c r="M25" s="1">
        <v>61703.4326</v>
      </c>
      <c r="N25" s="1">
        <v>76898.117271900002</v>
      </c>
      <c r="O25" s="1">
        <v>23739.231093791725</v>
      </c>
      <c r="P25" s="1">
        <v>391276.02500240109</v>
      </c>
      <c r="Q25" s="1">
        <v>43168.245279287497</v>
      </c>
      <c r="R25" s="1">
        <v>379108.27773373201</v>
      </c>
    </row>
    <row r="26" spans="1:18" hidden="1">
      <c r="B26" s="1">
        <v>9408.0997200320398</v>
      </c>
      <c r="C26" s="1">
        <v>58597.296295003383</v>
      </c>
      <c r="D26" s="1">
        <v>64639.589512799401</v>
      </c>
      <c r="F26" s="1">
        <v>9932.3152787562831</v>
      </c>
      <c r="H26" s="1">
        <v>439138.48478077649</v>
      </c>
      <c r="J26" s="1">
        <v>12447.580833168369</v>
      </c>
      <c r="K26" s="1">
        <v>27432.605069663125</v>
      </c>
      <c r="M26" s="1">
        <v>62694.046699999999</v>
      </c>
      <c r="N26" s="1">
        <v>76996.894558</v>
      </c>
      <c r="O26" s="1">
        <v>23712.761203038292</v>
      </c>
      <c r="P26" s="1">
        <v>395673.23872166889</v>
      </c>
      <c r="Q26" s="1">
        <v>43342.65133161602</v>
      </c>
      <c r="R26" s="1">
        <v>386265.13900163688</v>
      </c>
    </row>
    <row r="27" spans="1:18" hidden="1">
      <c r="A27" s="4"/>
    </row>
    <row r="28" spans="1:18" hidden="1">
      <c r="A28" s="2">
        <v>1996</v>
      </c>
      <c r="B28" s="1">
        <v>8573.7263711182986</v>
      </c>
      <c r="C28" s="1">
        <v>57968.478249511078</v>
      </c>
      <c r="D28" s="1">
        <v>61296.725794969097</v>
      </c>
      <c r="F28" s="1">
        <v>10575.2489426518</v>
      </c>
      <c r="H28" s="1">
        <v>427176.98873131367</v>
      </c>
      <c r="J28" s="1">
        <v>12939.29888786588</v>
      </c>
      <c r="K28" s="1">
        <v>26709.014465519376</v>
      </c>
      <c r="M28" s="1">
        <v>61961.449399999998</v>
      </c>
      <c r="N28" s="1">
        <v>77996.064798699997</v>
      </c>
      <c r="O28" s="1">
        <v>23991.525194998612</v>
      </c>
      <c r="P28" s="1">
        <v>382377.87446478935</v>
      </c>
      <c r="Q28" s="1">
        <v>44426.15948337486</v>
      </c>
      <c r="R28" s="1">
        <v>373804.14809367107</v>
      </c>
    </row>
    <row r="29" spans="1:18" hidden="1">
      <c r="B29" s="1">
        <v>19103.300809106269</v>
      </c>
      <c r="C29" s="1">
        <v>57572.866981792075</v>
      </c>
      <c r="D29" s="1">
        <v>61799.016467294598</v>
      </c>
      <c r="F29" s="1">
        <v>10700.670208069099</v>
      </c>
      <c r="H29" s="1">
        <v>442759.06561588822</v>
      </c>
      <c r="J29" s="1">
        <v>13785.924788129249</v>
      </c>
      <c r="K29" s="1">
        <v>26588.41636200577</v>
      </c>
      <c r="M29" s="1">
        <v>63925.101190000001</v>
      </c>
      <c r="N29" s="1">
        <v>78091.042958499995</v>
      </c>
      <c r="O29" s="1">
        <v>23896.515947169559</v>
      </c>
      <c r="P29" s="1">
        <v>397804.14758000261</v>
      </c>
      <c r="Q29" s="1">
        <v>44902.081836585283</v>
      </c>
      <c r="R29" s="1">
        <v>378700.84677089634</v>
      </c>
    </row>
    <row r="30" spans="1:18" hidden="1">
      <c r="B30" s="1">
        <v>13679.614046475266</v>
      </c>
      <c r="C30" s="1">
        <v>58606.232100436842</v>
      </c>
      <c r="D30" s="1">
        <v>65690.038613650206</v>
      </c>
      <c r="F30" s="1">
        <v>10609.099365929267</v>
      </c>
      <c r="H30" s="1">
        <v>450854.28417420544</v>
      </c>
      <c r="J30" s="1">
        <v>14931.149893497213</v>
      </c>
      <c r="K30" s="1">
        <v>28403.459405438494</v>
      </c>
      <c r="M30" s="1">
        <v>66250.209099999993</v>
      </c>
      <c r="N30" s="1">
        <v>78372.1783115</v>
      </c>
      <c r="O30" s="1">
        <v>24021.649446695774</v>
      </c>
      <c r="P30" s="1">
        <v>405592.18944407767</v>
      </c>
      <c r="Q30" s="1">
        <v>45310.640359149649</v>
      </c>
      <c r="R30" s="1">
        <v>391912.5753976024</v>
      </c>
    </row>
    <row r="31" spans="1:18" hidden="1">
      <c r="B31" s="1">
        <v>9150.5374220083995</v>
      </c>
      <c r="C31" s="1">
        <v>58581.003096188855</v>
      </c>
      <c r="D31" s="1">
        <v>65784.094616807895</v>
      </c>
      <c r="F31" s="1">
        <v>10164.897027852099</v>
      </c>
      <c r="H31" s="1">
        <v>456227.77960372483</v>
      </c>
      <c r="J31" s="1">
        <v>15117.784310339812</v>
      </c>
      <c r="K31" s="1">
        <v>28559.571571159209</v>
      </c>
      <c r="M31" s="1">
        <v>68086.126199999999</v>
      </c>
      <c r="N31" s="1">
        <v>78562.134630999994</v>
      </c>
      <c r="O31" s="1">
        <v>24033.417676865804</v>
      </c>
      <c r="P31" s="1">
        <v>410478.96943789977</v>
      </c>
      <c r="Q31" s="1">
        <v>45862.842018490286</v>
      </c>
      <c r="R31" s="1">
        <v>401328.43201589136</v>
      </c>
    </row>
    <row r="32" spans="1:18" hidden="1">
      <c r="A32" s="4"/>
    </row>
    <row r="33" spans="1:18" hidden="1">
      <c r="A33" s="2">
        <v>1997</v>
      </c>
      <c r="B33" s="1">
        <v>9466.7634232775818</v>
      </c>
      <c r="C33" s="1">
        <v>57740.205476264804</v>
      </c>
      <c r="D33" s="1">
        <v>62320.705864328986</v>
      </c>
      <c r="F33" s="1">
        <v>10781.584317786899</v>
      </c>
      <c r="H33" s="1">
        <v>440680.83355530514</v>
      </c>
      <c r="J33" s="1">
        <v>14351.002420042703</v>
      </c>
      <c r="K33" s="1">
        <v>28289.265767943351</v>
      </c>
      <c r="M33" s="1">
        <v>67107.405899999998</v>
      </c>
      <c r="N33" s="1">
        <v>78679.907549099997</v>
      </c>
      <c r="O33" s="1">
        <v>23771.624967828564</v>
      </c>
      <c r="P33" s="1">
        <v>394539.94040861772</v>
      </c>
      <c r="Q33" s="1">
        <v>46222.156548890547</v>
      </c>
      <c r="R33" s="1">
        <v>385073.17698534013</v>
      </c>
    </row>
    <row r="34" spans="1:18" hidden="1">
      <c r="B34" s="1">
        <v>18725.188111377422</v>
      </c>
      <c r="C34" s="1">
        <v>58897.155447535246</v>
      </c>
      <c r="D34" s="1">
        <v>64461.103676099403</v>
      </c>
      <c r="F34" s="1">
        <v>10846.994481236199</v>
      </c>
      <c r="H34" s="1">
        <v>456873.74271054269</v>
      </c>
      <c r="J34" s="1">
        <v>14882.512950402035</v>
      </c>
      <c r="K34" s="1">
        <v>28554.858835423645</v>
      </c>
      <c r="M34" s="1">
        <v>68184.102199999994</v>
      </c>
      <c r="N34" s="1">
        <v>78706.501433800004</v>
      </c>
      <c r="O34" s="1">
        <v>24041.35097437603</v>
      </c>
      <c r="P34" s="1">
        <v>410513.90675827285</v>
      </c>
      <c r="Q34" s="1">
        <v>46356.917681998006</v>
      </c>
      <c r="R34" s="1">
        <v>391788.71864689543</v>
      </c>
    </row>
    <row r="35" spans="1:18" hidden="1">
      <c r="B35" s="1">
        <v>13582.278714941775</v>
      </c>
      <c r="C35" s="1">
        <v>60135.331638876771</v>
      </c>
      <c r="D35" s="1">
        <v>67583.130609408399</v>
      </c>
      <c r="F35" s="1">
        <v>10718.954685078201</v>
      </c>
      <c r="H35" s="1">
        <v>461436.22726751392</v>
      </c>
      <c r="J35" s="1">
        <v>15072.716274822415</v>
      </c>
      <c r="K35" s="1">
        <v>30526.568538889082</v>
      </c>
      <c r="M35" s="1">
        <v>68581.428199999995</v>
      </c>
      <c r="N35" s="1">
        <v>78995.235039499996</v>
      </c>
      <c r="O35" s="1">
        <v>24237.959408393395</v>
      </c>
      <c r="P35" s="1">
        <v>414974.03908180923</v>
      </c>
      <c r="Q35" s="1">
        <v>46560.30723668162</v>
      </c>
      <c r="R35" s="1">
        <v>401391.76036686747</v>
      </c>
    </row>
    <row r="36" spans="1:18" hidden="1">
      <c r="B36" s="1">
        <v>9187.5130069498246</v>
      </c>
      <c r="C36" s="1">
        <v>59912.273732526824</v>
      </c>
      <c r="D36" s="1">
        <v>67078.313061188499</v>
      </c>
      <c r="F36" s="1">
        <v>11150.0397599925</v>
      </c>
      <c r="H36" s="1">
        <v>464229.78566302411</v>
      </c>
      <c r="J36" s="1">
        <v>14682.11839187845</v>
      </c>
      <c r="K36" s="1">
        <v>31269.563758980104</v>
      </c>
      <c r="M36" s="1">
        <v>68596.257899999997</v>
      </c>
      <c r="N36" s="1">
        <v>79109.208831199998</v>
      </c>
      <c r="O36" s="1">
        <v>23860.782473093841</v>
      </c>
      <c r="P36" s="1">
        <v>417727.87738216587</v>
      </c>
      <c r="Q36" s="1">
        <v>46635.40382909152</v>
      </c>
      <c r="R36" s="1">
        <v>408540.36437521607</v>
      </c>
    </row>
    <row r="37" spans="1:18" hidden="1">
      <c r="A37" s="4"/>
    </row>
    <row r="38" spans="1:18" hidden="1">
      <c r="A38" s="2">
        <v>1998</v>
      </c>
      <c r="B38" s="1">
        <v>9162.8312195127328</v>
      </c>
      <c r="C38" s="1">
        <v>59095.219963691008</v>
      </c>
      <c r="D38" s="1">
        <v>63536.6358442286</v>
      </c>
      <c r="F38" s="1">
        <v>10467.797716405999</v>
      </c>
      <c r="H38" s="1">
        <v>445051.33098682325</v>
      </c>
      <c r="J38" s="1">
        <v>13584.480121014676</v>
      </c>
      <c r="K38" s="1">
        <v>30566.489993081083</v>
      </c>
      <c r="M38" s="1">
        <v>67695.505300000004</v>
      </c>
      <c r="N38" s="1">
        <v>78213.240577999997</v>
      </c>
      <c r="O38" s="1">
        <v>24532.899040870019</v>
      </c>
      <c r="P38" s="1">
        <v>399590.88753947947</v>
      </c>
      <c r="Q38" s="1">
        <v>45639.631098467034</v>
      </c>
      <c r="R38" s="1">
        <v>390428.05631996674</v>
      </c>
    </row>
    <row r="39" spans="1:18" hidden="1">
      <c r="B39" s="1">
        <v>18080.502714157257</v>
      </c>
      <c r="C39" s="1">
        <v>59099.874761629151</v>
      </c>
      <c r="D39" s="1">
        <v>64625.556337385598</v>
      </c>
      <c r="F39" s="1">
        <v>10205.0902639613</v>
      </c>
      <c r="H39" s="1">
        <v>459765.659373181</v>
      </c>
      <c r="J39" s="1">
        <v>13912.32461819916</v>
      </c>
      <c r="K39" s="1">
        <v>30690.137702342552</v>
      </c>
      <c r="M39" s="1">
        <v>69628.180600000007</v>
      </c>
      <c r="N39" s="1">
        <v>78294.087105500003</v>
      </c>
      <c r="O39" s="1">
        <v>25247.531899197209</v>
      </c>
      <c r="P39" s="1">
        <v>414679.73353739164</v>
      </c>
      <c r="Q39" s="1">
        <v>45191.241759368881</v>
      </c>
      <c r="R39" s="1">
        <v>396599.23082323436</v>
      </c>
    </row>
    <row r="40" spans="1:18" hidden="1">
      <c r="B40" s="1">
        <v>13113.33808031612</v>
      </c>
      <c r="C40" s="1">
        <v>59276.524343381985</v>
      </c>
      <c r="D40" s="1">
        <v>66593.893887094164</v>
      </c>
      <c r="F40" s="1">
        <v>9922.29005072566</v>
      </c>
      <c r="H40" s="1">
        <v>462596.19039668643</v>
      </c>
      <c r="J40" s="1">
        <v>14013.146466894843</v>
      </c>
      <c r="K40" s="1">
        <v>31771.528408049486</v>
      </c>
      <c r="M40" s="1">
        <v>70622.791599999997</v>
      </c>
      <c r="N40" s="1">
        <v>78282.537601599994</v>
      </c>
      <c r="O40" s="1">
        <v>26012.639496735723</v>
      </c>
      <c r="P40" s="1">
        <v>416622.89360062598</v>
      </c>
      <c r="Q40" s="1">
        <v>46097.801931901675</v>
      </c>
      <c r="R40" s="1">
        <v>403509.55552030983</v>
      </c>
    </row>
    <row r="41" spans="1:18" hidden="1">
      <c r="B41" s="1">
        <v>7904.0988499635096</v>
      </c>
      <c r="C41" s="1">
        <v>58976.662260206307</v>
      </c>
      <c r="D41" s="1">
        <v>66164.280535894824</v>
      </c>
      <c r="F41" s="1">
        <v>10338.4880357898</v>
      </c>
      <c r="H41" s="1">
        <v>464923.51138567697</v>
      </c>
      <c r="J41" s="1">
        <v>13762.132778696743</v>
      </c>
      <c r="K41" s="1">
        <v>32137.314927331066</v>
      </c>
      <c r="M41" s="1">
        <v>70795.110799999995</v>
      </c>
      <c r="N41" s="1">
        <v>78340.285121199995</v>
      </c>
      <c r="O41" s="1">
        <v>26075.935821258143</v>
      </c>
      <c r="P41" s="1">
        <v>418326.53929878445</v>
      </c>
      <c r="Q41" s="1">
        <v>46730.06495502741</v>
      </c>
      <c r="R41" s="1">
        <v>410422.44044882094</v>
      </c>
    </row>
    <row r="42" spans="1:18" hidden="1">
      <c r="A42" s="4"/>
    </row>
    <row r="43" spans="1:18" hidden="1">
      <c r="A43" s="4">
        <v>1999</v>
      </c>
      <c r="B43" s="1">
        <v>10054.370504500364</v>
      </c>
      <c r="C43" s="1">
        <v>57763.478213981267</v>
      </c>
      <c r="D43" s="1">
        <v>62195.608371373717</v>
      </c>
      <c r="F43" s="1">
        <v>10057.6568681603</v>
      </c>
      <c r="H43" s="1">
        <v>449893.91760870285</v>
      </c>
      <c r="J43" s="1">
        <v>13034.072356925595</v>
      </c>
      <c r="K43" s="1">
        <v>31251.54458165689</v>
      </c>
      <c r="M43" s="1">
        <v>71207.1541</v>
      </c>
      <c r="N43" s="1">
        <v>77589.567366100004</v>
      </c>
      <c r="O43" s="1">
        <v>25942.999822788115</v>
      </c>
      <c r="P43" s="1">
        <v>405182.99766924599</v>
      </c>
      <c r="Q43" s="1">
        <v>44774.236624210258</v>
      </c>
      <c r="R43" s="1">
        <v>395128.62716474565</v>
      </c>
    </row>
    <row r="44" spans="1:18" hidden="1">
      <c r="A44" s="4"/>
      <c r="B44" s="1">
        <v>19983.855026876816</v>
      </c>
      <c r="C44" s="1">
        <v>58056.963203355612</v>
      </c>
      <c r="D44" s="1">
        <v>63823.705466832696</v>
      </c>
      <c r="F44" s="1">
        <v>10045.462594523508</v>
      </c>
      <c r="H44" s="1">
        <v>468566.51918148663</v>
      </c>
      <c r="J44" s="1">
        <v>13725.648680831957</v>
      </c>
      <c r="K44" s="1">
        <v>31963.489283237683</v>
      </c>
      <c r="M44" s="1">
        <v>72934.700100000002</v>
      </c>
      <c r="N44" s="1">
        <v>77718.92181</v>
      </c>
      <c r="O44" s="1">
        <v>26274.968804799853</v>
      </c>
      <c r="P44" s="1">
        <v>423852.52487847907</v>
      </c>
      <c r="Q44" s="1">
        <v>44697.957060604553</v>
      </c>
      <c r="R44" s="1">
        <v>403868.66985160229</v>
      </c>
    </row>
    <row r="45" spans="1:18" hidden="1">
      <c r="A45" s="4"/>
      <c r="B45" s="1">
        <v>13977.511844624511</v>
      </c>
      <c r="C45" s="1">
        <v>58627.175910704667</v>
      </c>
      <c r="D45" s="1">
        <v>67460.738502423905</v>
      </c>
      <c r="F45" s="1">
        <v>9887.9939706918394</v>
      </c>
      <c r="H45" s="1">
        <v>475647.63607932621</v>
      </c>
      <c r="J45" s="1">
        <v>14130.859269469409</v>
      </c>
      <c r="K45" s="1">
        <v>33840.453308112046</v>
      </c>
      <c r="M45" s="1">
        <v>74167.110499999995</v>
      </c>
      <c r="N45" s="1">
        <v>77675.033695100006</v>
      </c>
      <c r="O45" s="1">
        <v>26845.42791252771</v>
      </c>
      <c r="P45" s="1">
        <v>429539.78129220993</v>
      </c>
      <c r="Q45" s="1">
        <v>46125.528181378511</v>
      </c>
      <c r="R45" s="1">
        <v>415562.26944758539</v>
      </c>
    </row>
    <row r="46" spans="1:18" hidden="1">
      <c r="A46" s="4"/>
      <c r="B46" s="1">
        <v>7237.2012815128073</v>
      </c>
      <c r="C46" s="1">
        <v>58690.388062262216</v>
      </c>
      <c r="D46" s="1">
        <v>69005.836763600397</v>
      </c>
      <c r="F46" s="1">
        <v>10386.9374350665</v>
      </c>
      <c r="H46" s="1">
        <v>482204.69988426857</v>
      </c>
      <c r="J46" s="1">
        <v>14105.143257654428</v>
      </c>
      <c r="K46" s="1">
        <v>34618.58835139939</v>
      </c>
      <c r="M46" s="1">
        <v>74677.873900000006</v>
      </c>
      <c r="N46" s="1">
        <v>77474.0723268</v>
      </c>
      <c r="O46" s="1">
        <v>26747.06001728899</v>
      </c>
      <c r="P46" s="1">
        <v>435173.69159370573</v>
      </c>
      <c r="Q46" s="1">
        <v>47068.188479152966</v>
      </c>
      <c r="R46" s="1">
        <v>427936.49031219294</v>
      </c>
    </row>
    <row r="47" spans="1:18" hidden="1">
      <c r="A47" s="4"/>
    </row>
    <row r="48" spans="1:18" hidden="1">
      <c r="A48" s="4">
        <v>2000</v>
      </c>
      <c r="B48" s="1">
        <v>8541.3627762324322</v>
      </c>
      <c r="C48" s="1">
        <v>57126.055038206105</v>
      </c>
      <c r="D48" s="1">
        <v>66591.169446137399</v>
      </c>
      <c r="F48" s="1">
        <v>10229.4149635996</v>
      </c>
      <c r="H48" s="1">
        <v>466073.77546934702</v>
      </c>
      <c r="J48" s="1">
        <v>13561.081341517624</v>
      </c>
      <c r="K48" s="1">
        <v>34015.598051904344</v>
      </c>
      <c r="M48" s="1">
        <v>73764.817999999999</v>
      </c>
      <c r="N48" s="1">
        <v>76878.117924299993</v>
      </c>
      <c r="O48" s="1">
        <v>26945.333937812353</v>
      </c>
      <c r="P48" s="1">
        <v>420464.79686005448</v>
      </c>
      <c r="Q48" s="1">
        <v>45352.17630719814</v>
      </c>
      <c r="R48" s="1">
        <v>411923.43408382207</v>
      </c>
    </row>
    <row r="49" spans="1:18" hidden="1">
      <c r="A49" s="4"/>
      <c r="B49" s="1">
        <v>17124.158825388262</v>
      </c>
      <c r="C49" s="1">
        <v>57821.900791655185</v>
      </c>
      <c r="D49" s="1">
        <v>68957.293861419006</v>
      </c>
      <c r="F49" s="1">
        <v>10463.7796251937</v>
      </c>
      <c r="H49" s="1">
        <v>484601.29949628119</v>
      </c>
      <c r="J49" s="1">
        <v>14239.234545102521</v>
      </c>
      <c r="K49" s="1">
        <v>34885.567868823338</v>
      </c>
      <c r="M49" s="1">
        <v>74896.496199999994</v>
      </c>
      <c r="N49" s="1">
        <v>76988.993161999999</v>
      </c>
      <c r="O49" s="1">
        <v>27432.98590527385</v>
      </c>
      <c r="P49" s="1">
        <v>438832.05030316528</v>
      </c>
      <c r="Q49" s="1">
        <v>45426.415634922771</v>
      </c>
      <c r="R49" s="1">
        <v>421707.89147777704</v>
      </c>
    </row>
    <row r="50" spans="1:18" hidden="1">
      <c r="A50" s="4"/>
      <c r="B50" s="1">
        <v>19090.928109726752</v>
      </c>
      <c r="C50" s="1">
        <v>57789.317205635103</v>
      </c>
      <c r="D50" s="1">
        <v>73175.793479429703</v>
      </c>
      <c r="F50" s="1">
        <v>10584.9531233855</v>
      </c>
      <c r="H50" s="1">
        <v>500611.31842608744</v>
      </c>
      <c r="J50" s="1">
        <v>14717.806128733449</v>
      </c>
      <c r="K50" s="1">
        <v>36611.70109830104</v>
      </c>
      <c r="M50" s="1">
        <v>76183.1783</v>
      </c>
      <c r="N50" s="1">
        <v>76956.654551</v>
      </c>
      <c r="O50" s="1">
        <v>28282.496134476289</v>
      </c>
      <c r="P50" s="1">
        <v>453335.85008641606</v>
      </c>
      <c r="Q50" s="1">
        <v>46918.162910885243</v>
      </c>
      <c r="R50" s="1">
        <v>434244.92197668931</v>
      </c>
    </row>
    <row r="51" spans="1:18" hidden="1">
      <c r="A51" s="4"/>
      <c r="B51" s="1">
        <v>8905.3770630702347</v>
      </c>
      <c r="C51" s="1">
        <v>57836.214295514023</v>
      </c>
      <c r="D51" s="1">
        <v>75022.993384687405</v>
      </c>
      <c r="F51" s="1">
        <v>11380.956272603447</v>
      </c>
      <c r="H51" s="1">
        <v>503831.51581772865</v>
      </c>
      <c r="J51" s="1">
        <v>14182.468980039117</v>
      </c>
      <c r="K51" s="1">
        <v>37090.156773902956</v>
      </c>
      <c r="M51" s="1">
        <v>77459.997000000003</v>
      </c>
      <c r="N51" s="1">
        <v>76758.003083500007</v>
      </c>
      <c r="O51" s="1">
        <v>28247.623776441087</v>
      </c>
      <c r="P51" s="1">
        <v>455641.25398308539</v>
      </c>
      <c r="Q51" s="1">
        <v>47851.885590282356</v>
      </c>
      <c r="R51" s="1">
        <v>446735.87692001514</v>
      </c>
    </row>
    <row r="52" spans="1:18" hidden="1">
      <c r="A52" s="4"/>
    </row>
    <row r="53" spans="1:18" hidden="1">
      <c r="A53" s="4">
        <v>2001</v>
      </c>
      <c r="B53" s="1">
        <v>9491.5500667348315</v>
      </c>
      <c r="C53" s="1">
        <v>56774.455347190953</v>
      </c>
      <c r="D53" s="1">
        <v>70866.632749191893</v>
      </c>
      <c r="F53" s="1">
        <v>11041.6393253018</v>
      </c>
      <c r="H53" s="1">
        <v>483476.62627277256</v>
      </c>
      <c r="J53" s="1">
        <v>13272.397027306306</v>
      </c>
      <c r="K53" s="1">
        <v>35931.358761848089</v>
      </c>
      <c r="M53" s="1">
        <v>78410.219599999997</v>
      </c>
      <c r="N53" s="1">
        <v>76411.517965799998</v>
      </c>
      <c r="O53" s="1">
        <v>28032.069936029529</v>
      </c>
      <c r="P53" s="1">
        <v>437391.17575273535</v>
      </c>
      <c r="Q53" s="1">
        <v>46088.867403230368</v>
      </c>
      <c r="R53" s="1">
        <v>427899.62568600051</v>
      </c>
    </row>
    <row r="54" spans="1:18" hidden="1">
      <c r="A54" s="4"/>
      <c r="B54" s="1">
        <v>19794.365351180604</v>
      </c>
      <c r="C54" s="1">
        <v>58066.27817377125</v>
      </c>
      <c r="D54" s="1">
        <v>72291.908228813205</v>
      </c>
      <c r="F54" s="1">
        <v>11132.499987036799</v>
      </c>
      <c r="H54" s="1">
        <v>502473.16337327909</v>
      </c>
      <c r="J54" s="1">
        <v>13633.253952757419</v>
      </c>
      <c r="K54" s="1">
        <v>36614.692556141861</v>
      </c>
      <c r="M54" s="1">
        <v>81017.918799999999</v>
      </c>
      <c r="N54" s="1">
        <v>76309.882331200002</v>
      </c>
      <c r="O54" s="1">
        <v>28167.976584398206</v>
      </c>
      <c r="P54" s="1">
        <v>456265.03180052608</v>
      </c>
      <c r="Q54" s="1">
        <v>46131.581301702376</v>
      </c>
      <c r="R54" s="1">
        <v>436470.66644934547</v>
      </c>
    </row>
    <row r="55" spans="1:18" hidden="1">
      <c r="A55" s="4"/>
      <c r="B55" s="1">
        <v>15172.843841707725</v>
      </c>
      <c r="C55" s="1">
        <v>58101.189159085552</v>
      </c>
      <c r="D55" s="1">
        <v>74346.056463360117</v>
      </c>
      <c r="F55" s="1">
        <v>10968.7992263867</v>
      </c>
      <c r="H55" s="1">
        <v>508168.20098546916</v>
      </c>
      <c r="J55" s="1">
        <v>14055.83327430355</v>
      </c>
      <c r="K55" s="1">
        <v>38630.205654371217</v>
      </c>
      <c r="M55" s="1">
        <v>82935.216499999995</v>
      </c>
      <c r="N55" s="1">
        <v>76041.933840199999</v>
      </c>
      <c r="O55" s="1">
        <v>28719.801221970301</v>
      </c>
      <c r="P55" s="1">
        <v>460635.40784400201</v>
      </c>
      <c r="Q55" s="1">
        <v>47489.90940687593</v>
      </c>
      <c r="R55" s="1">
        <v>445462.56400229427</v>
      </c>
    </row>
    <row r="56" spans="1:18" hidden="1">
      <c r="A56" s="4"/>
      <c r="B56" s="1">
        <v>7432.2272312387404</v>
      </c>
      <c r="C56" s="1">
        <v>57400.991163631668</v>
      </c>
      <c r="D56" s="1">
        <v>75322.566335801923</v>
      </c>
      <c r="F56" s="1">
        <v>11617.3999798037</v>
      </c>
      <c r="H56" s="1">
        <v>513788.10212657822</v>
      </c>
      <c r="J56" s="1">
        <v>13641.184874195906</v>
      </c>
      <c r="K56" s="1">
        <v>39840.345224353492</v>
      </c>
      <c r="M56" s="1">
        <v>84631.957200000004</v>
      </c>
      <c r="N56" s="1">
        <v>75944.918007200002</v>
      </c>
      <c r="O56" s="1">
        <v>28482.109747531948</v>
      </c>
      <c r="P56" s="1">
        <v>465262.28042120603</v>
      </c>
      <c r="Q56" s="1">
        <v>48505.752996601899</v>
      </c>
      <c r="R56" s="1">
        <v>457830.05318996729</v>
      </c>
    </row>
    <row r="57" spans="1:18" hidden="1">
      <c r="A57" s="4"/>
    </row>
    <row r="58" spans="1:18" hidden="1">
      <c r="A58" s="4">
        <v>2002</v>
      </c>
      <c r="B58" s="1">
        <v>10381.456236362643</v>
      </c>
      <c r="C58" s="1">
        <v>56490.856690266046</v>
      </c>
      <c r="D58" s="1">
        <v>71202.307000024593</v>
      </c>
      <c r="F58" s="1">
        <v>11524.792319759499</v>
      </c>
      <c r="H58" s="1">
        <v>500572.28828318603</v>
      </c>
      <c r="J58" s="1">
        <v>13478.600771909327</v>
      </c>
      <c r="K58" s="1">
        <v>39116.757801363463</v>
      </c>
      <c r="M58" s="1">
        <v>87007.794500000004</v>
      </c>
      <c r="N58" s="1">
        <v>75784.790971099996</v>
      </c>
      <c r="O58" s="1">
        <v>28375.620774648272</v>
      </c>
      <c r="P58" s="1">
        <v>453776.12851578463</v>
      </c>
      <c r="Q58" s="1">
        <v>46708.630891878427</v>
      </c>
      <c r="R58" s="1">
        <v>443394.672279422</v>
      </c>
    </row>
    <row r="59" spans="1:18" hidden="1">
      <c r="A59" s="4"/>
      <c r="B59" s="1">
        <v>21742.440661445984</v>
      </c>
      <c r="C59" s="1">
        <v>58043.464437353301</v>
      </c>
      <c r="D59" s="1">
        <v>73938.114401096187</v>
      </c>
      <c r="F59" s="1">
        <v>11536.058975153799</v>
      </c>
      <c r="H59" s="1">
        <v>521445.99589022453</v>
      </c>
      <c r="J59" s="1">
        <v>14125.763951072493</v>
      </c>
      <c r="K59" s="1">
        <v>40166.93164559298</v>
      </c>
      <c r="M59" s="1">
        <v>86787.226899999994</v>
      </c>
      <c r="N59" s="1">
        <v>76675.355500999998</v>
      </c>
      <c r="O59" s="1">
        <v>28723.62374422116</v>
      </c>
      <c r="P59" s="1">
        <v>473436.27207724127</v>
      </c>
      <c r="Q59" s="1">
        <v>48034.629729280852</v>
      </c>
      <c r="R59" s="1">
        <v>451693.83141579531</v>
      </c>
    </row>
    <row r="60" spans="1:18" hidden="1">
      <c r="A60" s="4"/>
      <c r="B60" s="1">
        <v>14285.685914554895</v>
      </c>
      <c r="C60" s="1">
        <v>58892.965003515565</v>
      </c>
      <c r="D60" s="1">
        <v>77877.809029368189</v>
      </c>
      <c r="F60" s="1">
        <v>11767.057792494499</v>
      </c>
      <c r="H60" s="1">
        <v>526240.38687242568</v>
      </c>
      <c r="J60" s="1">
        <v>14605.584690525575</v>
      </c>
      <c r="K60" s="1">
        <v>42175.513879342434</v>
      </c>
      <c r="M60" s="1">
        <v>86368.787200000006</v>
      </c>
      <c r="N60" s="1">
        <v>77088.487421900005</v>
      </c>
      <c r="O60" s="1">
        <v>29518.717263561579</v>
      </c>
      <c r="P60" s="1">
        <v>477234.76525642886</v>
      </c>
      <c r="Q60" s="1">
        <v>48943.518252781934</v>
      </c>
      <c r="R60" s="1">
        <v>462949.07934187399</v>
      </c>
    </row>
    <row r="61" spans="1:18" hidden="1">
      <c r="A61" s="4"/>
      <c r="B61" s="1">
        <v>8854.3178004043948</v>
      </c>
      <c r="C61" s="1">
        <v>59219.056850981309</v>
      </c>
      <c r="D61" s="1">
        <v>78008.095332438796</v>
      </c>
      <c r="F61" s="1">
        <v>12532.699886337001</v>
      </c>
      <c r="H61" s="1">
        <v>533947.46481368085</v>
      </c>
      <c r="J61" s="1">
        <v>14303.813134555496</v>
      </c>
      <c r="K61" s="1">
        <v>43148.893068120116</v>
      </c>
      <c r="M61" s="1">
        <v>87354.862800000003</v>
      </c>
      <c r="N61" s="1">
        <v>77342.475139799993</v>
      </c>
      <c r="O61" s="1">
        <v>29577.939370427477</v>
      </c>
      <c r="P61" s="1">
        <v>484257.42533812113</v>
      </c>
      <c r="Q61" s="1">
        <v>49632.265221723967</v>
      </c>
      <c r="R61" s="1">
        <v>475403.10753771674</v>
      </c>
    </row>
    <row r="62" spans="1:18" hidden="1">
      <c r="A62" s="4"/>
    </row>
    <row r="63" spans="1:18" hidden="1">
      <c r="A63" s="4">
        <v>2003</v>
      </c>
      <c r="B63" s="1">
        <v>9534.5885582403425</v>
      </c>
      <c r="C63" s="1">
        <v>58130.651476276711</v>
      </c>
      <c r="D63" s="1">
        <v>72543.464542395188</v>
      </c>
      <c r="F63" s="1">
        <v>12466.4951904561</v>
      </c>
      <c r="H63" s="1">
        <v>516625.73232077912</v>
      </c>
      <c r="J63" s="1">
        <v>13962.386972019047</v>
      </c>
      <c r="K63" s="1">
        <v>41973.685326385959</v>
      </c>
      <c r="M63" s="1">
        <v>90926.971799999999</v>
      </c>
      <c r="N63" s="1">
        <v>77585.210237299994</v>
      </c>
      <c r="O63" s="1">
        <v>29818.528209040214</v>
      </c>
      <c r="P63" s="1">
        <v>468528.28929782379</v>
      </c>
      <c r="Q63" s="1">
        <v>48038.491861816976</v>
      </c>
      <c r="R63" s="1">
        <v>458993.70073958347</v>
      </c>
    </row>
    <row r="64" spans="1:18" hidden="1">
      <c r="A64" s="4"/>
      <c r="B64" s="1">
        <v>24048.573956150613</v>
      </c>
      <c r="C64" s="1">
        <v>60091.112681438935</v>
      </c>
      <c r="D64" s="1">
        <v>72785.679782937412</v>
      </c>
      <c r="F64" s="1">
        <v>12468.120426940999</v>
      </c>
      <c r="H64" s="1">
        <v>538177.67372695683</v>
      </c>
      <c r="J64" s="1">
        <v>14511.603272963277</v>
      </c>
      <c r="K64" s="1">
        <v>42794.306915329835</v>
      </c>
      <c r="M64" s="1">
        <v>90412.165699999998</v>
      </c>
      <c r="N64" s="1">
        <v>78723.332416300007</v>
      </c>
      <c r="O64" s="1">
        <v>30512.663479204493</v>
      </c>
      <c r="P64" s="1">
        <v>488673.64653398254</v>
      </c>
      <c r="Q64" s="1">
        <v>49536.999285832921</v>
      </c>
      <c r="R64" s="1">
        <v>464625.07257783192</v>
      </c>
    </row>
    <row r="65" spans="1:18" hidden="1">
      <c r="A65" s="4"/>
      <c r="B65" s="1">
        <v>15012.233594692609</v>
      </c>
      <c r="C65" s="1">
        <v>61306.014916990702</v>
      </c>
      <c r="D65" s="1">
        <v>75949.775714652103</v>
      </c>
      <c r="F65" s="1">
        <v>12695.7987713118</v>
      </c>
      <c r="H65" s="1">
        <v>542049.27187382895</v>
      </c>
      <c r="J65" s="1">
        <v>14995.389473072997</v>
      </c>
      <c r="K65" s="1">
        <v>44468.818536012608</v>
      </c>
      <c r="M65" s="1">
        <v>90826.3511</v>
      </c>
      <c r="N65" s="1">
        <v>79300.431091899998</v>
      </c>
      <c r="O65" s="1">
        <v>31439.64159315806</v>
      </c>
      <c r="P65" s="1">
        <v>492133.83485039003</v>
      </c>
      <c r="Q65" s="1">
        <v>49939.948447101815</v>
      </c>
      <c r="R65" s="1">
        <v>477121.60125569743</v>
      </c>
    </row>
    <row r="66" spans="1:18" hidden="1">
      <c r="A66" s="4"/>
      <c r="B66" s="1">
        <v>7044.8901384053779</v>
      </c>
      <c r="C66" s="1">
        <v>61020.117233819859</v>
      </c>
      <c r="D66" s="1">
        <v>75219.255541859005</v>
      </c>
      <c r="F66" s="1">
        <v>13370.9676219999</v>
      </c>
      <c r="H66" s="1">
        <v>546759.28826092498</v>
      </c>
      <c r="J66" s="1">
        <v>14711.859036123449</v>
      </c>
      <c r="K66" s="1">
        <v>45820.349024560368</v>
      </c>
      <c r="M66" s="1">
        <v>92031.399699999994</v>
      </c>
      <c r="N66" s="1">
        <v>79774.648666499997</v>
      </c>
      <c r="O66" s="1">
        <v>30883.161840705681</v>
      </c>
      <c r="P66" s="1">
        <v>495679.97406735871</v>
      </c>
      <c r="Q66" s="1">
        <v>50989.161119415381</v>
      </c>
      <c r="R66" s="1">
        <v>488635.08392895333</v>
      </c>
    </row>
    <row r="67" spans="1:18" hidden="1">
      <c r="A67" s="4"/>
    </row>
    <row r="68" spans="1:18" hidden="1">
      <c r="A68" s="4">
        <v>2004</v>
      </c>
      <c r="B68" s="1">
        <v>9590.1208650024601</v>
      </c>
      <c r="C68" s="1">
        <v>61019.905715687091</v>
      </c>
      <c r="D68" s="1">
        <v>73926.64104759683</v>
      </c>
      <c r="F68" s="1">
        <v>13249.8848856324</v>
      </c>
      <c r="H68" s="1">
        <v>535987.94196075213</v>
      </c>
      <c r="J68" s="1">
        <v>14807.823184014063</v>
      </c>
      <c r="K68" s="1">
        <v>43714.733832658778</v>
      </c>
      <c r="M68" s="1">
        <v>96600.792100000006</v>
      </c>
      <c r="N68" s="1">
        <v>78919.449515</v>
      </c>
      <c r="O68" s="1">
        <v>30418.354805367828</v>
      </c>
      <c r="P68" s="1">
        <v>486308.65106093936</v>
      </c>
      <c r="Q68" s="1">
        <v>49652.863261916624</v>
      </c>
      <c r="R68" s="1">
        <v>476718.53019593691</v>
      </c>
    </row>
    <row r="69" spans="1:18" hidden="1">
      <c r="A69" s="4"/>
      <c r="B69" s="1">
        <v>21819.568865282257</v>
      </c>
      <c r="C69" s="1">
        <v>60856.824878939835</v>
      </c>
      <c r="D69" s="1">
        <v>75959.974251096006</v>
      </c>
      <c r="F69" s="1">
        <v>13553.449344793575</v>
      </c>
      <c r="H69" s="1">
        <v>558255.64612917765</v>
      </c>
      <c r="J69" s="1">
        <v>15490.278963021301</v>
      </c>
      <c r="K69" s="1">
        <v>44639.319305337092</v>
      </c>
      <c r="M69" s="1">
        <v>96730.272200000007</v>
      </c>
      <c r="N69" s="1">
        <v>80131.517485300006</v>
      </c>
      <c r="O69" s="1">
        <v>31037.511750991162</v>
      </c>
      <c r="P69" s="1">
        <v>506406.02179173421</v>
      </c>
      <c r="Q69" s="1">
        <v>51805.358462049495</v>
      </c>
      <c r="R69" s="1">
        <v>484586.45292645192</v>
      </c>
    </row>
    <row r="70" spans="1:18" hidden="1">
      <c r="A70" s="4"/>
      <c r="B70" s="1">
        <v>16496.180236502543</v>
      </c>
      <c r="C70" s="1">
        <v>62702.452159381908</v>
      </c>
      <c r="D70" s="1">
        <v>80648.751381171198</v>
      </c>
      <c r="F70" s="1">
        <v>14067.294546991699</v>
      </c>
      <c r="H70" s="1">
        <v>569264.14698232512</v>
      </c>
      <c r="J70" s="1">
        <v>16115.632108572963</v>
      </c>
      <c r="K70" s="1">
        <v>47079.00511030537</v>
      </c>
      <c r="M70" s="1">
        <v>97242.118900000001</v>
      </c>
      <c r="N70" s="1">
        <v>80650.7455415</v>
      </c>
      <c r="O70" s="1">
        <v>31703.23726537234</v>
      </c>
      <c r="P70" s="1">
        <v>516343.9991586848</v>
      </c>
      <c r="Q70" s="1">
        <v>52867.444909483478</v>
      </c>
      <c r="R70" s="1">
        <v>499847.81892218225</v>
      </c>
    </row>
    <row r="71" spans="1:18" hidden="1">
      <c r="B71" s="1">
        <v>8212.6111444865837</v>
      </c>
      <c r="C71" s="1">
        <v>59600.471710900187</v>
      </c>
      <c r="D71" s="1">
        <v>80475.326261625203</v>
      </c>
      <c r="F71" s="1">
        <v>14776.1933638627</v>
      </c>
      <c r="H71" s="1">
        <v>577736.32227942848</v>
      </c>
      <c r="J71" s="1">
        <v>15715.120582252621</v>
      </c>
      <c r="K71" s="1">
        <v>48179.63609277401</v>
      </c>
      <c r="M71" s="1">
        <v>99316.085600000006</v>
      </c>
      <c r="N71" s="1">
        <v>81716.529446500004</v>
      </c>
      <c r="O71" s="1">
        <v>31637.338347318775</v>
      </c>
      <c r="P71" s="1">
        <v>523437.60671140603</v>
      </c>
      <c r="Q71" s="1">
        <v>54152.247666500582</v>
      </c>
      <c r="R71" s="1">
        <v>515224.99556691945</v>
      </c>
    </row>
    <row r="72" spans="1:18" hidden="1">
      <c r="A72" s="4"/>
    </row>
    <row r="73" spans="1:18">
      <c r="B73" s="1" t="s">
        <v>9</v>
      </c>
      <c r="C73" s="1" t="s">
        <v>8</v>
      </c>
      <c r="D73" s="1" t="s">
        <v>7</v>
      </c>
      <c r="E73" s="1" t="s">
        <v>6</v>
      </c>
      <c r="F73" s="1" t="s">
        <v>5</v>
      </c>
      <c r="G73" s="1" t="s">
        <v>4</v>
      </c>
      <c r="H73" s="1" t="s">
        <v>3</v>
      </c>
    </row>
    <row r="74" spans="1:18">
      <c r="A74" s="4" t="s">
        <v>2</v>
      </c>
      <c r="B74" s="3">
        <f t="shared" ref="B74:H74" si="0">(B5/B3)^(1/5)-1</f>
        <v>1.1515003772233356E-4</v>
      </c>
      <c r="C74" s="5">
        <f t="shared" si="0"/>
        <v>3.1550826112043406E-3</v>
      </c>
      <c r="D74" s="5">
        <f t="shared" si="0"/>
        <v>1.1312060060289397E-2</v>
      </c>
      <c r="E74" s="5">
        <f t="shared" si="0"/>
        <v>-7.8074080942291957E-4</v>
      </c>
      <c r="F74" s="5">
        <f t="shared" si="0"/>
        <v>1.9799587133781049E-2</v>
      </c>
      <c r="G74" s="5">
        <f t="shared" si="0"/>
        <v>2.6148933792367268E-2</v>
      </c>
      <c r="H74" s="5">
        <f t="shared" si="0"/>
        <v>2.0931342152619825E-2</v>
      </c>
    </row>
    <row r="75" spans="1:18">
      <c r="A75" s="4" t="s">
        <v>1</v>
      </c>
      <c r="B75" s="5">
        <f t="shared" ref="B75:H75" si="1">B5/B4-1</f>
        <v>-8.3961159620068115E-2</v>
      </c>
      <c r="C75" s="5">
        <f t="shared" si="1"/>
        <v>2.9687703755920669E-2</v>
      </c>
      <c r="D75" s="5">
        <f t="shared" si="1"/>
        <v>9.5672109559763463E-4</v>
      </c>
      <c r="E75" s="5">
        <f t="shared" si="1"/>
        <v>-1.0386984027703883E-2</v>
      </c>
      <c r="F75" s="5">
        <f t="shared" si="1"/>
        <v>1.8634261498867932E-2</v>
      </c>
      <c r="G75" s="5">
        <f t="shared" si="1"/>
        <v>1.6812983642201962E-2</v>
      </c>
      <c r="H75" s="5">
        <f t="shared" si="1"/>
        <v>1.283255298189423E-2</v>
      </c>
    </row>
    <row r="76" spans="1:18">
      <c r="A76" s="4" t="s">
        <v>0</v>
      </c>
      <c r="B76" s="3">
        <f t="shared" ref="B76:H76" si="2">(B8/B7)-1</f>
        <v>-3.6904391543493786E-2</v>
      </c>
      <c r="C76" s="3">
        <f t="shared" si="2"/>
        <v>3.8324077646223476E-3</v>
      </c>
      <c r="D76" s="3">
        <f t="shared" si="2"/>
        <v>-6.4395850629219709E-3</v>
      </c>
      <c r="E76" s="3">
        <f t="shared" si="2"/>
        <v>2.1888418114819341E-3</v>
      </c>
      <c r="F76" s="3">
        <f t="shared" si="2"/>
        <v>2.7437316649419063E-3</v>
      </c>
      <c r="G76" s="3">
        <f t="shared" si="2"/>
        <v>3.6775070976016178E-3</v>
      </c>
      <c r="H76" s="3">
        <f t="shared" si="2"/>
        <v>1.5351758409336558E-3</v>
      </c>
    </row>
    <row r="78" spans="1:18">
      <c r="A78" s="2" t="s">
        <v>15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34"/>
  <sheetViews>
    <sheetView tabSelected="1" zoomScale="51" zoomScaleNormal="51" workbookViewId="0">
      <pane xSplit="1" ySplit="3" topLeftCell="B20" activePane="bottomRight" state="frozen"/>
      <selection pane="topRight" activeCell="B1" sqref="B1"/>
      <selection pane="bottomLeft" activeCell="A2" sqref="A2"/>
      <selection pane="bottomRight" activeCell="M35" sqref="M35"/>
    </sheetView>
  </sheetViews>
  <sheetFormatPr defaultRowHeight="15"/>
  <cols>
    <col min="1" max="2" width="14.7109375" style="28" customWidth="1"/>
    <col min="3" max="3" width="6" style="28" customWidth="1"/>
    <col min="4" max="4" width="9.140625" style="28"/>
    <col min="5" max="8" width="14" style="28" customWidth="1"/>
    <col min="9" max="9" width="14.7109375" style="28" customWidth="1"/>
    <col min="10" max="10" width="6" style="28" customWidth="1"/>
    <col min="11" max="11" width="9.140625" style="28"/>
    <col min="12" max="22" width="14" style="28" customWidth="1"/>
    <col min="23" max="23" width="16.140625" style="28" customWidth="1"/>
    <col min="24" max="24" width="13.42578125" style="28" customWidth="1"/>
    <col min="25" max="26" width="21.5703125" style="28" customWidth="1"/>
    <col min="27" max="16384" width="9.140625" style="28"/>
  </cols>
  <sheetData>
    <row r="1" spans="1:28">
      <c r="D1" s="28" t="s">
        <v>209</v>
      </c>
      <c r="K1" s="28" t="s">
        <v>209</v>
      </c>
    </row>
    <row r="2" spans="1:28">
      <c r="E2" s="28">
        <v>1</v>
      </c>
      <c r="G2" s="28">
        <v>1</v>
      </c>
      <c r="H2" s="28">
        <v>1</v>
      </c>
      <c r="L2" s="28">
        <v>2</v>
      </c>
      <c r="M2" s="28">
        <v>2</v>
      </c>
      <c r="N2" s="28">
        <v>2</v>
      </c>
      <c r="AB2" s="28" t="s">
        <v>209</v>
      </c>
    </row>
    <row r="3" spans="1:28" ht="36" customHeight="1">
      <c r="A3" s="10"/>
      <c r="D3" s="10" t="s">
        <v>208</v>
      </c>
      <c r="E3" s="28" t="s">
        <v>106</v>
      </c>
      <c r="F3" s="28" t="s">
        <v>105</v>
      </c>
      <c r="G3" s="28" t="s">
        <v>108</v>
      </c>
      <c r="H3" s="28" t="s">
        <v>109</v>
      </c>
      <c r="K3" s="10" t="s">
        <v>208</v>
      </c>
      <c r="L3" s="28" t="s">
        <v>207</v>
      </c>
      <c r="M3" s="28" t="s">
        <v>206</v>
      </c>
      <c r="N3" s="28" t="s">
        <v>205</v>
      </c>
      <c r="O3" s="28" t="s">
        <v>113</v>
      </c>
      <c r="P3" s="28" t="s">
        <v>204</v>
      </c>
      <c r="Q3" s="28" t="s">
        <v>203</v>
      </c>
      <c r="R3" s="28" t="s">
        <v>202</v>
      </c>
      <c r="S3" s="28" t="s">
        <v>201</v>
      </c>
      <c r="T3" s="28" t="s">
        <v>200</v>
      </c>
      <c r="U3" s="28" t="s">
        <v>199</v>
      </c>
      <c r="V3" s="28" t="s">
        <v>198</v>
      </c>
      <c r="W3" s="28" t="s">
        <v>105</v>
      </c>
      <c r="X3" s="28" t="s">
        <v>113</v>
      </c>
      <c r="Y3" s="10" t="s">
        <v>197</v>
      </c>
      <c r="Z3" s="10" t="s">
        <v>196</v>
      </c>
      <c r="AA3" s="10" t="s">
        <v>195</v>
      </c>
      <c r="AB3" s="10" t="s">
        <v>194</v>
      </c>
    </row>
    <row r="4" spans="1:28">
      <c r="A4" s="10" t="s">
        <v>160</v>
      </c>
      <c r="B4" s="32">
        <v>2009</v>
      </c>
      <c r="C4" s="32">
        <v>1</v>
      </c>
      <c r="D4" s="28">
        <v>100</v>
      </c>
      <c r="E4" s="28">
        <f t="shared" ref="E4:E31" si="0">P4/P$4*100</f>
        <v>100</v>
      </c>
      <c r="F4" s="28">
        <f t="shared" ref="F4:F31" si="1">W4/W$4*100</f>
        <v>100</v>
      </c>
      <c r="G4" s="28">
        <f t="shared" ref="G4:G31" si="2">S4/S$4*100</f>
        <v>100</v>
      </c>
      <c r="H4" s="28">
        <f t="shared" ref="H4:H31" si="3">T4/T$4*100</f>
        <v>100</v>
      </c>
      <c r="I4" s="32">
        <v>2009</v>
      </c>
      <c r="J4" s="32">
        <v>1</v>
      </c>
      <c r="K4" s="28">
        <v>100</v>
      </c>
      <c r="L4" s="28">
        <f t="shared" ref="L4:L31" si="4">R4/R$4*100</f>
        <v>100</v>
      </c>
      <c r="M4" s="28">
        <f t="shared" ref="M4:M31" si="5">U4/U$4*100</f>
        <v>100</v>
      </c>
      <c r="N4" s="28">
        <f t="shared" ref="N4:N31" si="6">V4/V$4*100</f>
        <v>100</v>
      </c>
      <c r="O4" s="28">
        <f t="shared" ref="O4:O31" si="7">X4/X$4*100</f>
        <v>100</v>
      </c>
      <c r="P4" s="28">
        <v>431.87</v>
      </c>
      <c r="Q4" s="28">
        <v>664.81</v>
      </c>
      <c r="R4" s="28">
        <v>1305.1099999999999</v>
      </c>
      <c r="S4" s="28">
        <v>146.18</v>
      </c>
      <c r="T4" s="28">
        <v>19.52</v>
      </c>
      <c r="U4" s="28">
        <v>1420.15</v>
      </c>
      <c r="V4" s="28">
        <v>999.32</v>
      </c>
      <c r="W4" s="28">
        <v>28.85</v>
      </c>
      <c r="X4" s="28">
        <v>27.94</v>
      </c>
      <c r="Y4" s="10">
        <v>1.3</v>
      </c>
      <c r="Z4" s="10">
        <v>1.8</v>
      </c>
      <c r="AA4" s="42">
        <v>1</v>
      </c>
      <c r="AB4" s="28">
        <f t="shared" ref="AB4:AB31" si="8">1/AA4*100</f>
        <v>100</v>
      </c>
    </row>
    <row r="5" spans="1:28">
      <c r="A5" s="10" t="s">
        <v>161</v>
      </c>
      <c r="B5" s="32"/>
      <c r="C5" s="32">
        <v>2</v>
      </c>
      <c r="D5" s="28">
        <v>87.260034904013978</v>
      </c>
      <c r="E5" s="28">
        <f t="shared" si="0"/>
        <v>95.183735846435269</v>
      </c>
      <c r="F5" s="28">
        <f t="shared" si="1"/>
        <v>89.844020797227046</v>
      </c>
      <c r="G5" s="28">
        <f t="shared" si="2"/>
        <v>80.5992611848406</v>
      </c>
      <c r="H5" s="28">
        <f t="shared" si="3"/>
        <v>86.321721311475414</v>
      </c>
      <c r="I5" s="32"/>
      <c r="J5" s="32">
        <v>2</v>
      </c>
      <c r="K5" s="28">
        <v>87.260034904013978</v>
      </c>
      <c r="L5" s="28">
        <f t="shared" si="4"/>
        <v>86.549792737776897</v>
      </c>
      <c r="M5" s="28">
        <f t="shared" si="5"/>
        <v>92.81906840826673</v>
      </c>
      <c r="N5" s="28">
        <f t="shared" si="6"/>
        <v>80.572789496857851</v>
      </c>
      <c r="O5" s="28">
        <f t="shared" si="7"/>
        <v>84.43092340730135</v>
      </c>
      <c r="P5" s="28">
        <v>411.07</v>
      </c>
      <c r="Q5" s="28">
        <v>646.66</v>
      </c>
      <c r="R5" s="28">
        <v>1129.57</v>
      </c>
      <c r="S5" s="28">
        <v>117.82</v>
      </c>
      <c r="T5" s="28">
        <v>16.850000000000001</v>
      </c>
      <c r="U5" s="28">
        <v>1318.17</v>
      </c>
      <c r="V5" s="28">
        <v>805.18</v>
      </c>
      <c r="W5" s="28">
        <v>25.92</v>
      </c>
      <c r="X5" s="28">
        <v>23.59</v>
      </c>
      <c r="Y5" s="10">
        <v>14.6</v>
      </c>
      <c r="Z5" s="10">
        <v>13.5</v>
      </c>
      <c r="AA5" s="42">
        <f t="shared" ref="AA5:AA31" si="9">AA4*(1+(Y5/100))</f>
        <v>1.1459999999999999</v>
      </c>
      <c r="AB5" s="28">
        <f t="shared" si="8"/>
        <v>87.260034904013978</v>
      </c>
    </row>
    <row r="6" spans="1:28">
      <c r="A6" s="10" t="s">
        <v>162</v>
      </c>
      <c r="B6" s="32"/>
      <c r="C6" s="32">
        <v>3</v>
      </c>
      <c r="D6" s="28">
        <v>83.263392083982808</v>
      </c>
      <c r="E6" s="28">
        <f t="shared" si="0"/>
        <v>95.44307314701183</v>
      </c>
      <c r="F6" s="28">
        <f t="shared" si="1"/>
        <v>84.71403812824957</v>
      </c>
      <c r="G6" s="28">
        <f t="shared" si="2"/>
        <v>75.372828020249003</v>
      </c>
      <c r="H6" s="28">
        <f t="shared" si="3"/>
        <v>79.661885245901644</v>
      </c>
      <c r="I6" s="32"/>
      <c r="J6" s="32">
        <v>3</v>
      </c>
      <c r="K6" s="28">
        <v>83.263392083982808</v>
      </c>
      <c r="L6" s="28">
        <f t="shared" si="4"/>
        <v>83.874156201393006</v>
      </c>
      <c r="M6" s="28">
        <f t="shared" si="5"/>
        <v>86.507763264443895</v>
      </c>
      <c r="N6" s="28">
        <f t="shared" si="6"/>
        <v>75.286194612336388</v>
      </c>
      <c r="O6" s="28">
        <f t="shared" si="7"/>
        <v>79.599141016463832</v>
      </c>
      <c r="P6" s="28">
        <v>412.19</v>
      </c>
      <c r="Q6" s="28">
        <v>647.62</v>
      </c>
      <c r="R6" s="28">
        <v>1094.6500000000001</v>
      </c>
      <c r="S6" s="28">
        <v>110.18</v>
      </c>
      <c r="T6" s="28">
        <v>15.55</v>
      </c>
      <c r="U6" s="28">
        <v>1228.54</v>
      </c>
      <c r="V6" s="28">
        <v>752.35</v>
      </c>
      <c r="W6" s="28">
        <v>24.44</v>
      </c>
      <c r="X6" s="28">
        <v>22.24</v>
      </c>
      <c r="Y6" s="10">
        <v>4.8</v>
      </c>
      <c r="Z6" s="10">
        <v>4.3</v>
      </c>
      <c r="AA6" s="42">
        <f t="shared" si="9"/>
        <v>1.2010079999999999</v>
      </c>
      <c r="AB6" s="28">
        <f t="shared" si="8"/>
        <v>83.263392083982808</v>
      </c>
    </row>
    <row r="7" spans="1:28">
      <c r="A7" s="10" t="s">
        <v>163</v>
      </c>
      <c r="B7" s="32"/>
      <c r="C7" s="32">
        <v>4</v>
      </c>
      <c r="D7" s="28">
        <v>81.871575303817906</v>
      </c>
      <c r="E7" s="28">
        <f t="shared" si="0"/>
        <v>99.032116146062464</v>
      </c>
      <c r="F7" s="28">
        <f t="shared" si="1"/>
        <v>86.447140381282495</v>
      </c>
      <c r="G7" s="28">
        <f t="shared" si="2"/>
        <v>75.037624846080178</v>
      </c>
      <c r="H7" s="28">
        <f t="shared" si="3"/>
        <v>82.325819672131146</v>
      </c>
      <c r="I7" s="32"/>
      <c r="J7" s="32">
        <v>4</v>
      </c>
      <c r="K7" s="28">
        <v>81.871575303817906</v>
      </c>
      <c r="L7" s="28">
        <f t="shared" si="4"/>
        <v>83.87645485821119</v>
      </c>
      <c r="M7" s="28">
        <f t="shared" si="5"/>
        <v>85.662077949512366</v>
      </c>
      <c r="N7" s="28">
        <f t="shared" si="6"/>
        <v>74.944962574550701</v>
      </c>
      <c r="O7" s="28">
        <f t="shared" si="7"/>
        <v>80.672870436649958</v>
      </c>
      <c r="P7" s="28">
        <v>427.69</v>
      </c>
      <c r="Q7" s="28">
        <v>676.16</v>
      </c>
      <c r="R7" s="28">
        <v>1094.68</v>
      </c>
      <c r="S7" s="28">
        <v>109.69</v>
      </c>
      <c r="T7" s="28">
        <v>16.07</v>
      </c>
      <c r="U7" s="28">
        <v>1216.53</v>
      </c>
      <c r="V7" s="28">
        <v>748.94</v>
      </c>
      <c r="W7" s="28">
        <v>24.94</v>
      </c>
      <c r="X7" s="28">
        <v>22.54</v>
      </c>
      <c r="Y7" s="10">
        <v>1.7</v>
      </c>
      <c r="Z7" s="10">
        <v>0.9</v>
      </c>
      <c r="AA7" s="42">
        <f t="shared" si="9"/>
        <v>1.2214251359999997</v>
      </c>
      <c r="AB7" s="28">
        <f t="shared" si="8"/>
        <v>81.871575303817906</v>
      </c>
    </row>
    <row r="8" spans="1:28">
      <c r="A8" s="10" t="s">
        <v>164</v>
      </c>
      <c r="B8" s="32">
        <v>2010</v>
      </c>
      <c r="C8" s="32">
        <v>1</v>
      </c>
      <c r="D8" s="28">
        <v>79.874707613480894</v>
      </c>
      <c r="E8" s="28">
        <f t="shared" si="0"/>
        <v>96.295181420334814</v>
      </c>
      <c r="F8" s="28">
        <f t="shared" si="1"/>
        <v>87.07105719237434</v>
      </c>
      <c r="G8" s="28">
        <f t="shared" si="2"/>
        <v>74.415104665480911</v>
      </c>
      <c r="H8" s="28">
        <f t="shared" si="3"/>
        <v>83.606557377049185</v>
      </c>
      <c r="I8" s="32">
        <v>2010</v>
      </c>
      <c r="J8" s="32">
        <v>1</v>
      </c>
      <c r="K8" s="28">
        <v>79.874707613480894</v>
      </c>
      <c r="L8" s="28">
        <f t="shared" si="4"/>
        <v>77.261686754373201</v>
      </c>
      <c r="M8" s="28">
        <f t="shared" si="5"/>
        <v>78.701545611379075</v>
      </c>
      <c r="N8" s="28">
        <f t="shared" si="6"/>
        <v>74.308529800264182</v>
      </c>
      <c r="O8" s="28">
        <f t="shared" si="7"/>
        <v>81.710808876163199</v>
      </c>
      <c r="P8" s="28">
        <v>415.87</v>
      </c>
      <c r="Q8" s="28">
        <v>677.34</v>
      </c>
      <c r="R8" s="28">
        <v>1008.35</v>
      </c>
      <c r="S8" s="28">
        <v>108.78</v>
      </c>
      <c r="T8" s="28">
        <v>16.32</v>
      </c>
      <c r="U8" s="28">
        <v>1117.68</v>
      </c>
      <c r="V8" s="28">
        <v>742.58</v>
      </c>
      <c r="W8" s="28">
        <v>25.12</v>
      </c>
      <c r="X8" s="28">
        <v>22.83</v>
      </c>
      <c r="Y8" s="10">
        <v>2.5</v>
      </c>
      <c r="Z8" s="10">
        <v>1.9</v>
      </c>
      <c r="AA8" s="42">
        <f t="shared" si="9"/>
        <v>1.2519607643999995</v>
      </c>
      <c r="AB8" s="28">
        <f t="shared" si="8"/>
        <v>79.874707613480894</v>
      </c>
    </row>
    <row r="9" spans="1:28">
      <c r="A9" s="10" t="s">
        <v>165</v>
      </c>
      <c r="B9" s="32"/>
      <c r="C9" s="32">
        <v>2</v>
      </c>
      <c r="D9" s="28">
        <v>77.623622559262301</v>
      </c>
      <c r="E9" s="28">
        <f t="shared" si="0"/>
        <v>97.84657420056962</v>
      </c>
      <c r="F9" s="28">
        <f t="shared" si="1"/>
        <v>84.818024263431539</v>
      </c>
      <c r="G9" s="28">
        <f t="shared" si="2"/>
        <v>76.72732247913531</v>
      </c>
      <c r="H9" s="28">
        <f t="shared" si="3"/>
        <v>84.067622950819683</v>
      </c>
      <c r="I9" s="32"/>
      <c r="J9" s="32">
        <v>2</v>
      </c>
      <c r="K9" s="28">
        <v>77.623622559262301</v>
      </c>
      <c r="L9" s="28">
        <f t="shared" si="4"/>
        <v>71.52883664978431</v>
      </c>
      <c r="M9" s="28">
        <f t="shared" si="5"/>
        <v>79.379642995458227</v>
      </c>
      <c r="N9" s="28">
        <f t="shared" si="6"/>
        <v>76.525037025177127</v>
      </c>
      <c r="O9" s="28">
        <f t="shared" si="7"/>
        <v>84.287759484609879</v>
      </c>
      <c r="P9" s="28">
        <v>422.57</v>
      </c>
      <c r="Q9" s="28">
        <v>651.37</v>
      </c>
      <c r="R9" s="28">
        <v>933.53</v>
      </c>
      <c r="S9" s="28">
        <v>112.16</v>
      </c>
      <c r="T9" s="28">
        <v>16.41</v>
      </c>
      <c r="U9" s="28">
        <v>1127.31</v>
      </c>
      <c r="V9" s="28">
        <v>764.73</v>
      </c>
      <c r="W9" s="28">
        <v>24.47</v>
      </c>
      <c r="X9" s="28">
        <v>23.55</v>
      </c>
      <c r="Y9" s="10">
        <v>2.9</v>
      </c>
      <c r="Z9" s="10">
        <v>3.4</v>
      </c>
      <c r="AA9" s="42">
        <f t="shared" si="9"/>
        <v>1.2882676265675994</v>
      </c>
      <c r="AB9" s="28">
        <f t="shared" si="8"/>
        <v>77.623622559262301</v>
      </c>
    </row>
    <row r="10" spans="1:28">
      <c r="A10" s="10" t="s">
        <v>166</v>
      </c>
      <c r="B10" s="32"/>
      <c r="C10" s="32">
        <v>3</v>
      </c>
      <c r="D10" s="28">
        <v>76.476475427844633</v>
      </c>
      <c r="E10" s="28">
        <f t="shared" si="0"/>
        <v>96.024266561696805</v>
      </c>
      <c r="F10" s="28">
        <f t="shared" si="1"/>
        <v>80.38128249566725</v>
      </c>
      <c r="G10" s="28">
        <f t="shared" si="2"/>
        <v>72.417567382678882</v>
      </c>
      <c r="H10" s="28">
        <f t="shared" si="3"/>
        <v>79.456967213114766</v>
      </c>
      <c r="I10" s="32"/>
      <c r="J10" s="32">
        <v>3</v>
      </c>
      <c r="K10" s="28">
        <v>76.476475427844633</v>
      </c>
      <c r="L10" s="28">
        <f t="shared" si="4"/>
        <v>71.333450820237374</v>
      </c>
      <c r="M10" s="28">
        <f t="shared" si="5"/>
        <v>78.210048234341443</v>
      </c>
      <c r="N10" s="28">
        <f t="shared" si="6"/>
        <v>71.43757755273586</v>
      </c>
      <c r="O10" s="28">
        <f t="shared" si="7"/>
        <v>82.891911238367939</v>
      </c>
      <c r="P10" s="28">
        <v>414.7</v>
      </c>
      <c r="Q10" s="28">
        <v>667.77</v>
      </c>
      <c r="R10" s="28">
        <v>930.98</v>
      </c>
      <c r="S10" s="28">
        <v>105.86</v>
      </c>
      <c r="T10" s="28">
        <v>15.51</v>
      </c>
      <c r="U10" s="28">
        <v>1110.7</v>
      </c>
      <c r="V10" s="28">
        <v>713.89</v>
      </c>
      <c r="W10" s="28">
        <v>23.19</v>
      </c>
      <c r="X10" s="28">
        <v>23.16</v>
      </c>
      <c r="Y10" s="10">
        <v>1.5</v>
      </c>
      <c r="Z10" s="10">
        <v>2.2000000000000002</v>
      </c>
      <c r="AA10" s="42">
        <f t="shared" si="9"/>
        <v>1.3075916409661132</v>
      </c>
      <c r="AB10" s="28">
        <f t="shared" si="8"/>
        <v>76.476475427844633</v>
      </c>
    </row>
    <row r="11" spans="1:28">
      <c r="A11" s="10" t="s">
        <v>167</v>
      </c>
      <c r="B11" s="32"/>
      <c r="C11" s="32">
        <v>4</v>
      </c>
      <c r="D11" s="28">
        <v>74.538475075871958</v>
      </c>
      <c r="E11" s="28">
        <f t="shared" si="0"/>
        <v>93.352166161113303</v>
      </c>
      <c r="F11" s="28">
        <f t="shared" si="1"/>
        <v>76.741767764298103</v>
      </c>
      <c r="G11" s="28">
        <f t="shared" si="2"/>
        <v>70.296894239978116</v>
      </c>
      <c r="H11" s="28">
        <f t="shared" si="3"/>
        <v>77.510245901639351</v>
      </c>
      <c r="I11" s="32"/>
      <c r="J11" s="32">
        <v>4</v>
      </c>
      <c r="K11" s="28">
        <v>74.538475075871958</v>
      </c>
      <c r="L11" s="28">
        <f t="shared" si="4"/>
        <v>69.214089233857692</v>
      </c>
      <c r="M11" s="28">
        <f t="shared" si="5"/>
        <v>75.077280568953981</v>
      </c>
      <c r="N11" s="28">
        <f t="shared" si="6"/>
        <v>68.34047152063404</v>
      </c>
      <c r="O11" s="28">
        <f t="shared" si="7"/>
        <v>81.209735146743029</v>
      </c>
      <c r="P11" s="28">
        <v>403.16</v>
      </c>
      <c r="Q11" s="28">
        <v>678.38</v>
      </c>
      <c r="R11" s="28">
        <v>903.32</v>
      </c>
      <c r="S11" s="28">
        <v>102.76</v>
      </c>
      <c r="T11" s="28">
        <v>15.13</v>
      </c>
      <c r="U11" s="28">
        <v>1066.21</v>
      </c>
      <c r="V11" s="28">
        <v>682.94</v>
      </c>
      <c r="W11" s="28">
        <v>22.14</v>
      </c>
      <c r="X11" s="28">
        <v>22.69</v>
      </c>
      <c r="Y11" s="10">
        <v>2.6</v>
      </c>
      <c r="Z11" s="10">
        <v>1.1000000000000001</v>
      </c>
      <c r="AA11" s="42">
        <f t="shared" si="9"/>
        <v>1.3415890236312322</v>
      </c>
      <c r="AB11" s="28">
        <f t="shared" si="8"/>
        <v>74.538475075871958</v>
      </c>
    </row>
    <row r="12" spans="1:28">
      <c r="A12" s="10" t="s">
        <v>168</v>
      </c>
      <c r="B12" s="32">
        <v>2011</v>
      </c>
      <c r="C12" s="32">
        <v>1</v>
      </c>
      <c r="D12" s="28">
        <v>76.059668444767297</v>
      </c>
      <c r="E12" s="28">
        <f t="shared" si="0"/>
        <v>96.422534559010813</v>
      </c>
      <c r="F12" s="28">
        <f t="shared" si="1"/>
        <v>84.22876949740035</v>
      </c>
      <c r="G12" s="28">
        <f t="shared" si="2"/>
        <v>71.972910110822269</v>
      </c>
      <c r="H12" s="28">
        <f t="shared" si="3"/>
        <v>78.688524590163937</v>
      </c>
      <c r="I12" s="32">
        <v>2011</v>
      </c>
      <c r="J12" s="32">
        <v>1</v>
      </c>
      <c r="K12" s="28">
        <v>76.059668444767297</v>
      </c>
      <c r="L12" s="28">
        <f t="shared" si="4"/>
        <v>74.074215966470263</v>
      </c>
      <c r="M12" s="28">
        <f t="shared" si="5"/>
        <v>78.624089004682602</v>
      </c>
      <c r="N12" s="28">
        <f t="shared" si="6"/>
        <v>69.133010447104027</v>
      </c>
      <c r="O12" s="28">
        <f t="shared" si="7"/>
        <v>81.424481030780242</v>
      </c>
      <c r="P12" s="28">
        <v>416.42</v>
      </c>
      <c r="Q12" s="28">
        <v>698.38</v>
      </c>
      <c r="R12" s="28">
        <v>966.75</v>
      </c>
      <c r="S12" s="28">
        <v>105.21</v>
      </c>
      <c r="T12" s="28">
        <v>15.36</v>
      </c>
      <c r="U12" s="28">
        <v>1116.58</v>
      </c>
      <c r="V12" s="28">
        <v>690.86</v>
      </c>
      <c r="W12" s="28">
        <v>24.3</v>
      </c>
      <c r="X12" s="28">
        <v>22.75</v>
      </c>
      <c r="Y12" s="10">
        <v>-2</v>
      </c>
      <c r="Z12" s="10">
        <v>-3.1</v>
      </c>
      <c r="AA12" s="42">
        <f t="shared" si="9"/>
        <v>1.3147572431586076</v>
      </c>
      <c r="AB12" s="28">
        <f t="shared" si="8"/>
        <v>76.059668444767297</v>
      </c>
    </row>
    <row r="13" spans="1:28">
      <c r="A13" s="10" t="s">
        <v>169</v>
      </c>
      <c r="B13" s="32"/>
      <c r="C13" s="32">
        <v>2</v>
      </c>
      <c r="D13" s="28">
        <v>75.832171928980358</v>
      </c>
      <c r="E13" s="28">
        <f t="shared" si="0"/>
        <v>99.043693704123925</v>
      </c>
      <c r="F13" s="28">
        <f t="shared" si="1"/>
        <v>84.124783362218366</v>
      </c>
      <c r="G13" s="28">
        <f t="shared" si="2"/>
        <v>71.712956628813785</v>
      </c>
      <c r="H13" s="28">
        <f t="shared" si="3"/>
        <v>77.510245901639351</v>
      </c>
      <c r="I13" s="32"/>
      <c r="J13" s="32">
        <v>2</v>
      </c>
      <c r="K13" s="28">
        <v>75.832171928980358</v>
      </c>
      <c r="L13" s="28">
        <f t="shared" si="4"/>
        <v>74.907095953597789</v>
      </c>
      <c r="M13" s="28">
        <f t="shared" si="5"/>
        <v>77.506601415343439</v>
      </c>
      <c r="N13" s="28">
        <f t="shared" si="6"/>
        <v>67.92118640675659</v>
      </c>
      <c r="O13" s="28">
        <f t="shared" si="7"/>
        <v>79.599141016463832</v>
      </c>
      <c r="P13" s="28">
        <v>427.74</v>
      </c>
      <c r="Q13" s="28">
        <v>719.76</v>
      </c>
      <c r="R13" s="28">
        <v>977.62</v>
      </c>
      <c r="S13" s="28">
        <v>104.83</v>
      </c>
      <c r="T13" s="28">
        <v>15.13</v>
      </c>
      <c r="U13" s="28">
        <v>1100.71</v>
      </c>
      <c r="V13" s="28">
        <v>678.75</v>
      </c>
      <c r="W13" s="28">
        <v>24.27</v>
      </c>
      <c r="X13" s="28">
        <v>22.24</v>
      </c>
      <c r="Y13" s="10">
        <v>0.3</v>
      </c>
      <c r="Z13" s="10">
        <v>1</v>
      </c>
      <c r="AA13" s="42">
        <f t="shared" si="9"/>
        <v>1.3187015148880834</v>
      </c>
      <c r="AB13" s="28">
        <f t="shared" si="8"/>
        <v>75.832171928980358</v>
      </c>
    </row>
    <row r="14" spans="1:28">
      <c r="A14" s="10" t="s">
        <v>170</v>
      </c>
      <c r="B14" s="32"/>
      <c r="C14" s="32">
        <v>3</v>
      </c>
      <c r="D14" s="28">
        <v>79.239469100292965</v>
      </c>
      <c r="E14" s="28">
        <f t="shared" si="0"/>
        <v>100.56730034501122</v>
      </c>
      <c r="F14" s="28">
        <f t="shared" si="1"/>
        <v>85.025996533795492</v>
      </c>
      <c r="G14" s="28">
        <f t="shared" si="2"/>
        <v>80.530852373785748</v>
      </c>
      <c r="H14" s="28">
        <f t="shared" si="3"/>
        <v>81.045081967213122</v>
      </c>
      <c r="I14" s="32"/>
      <c r="J14" s="32">
        <v>3</v>
      </c>
      <c r="K14" s="28">
        <v>79.239469100292965</v>
      </c>
      <c r="L14" s="28">
        <f t="shared" si="4"/>
        <v>79.449241826359469</v>
      </c>
      <c r="M14" s="28">
        <f t="shared" si="5"/>
        <v>83.687638629722201</v>
      </c>
      <c r="N14" s="28">
        <f t="shared" si="6"/>
        <v>75.265180322619372</v>
      </c>
      <c r="O14" s="28">
        <f t="shared" si="7"/>
        <v>88.546886184681455</v>
      </c>
      <c r="P14" s="28">
        <v>434.32</v>
      </c>
      <c r="Q14" s="28">
        <v>770.99</v>
      </c>
      <c r="R14" s="28">
        <v>1036.9000000000001</v>
      </c>
      <c r="S14" s="28">
        <v>117.72</v>
      </c>
      <c r="T14" s="28">
        <v>15.82</v>
      </c>
      <c r="U14" s="28">
        <v>1188.49</v>
      </c>
      <c r="V14" s="28">
        <v>752.14</v>
      </c>
      <c r="W14" s="28">
        <v>24.53</v>
      </c>
      <c r="X14" s="28">
        <v>24.74</v>
      </c>
      <c r="Y14" s="10">
        <v>-4.3</v>
      </c>
      <c r="Z14" s="10">
        <v>-3.3</v>
      </c>
      <c r="AA14" s="42">
        <f t="shared" si="9"/>
        <v>1.2619973497478958</v>
      </c>
      <c r="AB14" s="28">
        <f t="shared" si="8"/>
        <v>79.239469100292965</v>
      </c>
    </row>
    <row r="15" spans="1:28">
      <c r="A15" s="10" t="s">
        <v>171</v>
      </c>
      <c r="B15" s="32"/>
      <c r="C15" s="32">
        <v>4</v>
      </c>
      <c r="D15" s="28">
        <v>87.654279978200179</v>
      </c>
      <c r="E15" s="28">
        <f t="shared" si="0"/>
        <v>103.16067335077686</v>
      </c>
      <c r="F15" s="28">
        <f t="shared" si="1"/>
        <v>89.982668977469672</v>
      </c>
      <c r="G15" s="28">
        <f t="shared" si="2"/>
        <v>88.062662470926242</v>
      </c>
      <c r="H15" s="28">
        <f t="shared" si="3"/>
        <v>79.71311475409837</v>
      </c>
      <c r="I15" s="32"/>
      <c r="J15" s="32">
        <v>4</v>
      </c>
      <c r="K15" s="28">
        <v>87.654279978200179</v>
      </c>
      <c r="L15" s="28">
        <f t="shared" si="4"/>
        <v>82.642842365777597</v>
      </c>
      <c r="M15" s="28">
        <f t="shared" si="5"/>
        <v>89.820793578143139</v>
      </c>
      <c r="N15" s="28">
        <f t="shared" si="6"/>
        <v>81.800624424608742</v>
      </c>
      <c r="O15" s="28">
        <f t="shared" si="7"/>
        <v>93.879742304939157</v>
      </c>
      <c r="P15" s="28">
        <v>445.52</v>
      </c>
      <c r="Q15" s="28">
        <v>828.21</v>
      </c>
      <c r="R15" s="28">
        <v>1078.58</v>
      </c>
      <c r="S15" s="28">
        <v>128.72999999999999</v>
      </c>
      <c r="T15" s="28">
        <v>15.56</v>
      </c>
      <c r="U15" s="28">
        <v>1275.5899999999999</v>
      </c>
      <c r="V15" s="28">
        <v>817.45</v>
      </c>
      <c r="W15" s="28">
        <v>25.96</v>
      </c>
      <c r="X15" s="28">
        <v>26.23</v>
      </c>
      <c r="Y15" s="10">
        <v>-9.6</v>
      </c>
      <c r="Z15" s="10">
        <v>-8.3000000000000007</v>
      </c>
      <c r="AA15" s="42">
        <f t="shared" si="9"/>
        <v>1.1408456041720978</v>
      </c>
      <c r="AB15" s="28">
        <f t="shared" si="8"/>
        <v>87.654279978200179</v>
      </c>
    </row>
    <row r="16" spans="1:28">
      <c r="A16" s="10" t="s">
        <v>172</v>
      </c>
      <c r="B16" s="32">
        <v>2012</v>
      </c>
      <c r="C16" s="32">
        <v>1</v>
      </c>
      <c r="D16" s="28">
        <v>83.400837277069627</v>
      </c>
      <c r="E16" s="28">
        <f t="shared" si="0"/>
        <v>98.443976196540618</v>
      </c>
      <c r="F16" s="28">
        <f t="shared" si="1"/>
        <v>89.705372616984391</v>
      </c>
      <c r="G16" s="28">
        <f t="shared" si="2"/>
        <v>82.350526747845123</v>
      </c>
      <c r="H16" s="28">
        <f t="shared" si="3"/>
        <v>77.356557377049185</v>
      </c>
      <c r="I16" s="32">
        <v>2012</v>
      </c>
      <c r="J16" s="32">
        <v>1</v>
      </c>
      <c r="K16" s="28">
        <v>83.400837277069627</v>
      </c>
      <c r="L16" s="28">
        <f t="shared" si="4"/>
        <v>76.894667882400711</v>
      </c>
      <c r="M16" s="28">
        <f t="shared" si="5"/>
        <v>84.668520930887581</v>
      </c>
      <c r="N16" s="28">
        <f t="shared" si="6"/>
        <v>76.049713805387668</v>
      </c>
      <c r="O16" s="28">
        <f t="shared" si="7"/>
        <v>88.546886184681455</v>
      </c>
      <c r="P16" s="28">
        <v>425.15</v>
      </c>
      <c r="Q16" s="28">
        <v>800.9</v>
      </c>
      <c r="R16" s="28">
        <v>1003.56</v>
      </c>
      <c r="S16" s="28">
        <v>120.38</v>
      </c>
      <c r="T16" s="28">
        <v>15.1</v>
      </c>
      <c r="U16" s="28">
        <v>1202.42</v>
      </c>
      <c r="V16" s="28">
        <v>759.98</v>
      </c>
      <c r="W16" s="28">
        <v>25.88</v>
      </c>
      <c r="X16" s="28">
        <v>24.74</v>
      </c>
      <c r="Y16" s="10">
        <v>5.0999999999999996</v>
      </c>
      <c r="Z16" s="10">
        <v>5.5</v>
      </c>
      <c r="AA16" s="42">
        <f t="shared" si="9"/>
        <v>1.1990287299848748</v>
      </c>
      <c r="AB16" s="28">
        <f t="shared" si="8"/>
        <v>83.400837277069627</v>
      </c>
    </row>
    <row r="17" spans="1:28">
      <c r="A17" s="10" t="s">
        <v>173</v>
      </c>
      <c r="B17" s="32"/>
      <c r="C17" s="32">
        <v>2</v>
      </c>
      <c r="D17" s="28">
        <v>86.068975518131722</v>
      </c>
      <c r="E17" s="28">
        <f t="shared" si="0"/>
        <v>94.783152337508966</v>
      </c>
      <c r="F17" s="28">
        <f t="shared" si="1"/>
        <v>88.492201039861357</v>
      </c>
      <c r="G17" s="28">
        <f t="shared" si="2"/>
        <v>90.251744424681903</v>
      </c>
      <c r="H17" s="28">
        <f t="shared" si="3"/>
        <v>76.69057377049181</v>
      </c>
      <c r="I17" s="32"/>
      <c r="J17" s="32">
        <v>2</v>
      </c>
      <c r="K17" s="28">
        <v>86.068975518131722</v>
      </c>
      <c r="L17" s="28">
        <f t="shared" si="4"/>
        <v>80.607764862731884</v>
      </c>
      <c r="M17" s="28">
        <f t="shared" si="5"/>
        <v>91.826919691581864</v>
      </c>
      <c r="N17" s="28">
        <f t="shared" si="6"/>
        <v>84.019133010447106</v>
      </c>
      <c r="O17" s="28">
        <f t="shared" si="7"/>
        <v>94.917680744452397</v>
      </c>
      <c r="P17" s="28">
        <v>409.34</v>
      </c>
      <c r="Q17" s="28">
        <v>837.18</v>
      </c>
      <c r="R17" s="28">
        <v>1052.02</v>
      </c>
      <c r="S17" s="28">
        <v>131.93</v>
      </c>
      <c r="T17" s="28">
        <v>14.97</v>
      </c>
      <c r="U17" s="28">
        <v>1304.08</v>
      </c>
      <c r="V17" s="28">
        <v>839.62</v>
      </c>
      <c r="W17" s="28">
        <v>25.53</v>
      </c>
      <c r="X17" s="28">
        <v>26.52</v>
      </c>
      <c r="Y17" s="10">
        <v>-3.1</v>
      </c>
      <c r="Z17" s="10">
        <v>-2.7</v>
      </c>
      <c r="AA17" s="42">
        <f t="shared" si="9"/>
        <v>1.1618588393553435</v>
      </c>
      <c r="AB17" s="28">
        <f t="shared" si="8"/>
        <v>86.068975518131722</v>
      </c>
    </row>
    <row r="18" spans="1:28">
      <c r="A18" s="10" t="s">
        <v>174</v>
      </c>
      <c r="B18" s="32"/>
      <c r="C18" s="32">
        <v>3</v>
      </c>
      <c r="D18" s="28">
        <v>86.938359109223967</v>
      </c>
      <c r="E18" s="28">
        <f t="shared" si="0"/>
        <v>94.514552990483253</v>
      </c>
      <c r="F18" s="28">
        <f t="shared" si="1"/>
        <v>91.161178509532064</v>
      </c>
      <c r="G18" s="28">
        <f t="shared" si="2"/>
        <v>89.581338076344224</v>
      </c>
      <c r="H18" s="28">
        <f t="shared" si="3"/>
        <v>77.715163934426229</v>
      </c>
      <c r="I18" s="32"/>
      <c r="J18" s="32">
        <v>3</v>
      </c>
      <c r="K18" s="28">
        <v>86.938359109223967</v>
      </c>
      <c r="L18" s="28">
        <f t="shared" si="4"/>
        <v>81.508838335465981</v>
      </c>
      <c r="M18" s="28">
        <f t="shared" si="5"/>
        <v>93.856986937999508</v>
      </c>
      <c r="N18" s="28">
        <f t="shared" si="6"/>
        <v>82.840331425369257</v>
      </c>
      <c r="O18" s="28">
        <f t="shared" si="7"/>
        <v>95.597709377236939</v>
      </c>
      <c r="P18" s="28">
        <v>408.18</v>
      </c>
      <c r="Q18" s="28">
        <v>860.09</v>
      </c>
      <c r="R18" s="28">
        <v>1063.78</v>
      </c>
      <c r="S18" s="28">
        <v>130.94999999999999</v>
      </c>
      <c r="T18" s="28">
        <v>15.17</v>
      </c>
      <c r="U18" s="28">
        <v>1332.91</v>
      </c>
      <c r="V18" s="28">
        <v>827.84</v>
      </c>
      <c r="W18" s="28">
        <v>26.3</v>
      </c>
      <c r="X18" s="28">
        <v>26.71</v>
      </c>
      <c r="Y18" s="10">
        <v>-1</v>
      </c>
      <c r="Z18" s="10">
        <v>0.2</v>
      </c>
      <c r="AA18" s="42">
        <f t="shared" si="9"/>
        <v>1.1502402509617902</v>
      </c>
      <c r="AB18" s="28">
        <f t="shared" si="8"/>
        <v>86.938359109223967</v>
      </c>
    </row>
    <row r="19" spans="1:28">
      <c r="A19" s="10" t="s">
        <v>175</v>
      </c>
      <c r="B19" s="32"/>
      <c r="C19" s="32">
        <v>4</v>
      </c>
      <c r="D19" s="28">
        <v>92.882862296179439</v>
      </c>
      <c r="E19" s="28">
        <f t="shared" si="0"/>
        <v>96.084469863616363</v>
      </c>
      <c r="F19" s="28">
        <f t="shared" si="1"/>
        <v>97.400346620450605</v>
      </c>
      <c r="G19" s="28">
        <f t="shared" si="2"/>
        <v>94.807771240935836</v>
      </c>
      <c r="H19" s="28">
        <f t="shared" si="3"/>
        <v>81.045081967213122</v>
      </c>
      <c r="I19" s="32"/>
      <c r="J19" s="32">
        <v>4</v>
      </c>
      <c r="K19" s="28">
        <v>92.882862296179439</v>
      </c>
      <c r="L19" s="28">
        <f t="shared" si="4"/>
        <v>86.768931354445229</v>
      </c>
      <c r="M19" s="28">
        <f t="shared" si="5"/>
        <v>98.164982572263483</v>
      </c>
      <c r="N19" s="28">
        <f t="shared" si="6"/>
        <v>86.443781771604691</v>
      </c>
      <c r="O19" s="28">
        <f t="shared" si="7"/>
        <v>100.89477451682176</v>
      </c>
      <c r="P19" s="28">
        <v>414.96</v>
      </c>
      <c r="Q19" s="28">
        <v>904.37</v>
      </c>
      <c r="R19" s="28">
        <v>1132.43</v>
      </c>
      <c r="S19" s="28">
        <v>138.59</v>
      </c>
      <c r="T19" s="28">
        <v>15.82</v>
      </c>
      <c r="U19" s="28">
        <v>1394.09</v>
      </c>
      <c r="V19" s="28">
        <v>863.85</v>
      </c>
      <c r="W19" s="28">
        <v>28.1</v>
      </c>
      <c r="X19" s="28">
        <v>28.19</v>
      </c>
      <c r="Y19" s="10">
        <v>-6.4</v>
      </c>
      <c r="Z19" s="10">
        <v>-5.3</v>
      </c>
      <c r="AA19" s="42">
        <f t="shared" si="9"/>
        <v>1.0766248749002356</v>
      </c>
      <c r="AB19" s="28">
        <f t="shared" si="8"/>
        <v>92.882862296179439</v>
      </c>
    </row>
    <row r="20" spans="1:28">
      <c r="A20" s="10" t="s">
        <v>176</v>
      </c>
      <c r="B20" s="32">
        <v>2013</v>
      </c>
      <c r="C20" s="32">
        <v>1</v>
      </c>
      <c r="D20" s="28">
        <v>95.264474149927636</v>
      </c>
      <c r="E20" s="28">
        <f t="shared" si="0"/>
        <v>107.13177576585547</v>
      </c>
      <c r="F20" s="28">
        <f t="shared" si="1"/>
        <v>103.29289428076255</v>
      </c>
      <c r="G20" s="28">
        <f t="shared" si="2"/>
        <v>100.96456423587358</v>
      </c>
      <c r="H20" s="28">
        <f t="shared" si="3"/>
        <v>86.424180327868854</v>
      </c>
      <c r="I20" s="32">
        <v>2013</v>
      </c>
      <c r="J20" s="32">
        <v>1</v>
      </c>
      <c r="K20" s="28">
        <v>95.264474149927636</v>
      </c>
      <c r="L20" s="28">
        <f t="shared" si="4"/>
        <v>91.210702546145555</v>
      </c>
      <c r="M20" s="28">
        <f t="shared" si="5"/>
        <v>97.422103298947277</v>
      </c>
      <c r="N20" s="28">
        <f t="shared" si="6"/>
        <v>91.809430412680626</v>
      </c>
      <c r="O20" s="28">
        <f t="shared" si="7"/>
        <v>111.16678596993556</v>
      </c>
      <c r="P20" s="28">
        <v>462.67</v>
      </c>
      <c r="Q20" s="28">
        <v>947.96</v>
      </c>
      <c r="R20" s="28">
        <v>1190.4000000000001</v>
      </c>
      <c r="S20" s="28">
        <v>147.59</v>
      </c>
      <c r="T20" s="28">
        <v>16.87</v>
      </c>
      <c r="U20" s="28">
        <v>1383.54</v>
      </c>
      <c r="V20" s="28">
        <v>917.47</v>
      </c>
      <c r="W20" s="28">
        <v>29.8</v>
      </c>
      <c r="X20" s="28">
        <v>31.06</v>
      </c>
      <c r="Y20" s="10">
        <v>-2.5</v>
      </c>
      <c r="Z20" s="10">
        <v>-2.2000000000000002</v>
      </c>
      <c r="AA20" s="42">
        <f t="shared" si="9"/>
        <v>1.0497092530277297</v>
      </c>
      <c r="AB20" s="28">
        <f t="shared" si="8"/>
        <v>95.264474149927636</v>
      </c>
    </row>
    <row r="21" spans="1:28">
      <c r="A21" s="10" t="s">
        <v>177</v>
      </c>
      <c r="B21" s="32"/>
      <c r="C21" s="32">
        <v>2</v>
      </c>
      <c r="D21" s="28">
        <v>99.962722088066769</v>
      </c>
      <c r="E21" s="28">
        <f t="shared" si="0"/>
        <v>106.95811239493366</v>
      </c>
      <c r="F21" s="28">
        <f t="shared" si="1"/>
        <v>107.34835355285961</v>
      </c>
      <c r="G21" s="28">
        <f t="shared" si="2"/>
        <v>111.84840607470241</v>
      </c>
      <c r="H21" s="28">
        <f t="shared" si="3"/>
        <v>88.063524590163951</v>
      </c>
      <c r="I21" s="32"/>
      <c r="J21" s="32">
        <v>2</v>
      </c>
      <c r="K21" s="28">
        <v>99.962722088066769</v>
      </c>
      <c r="L21" s="28">
        <f t="shared" si="4"/>
        <v>101.35620752273755</v>
      </c>
      <c r="M21" s="28">
        <f t="shared" si="5"/>
        <v>109.29760940745696</v>
      </c>
      <c r="N21" s="28">
        <f t="shared" si="6"/>
        <v>100.375255173518</v>
      </c>
      <c r="O21" s="28">
        <f t="shared" si="7"/>
        <v>116.46385110952041</v>
      </c>
      <c r="P21" s="28">
        <v>461.92</v>
      </c>
      <c r="Q21" s="28">
        <v>944.8</v>
      </c>
      <c r="R21" s="28">
        <v>1322.81</v>
      </c>
      <c r="S21" s="28">
        <v>163.5</v>
      </c>
      <c r="T21" s="28">
        <v>17.190000000000001</v>
      </c>
      <c r="U21" s="28">
        <v>1552.19</v>
      </c>
      <c r="V21" s="28">
        <v>1003.07</v>
      </c>
      <c r="W21" s="28">
        <v>30.97</v>
      </c>
      <c r="X21" s="28">
        <v>32.54</v>
      </c>
      <c r="Y21" s="10">
        <v>-4.7</v>
      </c>
      <c r="Z21" s="10">
        <v>-2.5</v>
      </c>
      <c r="AA21" s="42">
        <f t="shared" si="9"/>
        <v>1.0003729181354264</v>
      </c>
      <c r="AB21" s="28">
        <f t="shared" si="8"/>
        <v>99.962722088066769</v>
      </c>
    </row>
    <row r="22" spans="1:28">
      <c r="A22" s="10" t="s">
        <v>178</v>
      </c>
      <c r="B22" s="32"/>
      <c r="C22" s="32">
        <v>3</v>
      </c>
      <c r="D22" s="28">
        <v>105.00285933620459</v>
      </c>
      <c r="E22" s="28">
        <f t="shared" si="0"/>
        <v>101.51434459443816</v>
      </c>
      <c r="F22" s="28">
        <f t="shared" si="1"/>
        <v>105.99653379549392</v>
      </c>
      <c r="G22" s="28">
        <f t="shared" si="2"/>
        <v>111.58845259269394</v>
      </c>
      <c r="H22" s="28">
        <f t="shared" si="3"/>
        <v>80.122950819672127</v>
      </c>
      <c r="I22" s="32"/>
      <c r="J22" s="32">
        <v>3</v>
      </c>
      <c r="K22" s="28">
        <v>105.00285933620459</v>
      </c>
      <c r="L22" s="28">
        <f t="shared" si="4"/>
        <v>102.05346675759132</v>
      </c>
      <c r="M22" s="28">
        <f t="shared" si="5"/>
        <v>111.41147061930077</v>
      </c>
      <c r="N22" s="28">
        <f t="shared" si="6"/>
        <v>99.897930592803093</v>
      </c>
      <c r="O22" s="28">
        <f t="shared" si="7"/>
        <v>112.67000715819613</v>
      </c>
      <c r="P22" s="28">
        <v>438.41</v>
      </c>
      <c r="Q22" s="28">
        <v>926.05</v>
      </c>
      <c r="R22" s="28">
        <v>1331.91</v>
      </c>
      <c r="S22" s="28">
        <v>163.12</v>
      </c>
      <c r="T22" s="28">
        <v>15.64</v>
      </c>
      <c r="U22" s="28">
        <v>1582.21</v>
      </c>
      <c r="V22" s="28">
        <v>998.3</v>
      </c>
      <c r="W22" s="28">
        <v>30.58</v>
      </c>
      <c r="X22" s="28">
        <v>31.48</v>
      </c>
      <c r="Y22" s="10">
        <v>-4.8</v>
      </c>
      <c r="Z22" s="10">
        <v>-2.8</v>
      </c>
      <c r="AA22" s="42">
        <f t="shared" si="9"/>
        <v>0.95235501806492584</v>
      </c>
      <c r="AB22" s="28">
        <f t="shared" si="8"/>
        <v>105.00285933620459</v>
      </c>
    </row>
    <row r="23" spans="1:28">
      <c r="A23" s="10" t="s">
        <v>179</v>
      </c>
      <c r="B23" s="32"/>
      <c r="C23" s="32">
        <v>4</v>
      </c>
      <c r="D23" s="28">
        <v>108.25037044969548</v>
      </c>
      <c r="E23" s="28">
        <f t="shared" si="0"/>
        <v>102.28540996133096</v>
      </c>
      <c r="F23" s="28">
        <f t="shared" si="1"/>
        <v>109.22010398613517</v>
      </c>
      <c r="G23" s="28">
        <f t="shared" si="2"/>
        <v>116.75331782733616</v>
      </c>
      <c r="H23" s="28">
        <f t="shared" si="3"/>
        <v>85.860655737704931</v>
      </c>
      <c r="I23" s="32"/>
      <c r="J23" s="32">
        <v>4</v>
      </c>
      <c r="K23" s="28">
        <v>108.25037044969548</v>
      </c>
      <c r="L23" s="28">
        <f t="shared" si="4"/>
        <v>108.82377730612747</v>
      </c>
      <c r="M23" s="28">
        <f t="shared" si="5"/>
        <v>119.64510791113614</v>
      </c>
      <c r="N23" s="28">
        <f t="shared" si="6"/>
        <v>103.74554697194091</v>
      </c>
      <c r="O23" s="28">
        <f t="shared" si="7"/>
        <v>114.67430207587688</v>
      </c>
      <c r="P23" s="28">
        <v>441.74</v>
      </c>
      <c r="Q23" s="28">
        <v>931.63</v>
      </c>
      <c r="R23" s="28">
        <v>1420.27</v>
      </c>
      <c r="S23" s="28">
        <v>170.67</v>
      </c>
      <c r="T23" s="28">
        <v>16.760000000000002</v>
      </c>
      <c r="U23" s="28">
        <v>1699.14</v>
      </c>
      <c r="V23" s="28">
        <v>1036.75</v>
      </c>
      <c r="W23" s="28">
        <v>31.51</v>
      </c>
      <c r="X23" s="28">
        <v>32.04</v>
      </c>
      <c r="Y23" s="10">
        <v>-3</v>
      </c>
      <c r="Z23" s="10">
        <v>-1.8</v>
      </c>
      <c r="AA23" s="42">
        <f t="shared" si="9"/>
        <v>0.92378436752297799</v>
      </c>
      <c r="AB23" s="28">
        <f t="shared" si="8"/>
        <v>108.25037044969548</v>
      </c>
    </row>
    <row r="24" spans="1:28">
      <c r="A24" s="10" t="s">
        <v>180</v>
      </c>
      <c r="B24" s="32">
        <v>2014</v>
      </c>
      <c r="C24" s="32">
        <v>1</v>
      </c>
      <c r="D24" s="28">
        <v>115.52867710746581</v>
      </c>
      <c r="E24" s="28">
        <f t="shared" si="0"/>
        <v>106.81686618658392</v>
      </c>
      <c r="F24" s="28">
        <f t="shared" si="1"/>
        <v>102.94627383015597</v>
      </c>
      <c r="G24" s="28">
        <f t="shared" si="2"/>
        <v>119.14078533315092</v>
      </c>
      <c r="H24" s="28">
        <f t="shared" si="3"/>
        <v>90.317622950819668</v>
      </c>
      <c r="I24" s="32">
        <v>2014</v>
      </c>
      <c r="J24" s="32">
        <v>1</v>
      </c>
      <c r="K24" s="28">
        <v>115.52867710746581</v>
      </c>
      <c r="L24" s="28">
        <f t="shared" si="4"/>
        <v>113.84864111071099</v>
      </c>
      <c r="M24" s="28">
        <f t="shared" si="5"/>
        <v>125.824032672605</v>
      </c>
      <c r="N24" s="28">
        <f t="shared" si="6"/>
        <v>107.54112796701759</v>
      </c>
      <c r="O24" s="28">
        <f t="shared" si="7"/>
        <v>118.79026485325697</v>
      </c>
      <c r="P24" s="28">
        <v>461.31</v>
      </c>
      <c r="Q24" s="28">
        <v>975.66</v>
      </c>
      <c r="R24" s="28">
        <v>1485.85</v>
      </c>
      <c r="S24" s="28">
        <v>174.16</v>
      </c>
      <c r="T24" s="28">
        <v>17.63</v>
      </c>
      <c r="U24" s="28">
        <v>1786.89</v>
      </c>
      <c r="V24" s="28">
        <v>1074.68</v>
      </c>
      <c r="W24" s="28">
        <v>29.7</v>
      </c>
      <c r="X24" s="28">
        <v>33.19</v>
      </c>
      <c r="Y24" s="10">
        <v>-6.3</v>
      </c>
      <c r="Z24" s="10">
        <v>-4.4000000000000004</v>
      </c>
      <c r="AA24" s="42">
        <f t="shared" si="9"/>
        <v>0.86558595236903046</v>
      </c>
      <c r="AB24" s="28">
        <f t="shared" si="8"/>
        <v>115.52867710746581</v>
      </c>
    </row>
    <row r="25" spans="1:28">
      <c r="A25" s="10" t="s">
        <v>181</v>
      </c>
      <c r="B25" s="32"/>
      <c r="C25" s="32">
        <v>2</v>
      </c>
      <c r="D25" s="28">
        <v>112.05497294613562</v>
      </c>
      <c r="E25" s="28">
        <f t="shared" si="0"/>
        <v>110.58188806816867</v>
      </c>
      <c r="F25" s="28">
        <f t="shared" si="1"/>
        <v>107.55632582322356</v>
      </c>
      <c r="G25" s="28">
        <f t="shared" si="2"/>
        <v>117.19797509919276</v>
      </c>
      <c r="H25" s="28">
        <f t="shared" si="3"/>
        <v>91.598360655737693</v>
      </c>
      <c r="I25" s="32"/>
      <c r="J25" s="32">
        <v>2</v>
      </c>
      <c r="K25" s="28">
        <v>112.05497294613562</v>
      </c>
      <c r="L25" s="28">
        <f t="shared" si="4"/>
        <v>111.23736696523665</v>
      </c>
      <c r="M25" s="28">
        <f t="shared" si="5"/>
        <v>127.06333837974861</v>
      </c>
      <c r="N25" s="28">
        <f t="shared" si="6"/>
        <v>106.83064483849016</v>
      </c>
      <c r="O25" s="28">
        <f t="shared" si="7"/>
        <v>117.50178954903363</v>
      </c>
      <c r="P25" s="28">
        <v>477.57</v>
      </c>
      <c r="Q25" s="28">
        <v>999.89</v>
      </c>
      <c r="R25" s="28">
        <v>1451.77</v>
      </c>
      <c r="S25" s="28">
        <v>171.32</v>
      </c>
      <c r="T25" s="28">
        <v>17.88</v>
      </c>
      <c r="U25" s="28">
        <v>1804.49</v>
      </c>
      <c r="V25" s="28">
        <v>1067.58</v>
      </c>
      <c r="W25" s="28">
        <v>31.03</v>
      </c>
      <c r="X25" s="28">
        <v>32.83</v>
      </c>
      <c r="Y25" s="10">
        <v>3.1</v>
      </c>
      <c r="Z25" s="10">
        <v>5.5</v>
      </c>
      <c r="AA25" s="42">
        <f t="shared" si="9"/>
        <v>0.89241911689247033</v>
      </c>
      <c r="AB25" s="28">
        <f t="shared" si="8"/>
        <v>112.05497294613562</v>
      </c>
    </row>
    <row r="26" spans="1:28">
      <c r="A26" s="10" t="s">
        <v>182</v>
      </c>
      <c r="B26" s="32"/>
      <c r="C26" s="32">
        <v>3</v>
      </c>
      <c r="D26" s="28">
        <v>113.18684135973297</v>
      </c>
      <c r="E26" s="28">
        <f t="shared" si="0"/>
        <v>109.24583786787692</v>
      </c>
      <c r="F26" s="28">
        <f t="shared" si="1"/>
        <v>100</v>
      </c>
      <c r="G26" s="28">
        <f t="shared" si="2"/>
        <v>122.04815980298262</v>
      </c>
      <c r="H26" s="28">
        <f t="shared" si="3"/>
        <v>92.213114754098356</v>
      </c>
      <c r="I26" s="32"/>
      <c r="J26" s="32">
        <v>3</v>
      </c>
      <c r="K26" s="28">
        <v>113.18684135973297</v>
      </c>
      <c r="L26" s="28">
        <f t="shared" si="4"/>
        <v>108.40542176521519</v>
      </c>
      <c r="M26" s="28">
        <f t="shared" si="5"/>
        <v>125.80924550223567</v>
      </c>
      <c r="N26" s="28">
        <f t="shared" si="6"/>
        <v>109.60453108113516</v>
      </c>
      <c r="O26" s="28">
        <f t="shared" si="7"/>
        <v>121.79670722977809</v>
      </c>
      <c r="P26" s="28">
        <v>471.8</v>
      </c>
      <c r="Q26" s="28">
        <v>992.98</v>
      </c>
      <c r="R26" s="28">
        <v>1414.81</v>
      </c>
      <c r="S26" s="28">
        <v>178.41</v>
      </c>
      <c r="T26" s="28">
        <v>18</v>
      </c>
      <c r="U26" s="28">
        <v>1786.68</v>
      </c>
      <c r="V26" s="28">
        <v>1095.3</v>
      </c>
      <c r="W26" s="28">
        <v>28.85</v>
      </c>
      <c r="X26" s="28">
        <v>34.03</v>
      </c>
      <c r="Y26" s="10">
        <v>-1</v>
      </c>
      <c r="Z26" s="10">
        <v>0.4</v>
      </c>
      <c r="AA26" s="42">
        <f t="shared" si="9"/>
        <v>0.8834949257235456</v>
      </c>
      <c r="AB26" s="28">
        <f t="shared" si="8"/>
        <v>113.18684135973297</v>
      </c>
    </row>
    <row r="27" spans="1:28">
      <c r="A27" s="10" t="s">
        <v>183</v>
      </c>
      <c r="B27" s="32"/>
      <c r="C27" s="32">
        <v>4</v>
      </c>
      <c r="D27" s="28">
        <v>113.52742363062482</v>
      </c>
      <c r="E27" s="28">
        <f t="shared" si="0"/>
        <v>100.73170166948387</v>
      </c>
      <c r="F27" s="28">
        <f t="shared" si="1"/>
        <v>70.91854419410744</v>
      </c>
      <c r="G27" s="28">
        <f t="shared" si="2"/>
        <v>126.68627719250239</v>
      </c>
      <c r="H27" s="28">
        <f t="shared" si="3"/>
        <v>93.698770491803273</v>
      </c>
      <c r="I27" s="32"/>
      <c r="J27" s="32">
        <v>4</v>
      </c>
      <c r="K27" s="28">
        <v>113.52742363062482</v>
      </c>
      <c r="L27" s="28">
        <f t="shared" si="4"/>
        <v>108.22076300081986</v>
      </c>
      <c r="M27" s="28">
        <f t="shared" si="5"/>
        <v>126.19159947892827</v>
      </c>
      <c r="N27" s="28">
        <f t="shared" si="6"/>
        <v>114.69098987311372</v>
      </c>
      <c r="O27" s="28">
        <f t="shared" si="7"/>
        <v>124.65998568360772</v>
      </c>
      <c r="P27" s="28">
        <v>435.03</v>
      </c>
      <c r="Q27" s="28">
        <v>946.49</v>
      </c>
      <c r="R27" s="28">
        <v>1412.4</v>
      </c>
      <c r="S27" s="28">
        <v>185.19</v>
      </c>
      <c r="T27" s="28">
        <v>18.29</v>
      </c>
      <c r="U27" s="28">
        <v>1792.11</v>
      </c>
      <c r="V27" s="28">
        <v>1146.1300000000001</v>
      </c>
      <c r="W27" s="28">
        <v>20.46</v>
      </c>
      <c r="X27" s="28">
        <v>34.83</v>
      </c>
      <c r="Y27" s="10">
        <v>-0.3</v>
      </c>
      <c r="Z27" s="10">
        <v>1.3</v>
      </c>
      <c r="AA27" s="42">
        <f t="shared" si="9"/>
        <v>0.88084444094637493</v>
      </c>
      <c r="AB27" s="28">
        <f t="shared" si="8"/>
        <v>113.52742363062482</v>
      </c>
    </row>
    <row r="28" spans="1:28">
      <c r="A28" s="10" t="s">
        <v>184</v>
      </c>
      <c r="B28" s="32">
        <v>2015</v>
      </c>
      <c r="C28" s="32">
        <v>1</v>
      </c>
      <c r="D28" s="28">
        <v>113.30082198665153</v>
      </c>
      <c r="E28" s="28">
        <f t="shared" si="0"/>
        <v>89.163405654479362</v>
      </c>
      <c r="F28" s="28">
        <f t="shared" si="1"/>
        <v>69.462738301559796</v>
      </c>
      <c r="G28" s="28">
        <f t="shared" si="2"/>
        <v>132.26843617457928</v>
      </c>
      <c r="H28" s="28">
        <f t="shared" si="3"/>
        <v>98.97540983606558</v>
      </c>
      <c r="I28" s="32">
        <v>2015</v>
      </c>
      <c r="J28" s="32">
        <v>1</v>
      </c>
      <c r="K28" s="28">
        <v>113.30082198665153</v>
      </c>
      <c r="L28" s="28">
        <f t="shared" si="4"/>
        <v>100.16243841515275</v>
      </c>
      <c r="M28" s="28">
        <f t="shared" si="5"/>
        <v>127.27528782170896</v>
      </c>
      <c r="N28" s="28">
        <f t="shared" si="6"/>
        <v>120.72609374374575</v>
      </c>
      <c r="O28" s="28">
        <f t="shared" si="7"/>
        <v>132.35504652827487</v>
      </c>
      <c r="P28" s="28">
        <v>385.07</v>
      </c>
      <c r="Q28" s="28">
        <v>932.83</v>
      </c>
      <c r="R28" s="28">
        <v>1307.23</v>
      </c>
      <c r="S28" s="28">
        <v>193.35</v>
      </c>
      <c r="T28" s="28">
        <v>19.32</v>
      </c>
      <c r="U28" s="28">
        <v>1807.5</v>
      </c>
      <c r="V28" s="28">
        <v>1206.44</v>
      </c>
      <c r="W28" s="28">
        <v>20.04</v>
      </c>
      <c r="X28" s="28">
        <v>36.979999999999997</v>
      </c>
      <c r="Y28" s="10">
        <v>0.2</v>
      </c>
      <c r="Z28" s="10">
        <v>1.2</v>
      </c>
      <c r="AA28" s="42">
        <f t="shared" si="9"/>
        <v>0.88260612982826769</v>
      </c>
      <c r="AB28" s="28">
        <f t="shared" si="8"/>
        <v>113.30082198665153</v>
      </c>
    </row>
    <row r="29" spans="1:28">
      <c r="A29" s="10" t="s">
        <v>185</v>
      </c>
      <c r="B29" s="32"/>
      <c r="C29" s="32">
        <v>2</v>
      </c>
      <c r="D29" s="28">
        <v>115.73117669729471</v>
      </c>
      <c r="E29" s="28">
        <f t="shared" si="0"/>
        <v>91.465024197096341</v>
      </c>
      <c r="F29" s="28">
        <f t="shared" si="1"/>
        <v>78.128249566724435</v>
      </c>
      <c r="G29" s="28">
        <f t="shared" si="2"/>
        <v>135.60678615405664</v>
      </c>
      <c r="H29" s="28">
        <f t="shared" si="3"/>
        <v>98.719262295081961</v>
      </c>
      <c r="I29" s="32"/>
      <c r="J29" s="32">
        <v>2</v>
      </c>
      <c r="K29" s="28">
        <v>115.73117669729471</v>
      </c>
      <c r="L29" s="28">
        <f t="shared" si="4"/>
        <v>105.71139597428572</v>
      </c>
      <c r="M29" s="28">
        <f t="shared" si="5"/>
        <v>134.76604584022814</v>
      </c>
      <c r="N29" s="28">
        <f t="shared" si="6"/>
        <v>123.09970780130487</v>
      </c>
      <c r="O29" s="28">
        <f t="shared" si="7"/>
        <v>130.52970651395847</v>
      </c>
      <c r="P29" s="28">
        <v>395.01</v>
      </c>
      <c r="Q29" s="28">
        <v>949.05</v>
      </c>
      <c r="R29" s="28">
        <v>1379.65</v>
      </c>
      <c r="S29" s="28">
        <v>198.23</v>
      </c>
      <c r="T29" s="28">
        <v>19.27</v>
      </c>
      <c r="U29" s="28">
        <v>1913.88</v>
      </c>
      <c r="V29" s="28">
        <v>1230.1600000000001</v>
      </c>
      <c r="W29" s="28">
        <v>22.54</v>
      </c>
      <c r="X29" s="28">
        <v>36.47</v>
      </c>
      <c r="Y29" s="10">
        <v>-2.1</v>
      </c>
      <c r="Z29" s="10">
        <v>0.4</v>
      </c>
      <c r="AA29" s="42">
        <f t="shared" si="9"/>
        <v>0.86407140110187408</v>
      </c>
      <c r="AB29" s="28">
        <f t="shared" si="8"/>
        <v>115.73117669729471</v>
      </c>
    </row>
    <row r="30" spans="1:28">
      <c r="A30" s="10" t="s">
        <v>186</v>
      </c>
      <c r="B30" s="32"/>
      <c r="C30" s="32">
        <v>3</v>
      </c>
      <c r="D30" s="28">
        <v>122.46685364793093</v>
      </c>
      <c r="E30" s="28">
        <f t="shared" si="0"/>
        <v>81.441174427489756</v>
      </c>
      <c r="F30" s="28">
        <f t="shared" si="1"/>
        <v>70.675909878682845</v>
      </c>
      <c r="G30" s="28">
        <f t="shared" si="2"/>
        <v>146.17594746203309</v>
      </c>
      <c r="H30" s="28">
        <f t="shared" si="3"/>
        <v>105.27663934426231</v>
      </c>
      <c r="I30" s="32"/>
      <c r="J30" s="32">
        <v>3</v>
      </c>
      <c r="K30" s="28">
        <v>122.46685364793093</v>
      </c>
      <c r="L30" s="28">
        <f t="shared" si="4"/>
        <v>117.20851115997885</v>
      </c>
      <c r="M30" s="28">
        <f t="shared" si="5"/>
        <v>147.1316410238355</v>
      </c>
      <c r="N30" s="28">
        <f t="shared" si="6"/>
        <v>136.16559260297001</v>
      </c>
      <c r="O30" s="28">
        <f t="shared" si="7"/>
        <v>135.28990694345023</v>
      </c>
      <c r="P30" s="28">
        <v>351.72</v>
      </c>
      <c r="Q30" s="28">
        <v>961.35</v>
      </c>
      <c r="R30" s="28">
        <v>1529.7</v>
      </c>
      <c r="S30" s="28">
        <v>213.68</v>
      </c>
      <c r="T30" s="28">
        <v>20.55</v>
      </c>
      <c r="U30" s="28">
        <v>2089.4899999999998</v>
      </c>
      <c r="V30" s="28">
        <v>1360.73</v>
      </c>
      <c r="W30" s="28">
        <v>20.39</v>
      </c>
      <c r="X30" s="28">
        <v>37.799999999999997</v>
      </c>
      <c r="Y30" s="10">
        <v>-5.5</v>
      </c>
      <c r="Z30" s="10">
        <v>-3.5</v>
      </c>
      <c r="AA30" s="42">
        <f t="shared" si="9"/>
        <v>0.81654747404127093</v>
      </c>
      <c r="AB30" s="28">
        <f t="shared" si="8"/>
        <v>122.46685364793093</v>
      </c>
    </row>
    <row r="31" spans="1:28">
      <c r="A31" s="10" t="s">
        <v>187</v>
      </c>
      <c r="B31" s="32"/>
      <c r="C31" s="32">
        <v>4</v>
      </c>
      <c r="D31" s="28">
        <v>131.26136511032252</v>
      </c>
      <c r="E31" s="28">
        <f t="shared" si="0"/>
        <v>89.35790862991179</v>
      </c>
      <c r="F31" s="28">
        <f t="shared" si="1"/>
        <v>73.934142114384741</v>
      </c>
      <c r="G31" s="28">
        <f t="shared" si="2"/>
        <v>158.26378437542755</v>
      </c>
      <c r="H31" s="28">
        <f t="shared" si="3"/>
        <v>114.9077868852459</v>
      </c>
      <c r="I31" s="32"/>
      <c r="J31" s="32">
        <v>4</v>
      </c>
      <c r="K31" s="28">
        <v>131.26136511032252</v>
      </c>
      <c r="L31" s="28">
        <f t="shared" si="4"/>
        <v>124.32591888806309</v>
      </c>
      <c r="M31" s="28">
        <f t="shared" si="5"/>
        <v>157.59250783367955</v>
      </c>
      <c r="N31" s="28">
        <f t="shared" si="6"/>
        <v>149.36156586478805</v>
      </c>
      <c r="O31" s="28">
        <f t="shared" si="7"/>
        <v>148.35361488904798</v>
      </c>
      <c r="P31" s="28">
        <v>385.91</v>
      </c>
      <c r="Q31" s="28">
        <v>1083.3699999999999</v>
      </c>
      <c r="R31" s="28">
        <v>1622.59</v>
      </c>
      <c r="S31" s="28">
        <v>231.35</v>
      </c>
      <c r="T31" s="28">
        <v>22.43</v>
      </c>
      <c r="U31" s="28">
        <v>2238.0500000000002</v>
      </c>
      <c r="V31" s="28">
        <v>1492.6</v>
      </c>
      <c r="W31" s="28">
        <v>21.33</v>
      </c>
      <c r="X31" s="28">
        <v>41.45</v>
      </c>
      <c r="Y31" s="10">
        <v>-6.7</v>
      </c>
      <c r="Z31" s="10">
        <v>-4.4000000000000004</v>
      </c>
      <c r="AA31" s="42">
        <f t="shared" si="9"/>
        <v>0.76183879328050585</v>
      </c>
      <c r="AB31" s="28">
        <f t="shared" si="8"/>
        <v>131.26136511032252</v>
      </c>
    </row>
    <row r="32" spans="1:28" ht="409.6" hidden="1" customHeight="1"/>
    <row r="34" spans="1:28">
      <c r="A34" s="28" t="s">
        <v>210</v>
      </c>
      <c r="D34" s="38"/>
      <c r="E34" s="38"/>
      <c r="F34" s="38"/>
      <c r="G34" s="38"/>
      <c r="H34" s="38"/>
      <c r="K34" s="38"/>
      <c r="L34" s="38"/>
      <c r="M34" s="38"/>
      <c r="N34" s="38"/>
      <c r="O34" s="38"/>
      <c r="AA34" s="38"/>
      <c r="AB34" s="38"/>
    </row>
  </sheetData>
  <pageMargins left="0.75" right="0.75" top="1" bottom="1" header="0" footer="0"/>
  <pageSetup paperSize="9" orientation="portrait" horizontalDpi="0" verticalDpi="0"/>
  <headerFooter alignWithMargins="0">
    <oddFooter>&amp;L&amp;"Arial"&amp;9 Page 1  2016/03/15 &amp;C&amp;R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4:F68"/>
  <sheetViews>
    <sheetView topLeftCell="A3" zoomScale="57" zoomScaleNormal="57" workbookViewId="0">
      <pane xSplit="1" ySplit="2" topLeftCell="B28" activePane="bottomRight" state="frozen"/>
      <selection activeCell="A3" sqref="A3"/>
      <selection pane="topRight" activeCell="B3" sqref="B3"/>
      <selection pane="bottomLeft" activeCell="A5" sqref="A5"/>
      <selection pane="bottomRight" activeCell="A69" sqref="A69"/>
    </sheetView>
  </sheetViews>
  <sheetFormatPr defaultRowHeight="15"/>
  <cols>
    <col min="1" max="1" width="14.7109375" style="32" customWidth="1"/>
    <col min="2" max="6" width="14.7109375" style="28" customWidth="1"/>
    <col min="7" max="20" width="11.42578125" style="28" customWidth="1"/>
    <col min="21" max="21" width="0" style="28" hidden="1" customWidth="1"/>
    <col min="22" max="255" width="9.140625" style="28"/>
    <col min="256" max="262" width="14.7109375" style="28" customWidth="1"/>
    <col min="263" max="276" width="11.42578125" style="28" customWidth="1"/>
    <col min="277" max="277" width="0" style="28" hidden="1" customWidth="1"/>
    <col min="278" max="511" width="9.140625" style="28"/>
    <col min="512" max="518" width="14.7109375" style="28" customWidth="1"/>
    <col min="519" max="532" width="11.42578125" style="28" customWidth="1"/>
    <col min="533" max="533" width="0" style="28" hidden="1" customWidth="1"/>
    <col min="534" max="767" width="9.140625" style="28"/>
    <col min="768" max="774" width="14.7109375" style="28" customWidth="1"/>
    <col min="775" max="788" width="11.42578125" style="28" customWidth="1"/>
    <col min="789" max="789" width="0" style="28" hidden="1" customWidth="1"/>
    <col min="790" max="1023" width="9.140625" style="28"/>
    <col min="1024" max="1030" width="14.7109375" style="28" customWidth="1"/>
    <col min="1031" max="1044" width="11.42578125" style="28" customWidth="1"/>
    <col min="1045" max="1045" width="0" style="28" hidden="1" customWidth="1"/>
    <col min="1046" max="1279" width="9.140625" style="28"/>
    <col min="1280" max="1286" width="14.7109375" style="28" customWidth="1"/>
    <col min="1287" max="1300" width="11.42578125" style="28" customWidth="1"/>
    <col min="1301" max="1301" width="0" style="28" hidden="1" customWidth="1"/>
    <col min="1302" max="1535" width="9.140625" style="28"/>
    <col min="1536" max="1542" width="14.7109375" style="28" customWidth="1"/>
    <col min="1543" max="1556" width="11.42578125" style="28" customWidth="1"/>
    <col min="1557" max="1557" width="0" style="28" hidden="1" customWidth="1"/>
    <col min="1558" max="1791" width="9.140625" style="28"/>
    <col min="1792" max="1798" width="14.7109375" style="28" customWidth="1"/>
    <col min="1799" max="1812" width="11.42578125" style="28" customWidth="1"/>
    <col min="1813" max="1813" width="0" style="28" hidden="1" customWidth="1"/>
    <col min="1814" max="2047" width="9.140625" style="28"/>
    <col min="2048" max="2054" width="14.7109375" style="28" customWidth="1"/>
    <col min="2055" max="2068" width="11.42578125" style="28" customWidth="1"/>
    <col min="2069" max="2069" width="0" style="28" hidden="1" customWidth="1"/>
    <col min="2070" max="2303" width="9.140625" style="28"/>
    <col min="2304" max="2310" width="14.7109375" style="28" customWidth="1"/>
    <col min="2311" max="2324" width="11.42578125" style="28" customWidth="1"/>
    <col min="2325" max="2325" width="0" style="28" hidden="1" customWidth="1"/>
    <col min="2326" max="2559" width="9.140625" style="28"/>
    <col min="2560" max="2566" width="14.7109375" style="28" customWidth="1"/>
    <col min="2567" max="2580" width="11.42578125" style="28" customWidth="1"/>
    <col min="2581" max="2581" width="0" style="28" hidden="1" customWidth="1"/>
    <col min="2582" max="2815" width="9.140625" style="28"/>
    <col min="2816" max="2822" width="14.7109375" style="28" customWidth="1"/>
    <col min="2823" max="2836" width="11.42578125" style="28" customWidth="1"/>
    <col min="2837" max="2837" width="0" style="28" hidden="1" customWidth="1"/>
    <col min="2838" max="3071" width="9.140625" style="28"/>
    <col min="3072" max="3078" width="14.7109375" style="28" customWidth="1"/>
    <col min="3079" max="3092" width="11.42578125" style="28" customWidth="1"/>
    <col min="3093" max="3093" width="0" style="28" hidden="1" customWidth="1"/>
    <col min="3094" max="3327" width="9.140625" style="28"/>
    <col min="3328" max="3334" width="14.7109375" style="28" customWidth="1"/>
    <col min="3335" max="3348" width="11.42578125" style="28" customWidth="1"/>
    <col min="3349" max="3349" width="0" style="28" hidden="1" customWidth="1"/>
    <col min="3350" max="3583" width="9.140625" style="28"/>
    <col min="3584" max="3590" width="14.7109375" style="28" customWidth="1"/>
    <col min="3591" max="3604" width="11.42578125" style="28" customWidth="1"/>
    <col min="3605" max="3605" width="0" style="28" hidden="1" customWidth="1"/>
    <col min="3606" max="3839" width="9.140625" style="28"/>
    <col min="3840" max="3846" width="14.7109375" style="28" customWidth="1"/>
    <col min="3847" max="3860" width="11.42578125" style="28" customWidth="1"/>
    <col min="3861" max="3861" width="0" style="28" hidden="1" customWidth="1"/>
    <col min="3862" max="4095" width="9.140625" style="28"/>
    <col min="4096" max="4102" width="14.7109375" style="28" customWidth="1"/>
    <col min="4103" max="4116" width="11.42578125" style="28" customWidth="1"/>
    <col min="4117" max="4117" width="0" style="28" hidden="1" customWidth="1"/>
    <col min="4118" max="4351" width="9.140625" style="28"/>
    <col min="4352" max="4358" width="14.7109375" style="28" customWidth="1"/>
    <col min="4359" max="4372" width="11.42578125" style="28" customWidth="1"/>
    <col min="4373" max="4373" width="0" style="28" hidden="1" customWidth="1"/>
    <col min="4374" max="4607" width="9.140625" style="28"/>
    <col min="4608" max="4614" width="14.7109375" style="28" customWidth="1"/>
    <col min="4615" max="4628" width="11.42578125" style="28" customWidth="1"/>
    <col min="4629" max="4629" width="0" style="28" hidden="1" customWidth="1"/>
    <col min="4630" max="4863" width="9.140625" style="28"/>
    <col min="4864" max="4870" width="14.7109375" style="28" customWidth="1"/>
    <col min="4871" max="4884" width="11.42578125" style="28" customWidth="1"/>
    <col min="4885" max="4885" width="0" style="28" hidden="1" customWidth="1"/>
    <col min="4886" max="5119" width="9.140625" style="28"/>
    <col min="5120" max="5126" width="14.7109375" style="28" customWidth="1"/>
    <col min="5127" max="5140" width="11.42578125" style="28" customWidth="1"/>
    <col min="5141" max="5141" width="0" style="28" hidden="1" customWidth="1"/>
    <col min="5142" max="5375" width="9.140625" style="28"/>
    <col min="5376" max="5382" width="14.7109375" style="28" customWidth="1"/>
    <col min="5383" max="5396" width="11.42578125" style="28" customWidth="1"/>
    <col min="5397" max="5397" width="0" style="28" hidden="1" customWidth="1"/>
    <col min="5398" max="5631" width="9.140625" style="28"/>
    <col min="5632" max="5638" width="14.7109375" style="28" customWidth="1"/>
    <col min="5639" max="5652" width="11.42578125" style="28" customWidth="1"/>
    <col min="5653" max="5653" width="0" style="28" hidden="1" customWidth="1"/>
    <col min="5654" max="5887" width="9.140625" style="28"/>
    <col min="5888" max="5894" width="14.7109375" style="28" customWidth="1"/>
    <col min="5895" max="5908" width="11.42578125" style="28" customWidth="1"/>
    <col min="5909" max="5909" width="0" style="28" hidden="1" customWidth="1"/>
    <col min="5910" max="6143" width="9.140625" style="28"/>
    <col min="6144" max="6150" width="14.7109375" style="28" customWidth="1"/>
    <col min="6151" max="6164" width="11.42578125" style="28" customWidth="1"/>
    <col min="6165" max="6165" width="0" style="28" hidden="1" customWidth="1"/>
    <col min="6166" max="6399" width="9.140625" style="28"/>
    <col min="6400" max="6406" width="14.7109375" style="28" customWidth="1"/>
    <col min="6407" max="6420" width="11.42578125" style="28" customWidth="1"/>
    <col min="6421" max="6421" width="0" style="28" hidden="1" customWidth="1"/>
    <col min="6422" max="6655" width="9.140625" style="28"/>
    <col min="6656" max="6662" width="14.7109375" style="28" customWidth="1"/>
    <col min="6663" max="6676" width="11.42578125" style="28" customWidth="1"/>
    <col min="6677" max="6677" width="0" style="28" hidden="1" customWidth="1"/>
    <col min="6678" max="6911" width="9.140625" style="28"/>
    <col min="6912" max="6918" width="14.7109375" style="28" customWidth="1"/>
    <col min="6919" max="6932" width="11.42578125" style="28" customWidth="1"/>
    <col min="6933" max="6933" width="0" style="28" hidden="1" customWidth="1"/>
    <col min="6934" max="7167" width="9.140625" style="28"/>
    <col min="7168" max="7174" width="14.7109375" style="28" customWidth="1"/>
    <col min="7175" max="7188" width="11.42578125" style="28" customWidth="1"/>
    <col min="7189" max="7189" width="0" style="28" hidden="1" customWidth="1"/>
    <col min="7190" max="7423" width="9.140625" style="28"/>
    <col min="7424" max="7430" width="14.7109375" style="28" customWidth="1"/>
    <col min="7431" max="7444" width="11.42578125" style="28" customWidth="1"/>
    <col min="7445" max="7445" width="0" style="28" hidden="1" customWidth="1"/>
    <col min="7446" max="7679" width="9.140625" style="28"/>
    <col min="7680" max="7686" width="14.7109375" style="28" customWidth="1"/>
    <col min="7687" max="7700" width="11.42578125" style="28" customWidth="1"/>
    <col min="7701" max="7701" width="0" style="28" hidden="1" customWidth="1"/>
    <col min="7702" max="7935" width="9.140625" style="28"/>
    <col min="7936" max="7942" width="14.7109375" style="28" customWidth="1"/>
    <col min="7943" max="7956" width="11.42578125" style="28" customWidth="1"/>
    <col min="7957" max="7957" width="0" style="28" hidden="1" customWidth="1"/>
    <col min="7958" max="8191" width="9.140625" style="28"/>
    <col min="8192" max="8198" width="14.7109375" style="28" customWidth="1"/>
    <col min="8199" max="8212" width="11.42578125" style="28" customWidth="1"/>
    <col min="8213" max="8213" width="0" style="28" hidden="1" customWidth="1"/>
    <col min="8214" max="8447" width="9.140625" style="28"/>
    <col min="8448" max="8454" width="14.7109375" style="28" customWidth="1"/>
    <col min="8455" max="8468" width="11.42578125" style="28" customWidth="1"/>
    <col min="8469" max="8469" width="0" style="28" hidden="1" customWidth="1"/>
    <col min="8470" max="8703" width="9.140625" style="28"/>
    <col min="8704" max="8710" width="14.7109375" style="28" customWidth="1"/>
    <col min="8711" max="8724" width="11.42578125" style="28" customWidth="1"/>
    <col min="8725" max="8725" width="0" style="28" hidden="1" customWidth="1"/>
    <col min="8726" max="8959" width="9.140625" style="28"/>
    <col min="8960" max="8966" width="14.7109375" style="28" customWidth="1"/>
    <col min="8967" max="8980" width="11.42578125" style="28" customWidth="1"/>
    <col min="8981" max="8981" width="0" style="28" hidden="1" customWidth="1"/>
    <col min="8982" max="9215" width="9.140625" style="28"/>
    <col min="9216" max="9222" width="14.7109375" style="28" customWidth="1"/>
    <col min="9223" max="9236" width="11.42578125" style="28" customWidth="1"/>
    <col min="9237" max="9237" width="0" style="28" hidden="1" customWidth="1"/>
    <col min="9238" max="9471" width="9.140625" style="28"/>
    <col min="9472" max="9478" width="14.7109375" style="28" customWidth="1"/>
    <col min="9479" max="9492" width="11.42578125" style="28" customWidth="1"/>
    <col min="9493" max="9493" width="0" style="28" hidden="1" customWidth="1"/>
    <col min="9494" max="9727" width="9.140625" style="28"/>
    <col min="9728" max="9734" width="14.7109375" style="28" customWidth="1"/>
    <col min="9735" max="9748" width="11.42578125" style="28" customWidth="1"/>
    <col min="9749" max="9749" width="0" style="28" hidden="1" customWidth="1"/>
    <col min="9750" max="9983" width="9.140625" style="28"/>
    <col min="9984" max="9990" width="14.7109375" style="28" customWidth="1"/>
    <col min="9991" max="10004" width="11.42578125" style="28" customWidth="1"/>
    <col min="10005" max="10005" width="0" style="28" hidden="1" customWidth="1"/>
    <col min="10006" max="10239" width="9.140625" style="28"/>
    <col min="10240" max="10246" width="14.7109375" style="28" customWidth="1"/>
    <col min="10247" max="10260" width="11.42578125" style="28" customWidth="1"/>
    <col min="10261" max="10261" width="0" style="28" hidden="1" customWidth="1"/>
    <col min="10262" max="10495" width="9.140625" style="28"/>
    <col min="10496" max="10502" width="14.7109375" style="28" customWidth="1"/>
    <col min="10503" max="10516" width="11.42578125" style="28" customWidth="1"/>
    <col min="10517" max="10517" width="0" style="28" hidden="1" customWidth="1"/>
    <col min="10518" max="10751" width="9.140625" style="28"/>
    <col min="10752" max="10758" width="14.7109375" style="28" customWidth="1"/>
    <col min="10759" max="10772" width="11.42578125" style="28" customWidth="1"/>
    <col min="10773" max="10773" width="0" style="28" hidden="1" customWidth="1"/>
    <col min="10774" max="11007" width="9.140625" style="28"/>
    <col min="11008" max="11014" width="14.7109375" style="28" customWidth="1"/>
    <col min="11015" max="11028" width="11.42578125" style="28" customWidth="1"/>
    <col min="11029" max="11029" width="0" style="28" hidden="1" customWidth="1"/>
    <col min="11030" max="11263" width="9.140625" style="28"/>
    <col min="11264" max="11270" width="14.7109375" style="28" customWidth="1"/>
    <col min="11271" max="11284" width="11.42578125" style="28" customWidth="1"/>
    <col min="11285" max="11285" width="0" style="28" hidden="1" customWidth="1"/>
    <col min="11286" max="11519" width="9.140625" style="28"/>
    <col min="11520" max="11526" width="14.7109375" style="28" customWidth="1"/>
    <col min="11527" max="11540" width="11.42578125" style="28" customWidth="1"/>
    <col min="11541" max="11541" width="0" style="28" hidden="1" customWidth="1"/>
    <col min="11542" max="11775" width="9.140625" style="28"/>
    <col min="11776" max="11782" width="14.7109375" style="28" customWidth="1"/>
    <col min="11783" max="11796" width="11.42578125" style="28" customWidth="1"/>
    <col min="11797" max="11797" width="0" style="28" hidden="1" customWidth="1"/>
    <col min="11798" max="12031" width="9.140625" style="28"/>
    <col min="12032" max="12038" width="14.7109375" style="28" customWidth="1"/>
    <col min="12039" max="12052" width="11.42578125" style="28" customWidth="1"/>
    <col min="12053" max="12053" width="0" style="28" hidden="1" customWidth="1"/>
    <col min="12054" max="12287" width="9.140625" style="28"/>
    <col min="12288" max="12294" width="14.7109375" style="28" customWidth="1"/>
    <col min="12295" max="12308" width="11.42578125" style="28" customWidth="1"/>
    <col min="12309" max="12309" width="0" style="28" hidden="1" customWidth="1"/>
    <col min="12310" max="12543" width="9.140625" style="28"/>
    <col min="12544" max="12550" width="14.7109375" style="28" customWidth="1"/>
    <col min="12551" max="12564" width="11.42578125" style="28" customWidth="1"/>
    <col min="12565" max="12565" width="0" style="28" hidden="1" customWidth="1"/>
    <col min="12566" max="12799" width="9.140625" style="28"/>
    <col min="12800" max="12806" width="14.7109375" style="28" customWidth="1"/>
    <col min="12807" max="12820" width="11.42578125" style="28" customWidth="1"/>
    <col min="12821" max="12821" width="0" style="28" hidden="1" customWidth="1"/>
    <col min="12822" max="13055" width="9.140625" style="28"/>
    <col min="13056" max="13062" width="14.7109375" style="28" customWidth="1"/>
    <col min="13063" max="13076" width="11.42578125" style="28" customWidth="1"/>
    <col min="13077" max="13077" width="0" style="28" hidden="1" customWidth="1"/>
    <col min="13078" max="13311" width="9.140625" style="28"/>
    <col min="13312" max="13318" width="14.7109375" style="28" customWidth="1"/>
    <col min="13319" max="13332" width="11.42578125" style="28" customWidth="1"/>
    <col min="13333" max="13333" width="0" style="28" hidden="1" customWidth="1"/>
    <col min="13334" max="13567" width="9.140625" style="28"/>
    <col min="13568" max="13574" width="14.7109375" style="28" customWidth="1"/>
    <col min="13575" max="13588" width="11.42578125" style="28" customWidth="1"/>
    <col min="13589" max="13589" width="0" style="28" hidden="1" customWidth="1"/>
    <col min="13590" max="13823" width="9.140625" style="28"/>
    <col min="13824" max="13830" width="14.7109375" style="28" customWidth="1"/>
    <col min="13831" max="13844" width="11.42578125" style="28" customWidth="1"/>
    <col min="13845" max="13845" width="0" style="28" hidden="1" customWidth="1"/>
    <col min="13846" max="14079" width="9.140625" style="28"/>
    <col min="14080" max="14086" width="14.7109375" style="28" customWidth="1"/>
    <col min="14087" max="14100" width="11.42578125" style="28" customWidth="1"/>
    <col min="14101" max="14101" width="0" style="28" hidden="1" customWidth="1"/>
    <col min="14102" max="14335" width="9.140625" style="28"/>
    <col min="14336" max="14342" width="14.7109375" style="28" customWidth="1"/>
    <col min="14343" max="14356" width="11.42578125" style="28" customWidth="1"/>
    <col min="14357" max="14357" width="0" style="28" hidden="1" customWidth="1"/>
    <col min="14358" max="14591" width="9.140625" style="28"/>
    <col min="14592" max="14598" width="14.7109375" style="28" customWidth="1"/>
    <col min="14599" max="14612" width="11.42578125" style="28" customWidth="1"/>
    <col min="14613" max="14613" width="0" style="28" hidden="1" customWidth="1"/>
    <col min="14614" max="14847" width="9.140625" style="28"/>
    <col min="14848" max="14854" width="14.7109375" style="28" customWidth="1"/>
    <col min="14855" max="14868" width="11.42578125" style="28" customWidth="1"/>
    <col min="14869" max="14869" width="0" style="28" hidden="1" customWidth="1"/>
    <col min="14870" max="15103" width="9.140625" style="28"/>
    <col min="15104" max="15110" width="14.7109375" style="28" customWidth="1"/>
    <col min="15111" max="15124" width="11.42578125" style="28" customWidth="1"/>
    <col min="15125" max="15125" width="0" style="28" hidden="1" customWidth="1"/>
    <col min="15126" max="15359" width="9.140625" style="28"/>
    <col min="15360" max="15366" width="14.7109375" style="28" customWidth="1"/>
    <col min="15367" max="15380" width="11.42578125" style="28" customWidth="1"/>
    <col min="15381" max="15381" width="0" style="28" hidden="1" customWidth="1"/>
    <col min="15382" max="15615" width="9.140625" style="28"/>
    <col min="15616" max="15622" width="14.7109375" style="28" customWidth="1"/>
    <col min="15623" max="15636" width="11.42578125" style="28" customWidth="1"/>
    <col min="15637" max="15637" width="0" style="28" hidden="1" customWidth="1"/>
    <col min="15638" max="15871" width="9.140625" style="28"/>
    <col min="15872" max="15878" width="14.7109375" style="28" customWidth="1"/>
    <col min="15879" max="15892" width="11.42578125" style="28" customWidth="1"/>
    <col min="15893" max="15893" width="0" style="28" hidden="1" customWidth="1"/>
    <col min="15894" max="16127" width="9.140625" style="28"/>
    <col min="16128" max="16134" width="14.7109375" style="28" customWidth="1"/>
    <col min="16135" max="16148" width="11.42578125" style="28" customWidth="1"/>
    <col min="16149" max="16149" width="0" style="28" hidden="1" customWidth="1"/>
    <col min="16150" max="16384" width="9.140625" style="28"/>
  </cols>
  <sheetData>
    <row r="4" spans="1:6" s="39" customFormat="1" ht="30">
      <c r="A4" s="40"/>
      <c r="C4" s="39" t="s">
        <v>157</v>
      </c>
      <c r="D4" s="39" t="s">
        <v>158</v>
      </c>
      <c r="E4" s="39" t="s">
        <v>159</v>
      </c>
    </row>
    <row r="5" spans="1:6">
      <c r="A5" s="32">
        <v>2002</v>
      </c>
      <c r="B5" s="28">
        <v>1</v>
      </c>
      <c r="C5" s="28">
        <v>21.199997816702204</v>
      </c>
      <c r="D5" s="28">
        <v>-3.9252377431340668</v>
      </c>
      <c r="E5" s="28">
        <v>17.274760073568139</v>
      </c>
      <c r="F5" s="33"/>
    </row>
    <row r="6" spans="1:6">
      <c r="B6" s="28">
        <v>2</v>
      </c>
      <c r="C6" s="28">
        <v>20.920783163986528</v>
      </c>
      <c r="D6" s="28">
        <v>32.043598155639742</v>
      </c>
      <c r="E6" s="28">
        <v>52.96438131962627</v>
      </c>
      <c r="F6" s="33"/>
    </row>
    <row r="7" spans="1:6">
      <c r="B7" s="28">
        <v>3</v>
      </c>
      <c r="C7" s="28">
        <v>11.902243506657664</v>
      </c>
      <c r="D7" s="28">
        <v>-30.239745343159395</v>
      </c>
      <c r="E7" s="28">
        <v>-18.33750183650173</v>
      </c>
      <c r="F7" s="33"/>
    </row>
    <row r="8" spans="1:6">
      <c r="B8" s="28">
        <v>4</v>
      </c>
      <c r="C8" s="28">
        <v>-6.6333507154140907</v>
      </c>
      <c r="D8" s="28">
        <v>-6.6907632049616161</v>
      </c>
      <c r="E8" s="28">
        <v>-13.324113920375707</v>
      </c>
      <c r="F8" s="33"/>
    </row>
    <row r="9" spans="1:6">
      <c r="A9" s="32">
        <v>2003</v>
      </c>
      <c r="B9" s="28">
        <v>1</v>
      </c>
      <c r="C9" s="28">
        <v>-5.4744927376369077</v>
      </c>
      <c r="D9" s="28">
        <v>-10.332623509503906</v>
      </c>
      <c r="E9" s="28">
        <v>-15.807116247140813</v>
      </c>
      <c r="F9" s="33"/>
    </row>
    <row r="10" spans="1:6">
      <c r="B10" s="28">
        <v>2</v>
      </c>
      <c r="C10" s="28">
        <v>2.5146326076967713</v>
      </c>
      <c r="D10" s="28">
        <v>48.769614363191252</v>
      </c>
      <c r="E10" s="28">
        <v>51.28424697088802</v>
      </c>
      <c r="F10" s="33"/>
    </row>
    <row r="11" spans="1:6">
      <c r="B11" s="28">
        <v>3</v>
      </c>
      <c r="C11" s="28">
        <v>1.4062942717733355</v>
      </c>
      <c r="D11" s="28">
        <v>-9.5966366997103698</v>
      </c>
      <c r="E11" s="28">
        <v>-8.1903424279370345</v>
      </c>
      <c r="F11" s="33"/>
    </row>
    <row r="12" spans="1:6">
      <c r="B12" s="28">
        <v>4</v>
      </c>
      <c r="C12" s="28">
        <v>4.1980954848907706</v>
      </c>
      <c r="D12" s="28">
        <v>-13.955944171827499</v>
      </c>
      <c r="E12" s="28">
        <v>-9.7578486869367289</v>
      </c>
      <c r="F12" s="33"/>
    </row>
    <row r="13" spans="1:6">
      <c r="A13" s="32">
        <v>2004</v>
      </c>
      <c r="B13" s="28">
        <v>1</v>
      </c>
      <c r="C13" s="28">
        <v>17.874997941495941</v>
      </c>
      <c r="D13" s="28">
        <v>9.865821577273163</v>
      </c>
      <c r="E13" s="28">
        <v>27.740819518769104</v>
      </c>
      <c r="F13" s="33"/>
    </row>
    <row r="14" spans="1:6">
      <c r="B14" s="28">
        <v>2</v>
      </c>
      <c r="C14" s="28">
        <v>-23.073205428736191</v>
      </c>
      <c r="D14" s="28">
        <v>28.984321621980456</v>
      </c>
      <c r="E14" s="28">
        <v>5.9111161932442648</v>
      </c>
      <c r="F14" s="33"/>
    </row>
    <row r="15" spans="1:6">
      <c r="B15" s="28">
        <v>3</v>
      </c>
      <c r="C15" s="28">
        <v>3.2342283654024286</v>
      </c>
      <c r="D15" s="28">
        <v>3.2978394949002023</v>
      </c>
      <c r="E15" s="28">
        <v>6.5320678603026305</v>
      </c>
      <c r="F15" s="33"/>
    </row>
    <row r="16" spans="1:6">
      <c r="B16" s="28">
        <v>4</v>
      </c>
      <c r="C16" s="28">
        <v>-5.2345953217334591</v>
      </c>
      <c r="D16" s="28">
        <v>38.141967035327504</v>
      </c>
      <c r="E16" s="28">
        <v>32.907371713594046</v>
      </c>
      <c r="F16" s="33"/>
    </row>
    <row r="17" spans="1:6">
      <c r="A17" s="32">
        <v>2005</v>
      </c>
      <c r="B17" s="28">
        <v>1</v>
      </c>
      <c r="C17" s="28">
        <v>1.1532529201608446</v>
      </c>
      <c r="D17" s="28">
        <v>19.114924871640753</v>
      </c>
      <c r="E17" s="28">
        <v>20.268177791801598</v>
      </c>
      <c r="F17" s="33"/>
    </row>
    <row r="18" spans="1:6">
      <c r="B18" s="28">
        <v>2</v>
      </c>
      <c r="C18" s="28">
        <v>15.396015070399796</v>
      </c>
      <c r="D18" s="28">
        <v>42.750884846732632</v>
      </c>
      <c r="E18" s="28">
        <v>58.14689991713243</v>
      </c>
      <c r="F18" s="33"/>
    </row>
    <row r="19" spans="1:6">
      <c r="B19" s="28">
        <v>3</v>
      </c>
      <c r="C19" s="28">
        <v>49.589803910134833</v>
      </c>
      <c r="D19" s="28">
        <v>9.8494913832375097</v>
      </c>
      <c r="E19" s="28">
        <v>59.439295293372339</v>
      </c>
      <c r="F19" s="33"/>
    </row>
    <row r="20" spans="1:6">
      <c r="B20" s="28">
        <v>4</v>
      </c>
      <c r="C20" s="28">
        <v>2.3106190186064732</v>
      </c>
      <c r="D20" s="28">
        <v>-13.438900063453795</v>
      </c>
      <c r="E20" s="28">
        <v>-11.128281044847322</v>
      </c>
      <c r="F20" s="33"/>
    </row>
    <row r="21" spans="1:6">
      <c r="A21" s="32">
        <v>2006</v>
      </c>
      <c r="B21" s="28">
        <v>1</v>
      </c>
      <c r="C21" s="28">
        <v>13.83947929425287</v>
      </c>
      <c r="D21" s="28">
        <v>91.228484986529935</v>
      </c>
      <c r="E21" s="28">
        <v>105.0679642807828</v>
      </c>
      <c r="F21" s="33"/>
    </row>
    <row r="22" spans="1:6">
      <c r="B22" s="28">
        <v>2</v>
      </c>
      <c r="C22" s="28">
        <v>-6.8549621442600053</v>
      </c>
      <c r="D22" s="28">
        <v>57.62429787633657</v>
      </c>
      <c r="E22" s="28">
        <v>50.769335732076563</v>
      </c>
      <c r="F22" s="33"/>
    </row>
    <row r="23" spans="1:6">
      <c r="B23" s="28">
        <v>3</v>
      </c>
      <c r="C23" s="28">
        <v>-66.276162443381537</v>
      </c>
      <c r="D23" s="28">
        <v>36.278298611398725</v>
      </c>
      <c r="E23" s="28">
        <v>-29.997863831982812</v>
      </c>
      <c r="F23" s="33"/>
    </row>
    <row r="24" spans="1:6">
      <c r="B24" s="28">
        <v>4</v>
      </c>
      <c r="C24" s="28">
        <v>-7.8240025376721407</v>
      </c>
      <c r="D24" s="28">
        <v>47.378390115073074</v>
      </c>
      <c r="E24" s="28">
        <v>39.554387577400931</v>
      </c>
      <c r="F24" s="33"/>
    </row>
    <row r="25" spans="1:6">
      <c r="A25" s="32">
        <v>2007</v>
      </c>
      <c r="B25" s="28">
        <v>1</v>
      </c>
      <c r="C25" s="28">
        <v>2.7080011753733428</v>
      </c>
      <c r="D25" s="28">
        <v>40.616680598960748</v>
      </c>
      <c r="E25" s="28">
        <v>43.324681774334088</v>
      </c>
      <c r="F25" s="33"/>
    </row>
    <row r="26" spans="1:6">
      <c r="B26" s="28">
        <v>2</v>
      </c>
      <c r="C26" s="28">
        <v>0.12318672454150907</v>
      </c>
      <c r="D26" s="28">
        <v>59.341042834205048</v>
      </c>
      <c r="E26" s="28">
        <v>59.46422955874656</v>
      </c>
      <c r="F26" s="33"/>
    </row>
    <row r="27" spans="1:6">
      <c r="B27" s="28">
        <v>3</v>
      </c>
      <c r="C27" s="28">
        <v>23.156845314830413</v>
      </c>
      <c r="D27" s="28">
        <v>32.123028351680823</v>
      </c>
      <c r="E27" s="28">
        <v>55.279873666511236</v>
      </c>
      <c r="F27" s="33"/>
    </row>
    <row r="28" spans="1:6">
      <c r="B28" s="28">
        <v>4</v>
      </c>
      <c r="C28" s="28">
        <v>14.657598181884158</v>
      </c>
      <c r="D28" s="28">
        <v>-10.248623409062516</v>
      </c>
      <c r="E28" s="28">
        <v>4.408974772821642</v>
      </c>
      <c r="F28" s="33"/>
    </row>
    <row r="29" spans="1:6">
      <c r="A29" s="32">
        <v>2008</v>
      </c>
      <c r="B29" s="28">
        <v>1</v>
      </c>
      <c r="C29" s="28">
        <v>57.533569790908238</v>
      </c>
      <c r="D29" s="28">
        <v>-34.191687026904539</v>
      </c>
      <c r="E29" s="28">
        <v>23.341882764003699</v>
      </c>
      <c r="F29" s="33"/>
    </row>
    <row r="30" spans="1:6">
      <c r="B30" s="28">
        <v>2</v>
      </c>
      <c r="C30" s="28">
        <v>11.762928200211245</v>
      </c>
      <c r="D30" s="28">
        <v>16.618945321205189</v>
      </c>
      <c r="E30" s="28">
        <v>28.381873521416434</v>
      </c>
      <c r="F30" s="33"/>
    </row>
    <row r="31" spans="1:6">
      <c r="B31" s="28">
        <v>3</v>
      </c>
      <c r="C31" s="28">
        <v>17.959317666136918</v>
      </c>
      <c r="D31" s="28">
        <v>-17.532905178566939</v>
      </c>
      <c r="E31" s="28">
        <v>0.42641248756997996</v>
      </c>
      <c r="F31" s="33"/>
    </row>
    <row r="32" spans="1:6">
      <c r="B32" s="28">
        <v>4</v>
      </c>
      <c r="C32" s="28">
        <v>66.363225874576045</v>
      </c>
      <c r="D32" s="28">
        <v>-165.71145159187176</v>
      </c>
      <c r="E32" s="28">
        <v>-99.348225717295719</v>
      </c>
      <c r="F32" s="33"/>
    </row>
    <row r="33" spans="1:6">
      <c r="A33" s="32">
        <v>2009</v>
      </c>
      <c r="B33" s="28">
        <v>1</v>
      </c>
      <c r="C33" s="28">
        <v>15.388011723207615</v>
      </c>
      <c r="D33" s="28">
        <v>12.790109706997814</v>
      </c>
      <c r="E33" s="28">
        <v>28.178121430205429</v>
      </c>
      <c r="F33" s="33"/>
    </row>
    <row r="34" spans="1:6">
      <c r="B34" s="28">
        <v>2</v>
      </c>
      <c r="C34" s="28">
        <v>38.870672070258721</v>
      </c>
      <c r="D34" s="28">
        <v>41.494703567775275</v>
      </c>
      <c r="E34" s="28">
        <v>80.365375638033996</v>
      </c>
      <c r="F34" s="33"/>
    </row>
    <row r="35" spans="1:6">
      <c r="B35" s="28">
        <v>3</v>
      </c>
      <c r="C35" s="28">
        <v>17.796148144457288</v>
      </c>
      <c r="D35" s="28">
        <v>32.795798102335901</v>
      </c>
      <c r="E35" s="28">
        <v>50.591946246793185</v>
      </c>
      <c r="F35" s="33"/>
    </row>
    <row r="36" spans="1:6">
      <c r="B36" s="28">
        <v>4</v>
      </c>
      <c r="C36" s="28">
        <v>3.5423156363736648</v>
      </c>
      <c r="D36" s="28">
        <v>43.73147150618086</v>
      </c>
      <c r="E36" s="28">
        <v>47.273787142554525</v>
      </c>
      <c r="F36" s="33"/>
    </row>
    <row r="37" spans="1:6">
      <c r="A37" s="32">
        <v>2010</v>
      </c>
      <c r="B37" s="28">
        <v>1</v>
      </c>
      <c r="C37" s="28">
        <v>6.4865634851545515</v>
      </c>
      <c r="D37" s="28">
        <v>49.865796616281379</v>
      </c>
      <c r="E37" s="28">
        <v>56.352360101435934</v>
      </c>
      <c r="F37" s="33"/>
    </row>
    <row r="38" spans="1:6">
      <c r="B38" s="28">
        <v>2</v>
      </c>
      <c r="C38" s="28">
        <v>-0.26890724990441445</v>
      </c>
      <c r="D38" s="28">
        <v>32.937221988292166</v>
      </c>
      <c r="E38" s="28">
        <v>32.66831473838775</v>
      </c>
      <c r="F38" s="33"/>
    </row>
    <row r="39" spans="1:6">
      <c r="B39" s="28">
        <v>3</v>
      </c>
      <c r="C39" s="28">
        <v>3.9721890700192444</v>
      </c>
      <c r="D39" s="28">
        <v>44.779420100673434</v>
      </c>
      <c r="E39" s="28">
        <v>48.751609170692682</v>
      </c>
      <c r="F39" s="33"/>
    </row>
    <row r="40" spans="1:6">
      <c r="B40" s="28">
        <v>4</v>
      </c>
      <c r="C40" s="28">
        <v>25.359941252963804</v>
      </c>
      <c r="D40" s="28">
        <v>-28.18894901441406</v>
      </c>
      <c r="E40" s="28">
        <v>-2.8290077614502565</v>
      </c>
      <c r="F40" s="33"/>
    </row>
    <row r="41" spans="1:6">
      <c r="A41" s="32">
        <v>2011</v>
      </c>
      <c r="B41" s="28">
        <v>1</v>
      </c>
      <c r="C41" s="28">
        <v>-10.315268086922684</v>
      </c>
      <c r="D41" s="28">
        <v>29.933423831031256</v>
      </c>
      <c r="E41" s="28">
        <v>19.61815574410857</v>
      </c>
      <c r="F41" s="33"/>
    </row>
    <row r="42" spans="1:6">
      <c r="B42" s="28">
        <v>2</v>
      </c>
      <c r="C42" s="28">
        <v>18.163899309297769</v>
      </c>
      <c r="D42" s="28">
        <v>7.8477694626533996</v>
      </c>
      <c r="E42" s="28">
        <v>26.011668771951168</v>
      </c>
      <c r="F42" s="33"/>
    </row>
    <row r="43" spans="1:6">
      <c r="B43" s="28">
        <v>3</v>
      </c>
      <c r="C43" s="28">
        <v>5.2869064286702789</v>
      </c>
      <c r="D43" s="28">
        <v>-20.788963157700245</v>
      </c>
      <c r="E43" s="28">
        <v>-15.502056729029967</v>
      </c>
      <c r="F43" s="33"/>
    </row>
    <row r="44" spans="1:6">
      <c r="B44" s="28">
        <v>4</v>
      </c>
      <c r="C44" s="28">
        <v>26.75138362168887</v>
      </c>
      <c r="D44" s="28">
        <v>23.572603930762405</v>
      </c>
      <c r="E44" s="28">
        <v>50.323987552451271</v>
      </c>
      <c r="F44" s="33"/>
    </row>
    <row r="45" spans="1:6">
      <c r="A45" s="32">
        <v>2012</v>
      </c>
      <c r="B45" s="28">
        <v>1</v>
      </c>
      <c r="C45" s="28">
        <v>9.9501997922400687</v>
      </c>
      <c r="D45" s="28">
        <v>4.6236369917640605</v>
      </c>
      <c r="E45" s="28">
        <v>14.573836784004129</v>
      </c>
      <c r="F45" s="33"/>
    </row>
    <row r="46" spans="1:6">
      <c r="B46" s="28">
        <v>2</v>
      </c>
      <c r="C46" s="28">
        <v>1.932844792991985</v>
      </c>
      <c r="D46" s="28">
        <v>28.759417732475043</v>
      </c>
      <c r="E46" s="28">
        <v>30.692262525467029</v>
      </c>
      <c r="F46" s="33"/>
    </row>
    <row r="47" spans="1:6">
      <c r="B47" s="28">
        <v>3</v>
      </c>
      <c r="C47" s="28">
        <v>22.410286467783166</v>
      </c>
      <c r="D47" s="28">
        <v>25.173881616444277</v>
      </c>
      <c r="E47" s="28">
        <v>47.584168084227443</v>
      </c>
      <c r="F47" s="33"/>
    </row>
    <row r="48" spans="1:6">
      <c r="B48" s="28">
        <v>4</v>
      </c>
      <c r="C48" s="28">
        <v>-19.054031725593681</v>
      </c>
      <c r="D48" s="28">
        <v>39.329846923532912</v>
      </c>
      <c r="E48" s="28">
        <v>20.275815197939231</v>
      </c>
      <c r="F48" s="33"/>
    </row>
    <row r="49" spans="1:6">
      <c r="A49" s="32">
        <v>2013</v>
      </c>
      <c r="B49" s="28">
        <v>1</v>
      </c>
      <c r="C49" s="28">
        <v>5.4749429289051816</v>
      </c>
      <c r="D49" s="28">
        <v>17.73024619589</v>
      </c>
      <c r="E49" s="28">
        <v>23.205189124795183</v>
      </c>
      <c r="F49" s="33"/>
    </row>
    <row r="50" spans="1:6">
      <c r="B50" s="28">
        <v>2</v>
      </c>
      <c r="C50" s="28">
        <v>8.1679420494037043</v>
      </c>
      <c r="D50" s="28">
        <v>-5.1417500596518222</v>
      </c>
      <c r="E50" s="28">
        <v>3.0261919897518821</v>
      </c>
      <c r="F50" s="33"/>
    </row>
    <row r="51" spans="1:6">
      <c r="B51" s="28">
        <v>3</v>
      </c>
      <c r="C51" s="28">
        <v>18.234094416086897</v>
      </c>
      <c r="D51" s="28">
        <v>54.480459927795444</v>
      </c>
      <c r="E51" s="28">
        <v>72.714554343882341</v>
      </c>
      <c r="F51" s="33"/>
    </row>
    <row r="52" spans="1:6">
      <c r="B52" s="28">
        <v>4</v>
      </c>
      <c r="C52" s="28">
        <v>-14.388135239432298</v>
      </c>
      <c r="D52" s="28">
        <v>-3.7220739491724171</v>
      </c>
      <c r="E52" s="28">
        <v>-18.110209188604713</v>
      </c>
      <c r="F52" s="33"/>
    </row>
    <row r="53" spans="1:6">
      <c r="A53" s="32">
        <v>2014</v>
      </c>
      <c r="B53" s="28">
        <v>1</v>
      </c>
      <c r="C53" s="28">
        <v>-8.9719140377860912E-2</v>
      </c>
      <c r="D53" s="28">
        <v>3.5397330616521168</v>
      </c>
      <c r="E53" s="28">
        <v>3.4500139212742558</v>
      </c>
      <c r="F53" s="33"/>
    </row>
    <row r="54" spans="1:6">
      <c r="B54" s="28">
        <v>2</v>
      </c>
      <c r="C54" s="28">
        <v>14.80336462407465</v>
      </c>
      <c r="D54" s="28">
        <v>17.04597960624243</v>
      </c>
      <c r="E54" s="28">
        <v>31.84934423031708</v>
      </c>
      <c r="F54" s="33"/>
    </row>
    <row r="55" spans="1:6">
      <c r="B55" s="28">
        <v>3</v>
      </c>
      <c r="C55" s="28">
        <v>-41.065691154214775</v>
      </c>
      <c r="D55" s="28">
        <v>49.081780094504907</v>
      </c>
      <c r="E55" s="28">
        <v>8.0160889402901319</v>
      </c>
      <c r="F55" s="33"/>
    </row>
    <row r="56" spans="1:6">
      <c r="B56" s="28">
        <v>4</v>
      </c>
      <c r="C56" s="28">
        <v>5.44687048132851</v>
      </c>
      <c r="D56" s="28">
        <v>-18.795039681552016</v>
      </c>
      <c r="E56" s="28">
        <v>-13.348169200223506</v>
      </c>
      <c r="F56" s="33"/>
    </row>
    <row r="57" spans="1:6">
      <c r="A57" s="32">
        <v>2015</v>
      </c>
      <c r="B57" s="28">
        <v>1</v>
      </c>
      <c r="C57" s="28">
        <v>-25.556284796360607</v>
      </c>
      <c r="D57" s="28">
        <v>34.424261869235607</v>
      </c>
      <c r="E57" s="28">
        <v>8.867977072875</v>
      </c>
      <c r="F57" s="33"/>
    </row>
    <row r="58" spans="1:6">
      <c r="B58" s="28">
        <v>2</v>
      </c>
      <c r="C58" s="28">
        <v>2.0171861572524818</v>
      </c>
      <c r="D58" s="28">
        <v>45.126097522863617</v>
      </c>
      <c r="E58" s="28">
        <v>47.143283680116099</v>
      </c>
      <c r="F58" s="33"/>
    </row>
    <row r="59" spans="1:6">
      <c r="B59" s="28">
        <v>3</v>
      </c>
      <c r="C59" s="28">
        <v>1.2588867106919515</v>
      </c>
      <c r="D59" s="28">
        <v>-12.365596621412788</v>
      </c>
      <c r="E59" s="28">
        <v>-11.106709910720836</v>
      </c>
      <c r="F59" s="33"/>
    </row>
    <row r="60" spans="1:6">
      <c r="B60" s="28">
        <v>4</v>
      </c>
      <c r="C60" s="28">
        <v>-23.696999999999999</v>
      </c>
      <c r="D60" s="28">
        <v>-10.954000000000001</v>
      </c>
      <c r="E60" s="28">
        <v>-34.650999999999996</v>
      </c>
      <c r="F60" s="33"/>
    </row>
    <row r="61" spans="1:6">
      <c r="B61" s="28" t="s">
        <v>188</v>
      </c>
    </row>
    <row r="62" spans="1:6" ht="30">
      <c r="C62" s="39" t="s">
        <v>157</v>
      </c>
      <c r="D62" s="39" t="s">
        <v>158</v>
      </c>
      <c r="E62" s="39" t="s">
        <v>189</v>
      </c>
    </row>
    <row r="63" spans="1:6">
      <c r="B63" s="28" t="s">
        <v>190</v>
      </c>
      <c r="C63" s="41">
        <v>6.9553324921491839</v>
      </c>
      <c r="D63" s="41">
        <v>9.0399132883857849</v>
      </c>
      <c r="E63" s="41">
        <v>15.995245780534972</v>
      </c>
    </row>
    <row r="64" spans="1:6">
      <c r="B64" s="28" t="s">
        <v>191</v>
      </c>
      <c r="C64" s="41">
        <v>12.671635791981148</v>
      </c>
      <c r="D64" s="41">
        <v>17.771036523267139</v>
      </c>
      <c r="E64" s="41">
        <v>30.442672315248281</v>
      </c>
    </row>
    <row r="65" spans="1:5">
      <c r="B65" s="28" t="s">
        <v>192</v>
      </c>
      <c r="C65" s="41">
        <v>6.7603032070845277</v>
      </c>
      <c r="D65" s="41">
        <v>18.824499321041078</v>
      </c>
      <c r="E65" s="41">
        <v>25.584802528125607</v>
      </c>
    </row>
    <row r="66" spans="1:5">
      <c r="B66" s="28" t="s">
        <v>1</v>
      </c>
      <c r="C66" s="41">
        <v>-8.3602983897007057</v>
      </c>
      <c r="D66" s="41">
        <v>13.387901981441736</v>
      </c>
      <c r="E66" s="41">
        <v>5.0276035917410287</v>
      </c>
    </row>
    <row r="68" spans="1:5">
      <c r="A68" s="32" t="s">
        <v>193</v>
      </c>
    </row>
  </sheetData>
  <pageMargins left="0.75" right="0.75" top="1" bottom="1" header="0" footer="0"/>
  <pageSetup paperSize="9" orientation="portrait" horizontalDpi="0" verticalDpi="0"/>
  <headerFooter alignWithMargins="0">
    <oddFooter>&amp;L&amp;"Arial"&amp;9 Page 1  2016/03/16 &amp;C&amp;R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95"/>
  <sheetViews>
    <sheetView zoomScale="69" zoomScaleNormal="69" workbookViewId="0">
      <pane xSplit="1" ySplit="8" topLeftCell="B13" activePane="bottomRight" state="frozen"/>
      <selection pane="topRight" activeCell="C1" sqref="C1"/>
      <selection pane="bottomLeft" activeCell="A9" sqref="A9"/>
      <selection pane="bottomRight" activeCell="A40" sqref="A40"/>
    </sheetView>
  </sheetViews>
  <sheetFormatPr defaultRowHeight="15"/>
  <cols>
    <col min="1" max="3" width="9.140625" style="34"/>
    <col min="4" max="4" width="9.140625" style="28"/>
    <col min="5" max="7" width="9.140625" style="34"/>
    <col min="8" max="9" width="9.140625" style="28"/>
    <col min="10" max="10" width="17.7109375" style="34" bestFit="1" customWidth="1"/>
    <col min="11" max="13" width="18.28515625" style="34" customWidth="1"/>
    <col min="14" max="15" width="17.7109375" style="10" bestFit="1" customWidth="1"/>
    <col min="16" max="17" width="9.140625" style="33"/>
    <col min="18" max="19" width="18.7109375" style="10" bestFit="1" customWidth="1"/>
    <col min="20" max="16384" width="9.140625" style="10"/>
  </cols>
  <sheetData>
    <row r="1" spans="1:19">
      <c r="A1" s="28" t="s">
        <v>150</v>
      </c>
      <c r="B1" s="32"/>
      <c r="C1" s="32"/>
      <c r="E1" s="32"/>
      <c r="F1" s="32"/>
      <c r="G1" s="32"/>
      <c r="J1" s="32"/>
      <c r="K1" s="32"/>
      <c r="L1" s="32"/>
      <c r="M1" s="32"/>
      <c r="N1" s="28"/>
      <c r="O1" s="28"/>
    </row>
    <row r="2" spans="1:19">
      <c r="A2" s="32"/>
      <c r="B2" s="32"/>
      <c r="C2" s="32"/>
      <c r="E2" s="32"/>
      <c r="F2" s="32"/>
      <c r="G2" s="32"/>
      <c r="J2" s="32"/>
      <c r="K2" s="32"/>
      <c r="L2" s="32"/>
      <c r="M2" s="32"/>
      <c r="N2" s="28"/>
      <c r="O2" s="28"/>
    </row>
    <row r="3" spans="1:19">
      <c r="A3" s="32"/>
      <c r="B3" s="32"/>
      <c r="C3" s="32"/>
      <c r="E3" s="32"/>
      <c r="F3" s="32"/>
      <c r="G3" s="32"/>
      <c r="J3" s="32"/>
      <c r="K3" s="32"/>
      <c r="L3" s="32"/>
      <c r="M3" s="32"/>
      <c r="N3" s="28"/>
      <c r="O3" s="28"/>
    </row>
    <row r="4" spans="1:19">
      <c r="A4" s="32"/>
      <c r="B4" s="32"/>
      <c r="C4" s="32"/>
      <c r="E4" s="32"/>
      <c r="F4" s="32"/>
      <c r="G4" s="32"/>
      <c r="J4" s="32"/>
      <c r="K4" s="32"/>
      <c r="L4" s="32"/>
      <c r="M4" s="32"/>
      <c r="N4" s="28"/>
      <c r="O4" s="28"/>
    </row>
    <row r="5" spans="1:19">
      <c r="A5" s="32"/>
      <c r="B5" s="32"/>
      <c r="C5" s="32"/>
      <c r="E5" s="32"/>
      <c r="F5" s="32"/>
      <c r="G5" s="32"/>
      <c r="J5" s="32"/>
      <c r="K5" s="32"/>
      <c r="L5" s="32"/>
      <c r="M5" s="32"/>
      <c r="N5" s="28"/>
      <c r="O5" s="28"/>
    </row>
    <row r="6" spans="1:19">
      <c r="A6" s="32"/>
      <c r="B6" s="29" t="s">
        <v>151</v>
      </c>
      <c r="C6" s="32"/>
      <c r="E6" s="32"/>
      <c r="F6" s="32"/>
      <c r="G6" s="32"/>
      <c r="N6" s="28"/>
      <c r="O6" s="28"/>
      <c r="P6" s="35"/>
    </row>
    <row r="7" spans="1:19">
      <c r="A7" s="32"/>
      <c r="B7" s="29" t="s">
        <v>152</v>
      </c>
      <c r="C7" s="29"/>
      <c r="E7" s="32"/>
      <c r="F7" s="29" t="s">
        <v>120</v>
      </c>
      <c r="G7" s="29"/>
      <c r="J7" s="29"/>
      <c r="K7" s="29"/>
      <c r="L7" s="29"/>
      <c r="M7" s="29"/>
      <c r="N7" s="28"/>
      <c r="O7" s="28"/>
      <c r="R7" s="36"/>
    </row>
    <row r="8" spans="1:19">
      <c r="A8" s="32"/>
      <c r="B8" s="29" t="s">
        <v>153</v>
      </c>
      <c r="C8" s="29" t="s">
        <v>154</v>
      </c>
      <c r="D8" s="30" t="s">
        <v>155</v>
      </c>
      <c r="E8" s="32"/>
      <c r="F8" s="29" t="s">
        <v>153</v>
      </c>
      <c r="G8" s="29" t="s">
        <v>154</v>
      </c>
      <c r="H8" s="30" t="s">
        <v>155</v>
      </c>
      <c r="I8" s="30"/>
      <c r="J8" s="29"/>
      <c r="K8" s="29"/>
      <c r="L8" s="29"/>
      <c r="M8" s="29"/>
      <c r="N8" s="28"/>
      <c r="O8" s="28"/>
      <c r="R8" s="36"/>
      <c r="S8" s="36"/>
    </row>
    <row r="9" spans="1:19">
      <c r="A9" s="32">
        <v>2009</v>
      </c>
      <c r="B9" s="28">
        <v>100</v>
      </c>
      <c r="C9" s="28">
        <v>100</v>
      </c>
      <c r="D9" s="28">
        <v>100</v>
      </c>
      <c r="E9" s="32">
        <v>2009</v>
      </c>
      <c r="F9" s="28">
        <v>100</v>
      </c>
      <c r="G9" s="28">
        <v>100</v>
      </c>
      <c r="H9" s="28">
        <v>100</v>
      </c>
      <c r="I9" s="33"/>
      <c r="J9" s="28"/>
      <c r="K9" s="37"/>
      <c r="L9" s="28"/>
      <c r="M9" s="37"/>
      <c r="N9" s="28"/>
      <c r="O9" s="28"/>
      <c r="R9" s="28"/>
      <c r="S9" s="28"/>
    </row>
    <row r="10" spans="1:19">
      <c r="A10" s="32"/>
      <c r="B10" s="28">
        <v>88.673229517531027</v>
      </c>
      <c r="C10" s="28">
        <v>114.29948959926205</v>
      </c>
      <c r="D10" s="28">
        <v>114.6</v>
      </c>
      <c r="E10" s="32"/>
      <c r="F10" s="28">
        <v>96.631422281780729</v>
      </c>
      <c r="G10" s="28">
        <v>108.36445888333014</v>
      </c>
      <c r="H10" s="28">
        <v>114.6</v>
      </c>
      <c r="I10" s="33"/>
      <c r="J10" s="28"/>
      <c r="K10" s="37"/>
      <c r="L10" s="28"/>
      <c r="M10" s="37"/>
      <c r="N10" s="28"/>
      <c r="O10" s="28"/>
      <c r="R10" s="28"/>
      <c r="S10" s="28"/>
    </row>
    <row r="11" spans="1:19">
      <c r="A11" s="32"/>
      <c r="B11" s="28">
        <v>85.775154950894461</v>
      </c>
      <c r="C11" s="28">
        <v>126.02803707147157</v>
      </c>
      <c r="D11" s="28">
        <v>120.10079999999999</v>
      </c>
      <c r="E11" s="32"/>
      <c r="F11" s="28">
        <v>101.89200669086642</v>
      </c>
      <c r="G11" s="28">
        <v>126.21788929641808</v>
      </c>
      <c r="H11" s="28">
        <v>120.10079999999999</v>
      </c>
      <c r="I11" s="33"/>
      <c r="J11" s="28"/>
      <c r="K11" s="37"/>
      <c r="L11" s="28"/>
      <c r="M11" s="37"/>
      <c r="N11" s="28"/>
      <c r="O11" s="28"/>
      <c r="R11" s="28"/>
      <c r="S11" s="28"/>
    </row>
    <row r="12" spans="1:19">
      <c r="A12" s="32"/>
      <c r="B12" s="28">
        <v>95.365901319662882</v>
      </c>
      <c r="C12" s="28">
        <v>134.77193812678175</v>
      </c>
      <c r="D12" s="28">
        <v>122.14251359999997</v>
      </c>
      <c r="E12" s="32"/>
      <c r="F12" s="28">
        <v>111.57975986986686</v>
      </c>
      <c r="G12" s="28">
        <v>144.53993673738518</v>
      </c>
      <c r="H12" s="28">
        <v>122.14251359999997</v>
      </c>
      <c r="I12" s="33"/>
      <c r="J12" s="28"/>
      <c r="K12" s="37"/>
      <c r="L12" s="28"/>
      <c r="M12" s="37"/>
      <c r="N12" s="28"/>
      <c r="O12" s="28"/>
      <c r="R12" s="28"/>
      <c r="S12" s="28"/>
    </row>
    <row r="13" spans="1:19">
      <c r="A13" s="32">
        <v>2010</v>
      </c>
      <c r="B13" s="28">
        <v>108.95418071485219</v>
      </c>
      <c r="C13" s="28">
        <v>137.68966236306593</v>
      </c>
      <c r="D13" s="28">
        <v>125.19607643999994</v>
      </c>
      <c r="E13" s="32">
        <v>2010</v>
      </c>
      <c r="F13" s="28">
        <v>118.74566227169916</v>
      </c>
      <c r="G13" s="28">
        <v>158.26553528132683</v>
      </c>
      <c r="H13" s="28">
        <v>125.19607643999994</v>
      </c>
      <c r="I13" s="33"/>
      <c r="J13" s="28"/>
      <c r="K13" s="37"/>
      <c r="L13" s="28"/>
      <c r="M13" s="37"/>
      <c r="N13" s="28"/>
      <c r="O13" s="28"/>
      <c r="R13" s="28"/>
      <c r="S13" s="28"/>
    </row>
    <row r="14" spans="1:19">
      <c r="A14" s="32"/>
      <c r="B14" s="28">
        <v>94.249291562549985</v>
      </c>
      <c r="C14" s="28">
        <v>155.77679475278978</v>
      </c>
      <c r="D14" s="28">
        <v>128.82676265675994</v>
      </c>
      <c r="E14" s="32"/>
      <c r="F14" s="28">
        <v>141.79622879816793</v>
      </c>
      <c r="G14" s="28">
        <v>174.7781604849221</v>
      </c>
      <c r="H14" s="28">
        <v>128.82676265675994</v>
      </c>
      <c r="I14" s="33"/>
      <c r="J14" s="28"/>
      <c r="K14" s="37"/>
      <c r="L14" s="28"/>
      <c r="M14" s="37"/>
      <c r="N14" s="28"/>
      <c r="O14" s="28"/>
      <c r="R14" s="28"/>
      <c r="S14" s="28"/>
    </row>
    <row r="15" spans="1:19">
      <c r="A15" s="32"/>
      <c r="B15" s="28">
        <v>102.01773305386527</v>
      </c>
      <c r="C15" s="28">
        <v>177.30792353363219</v>
      </c>
      <c r="D15" s="28">
        <v>130.75916409661136</v>
      </c>
      <c r="E15" s="32"/>
      <c r="F15" s="28">
        <v>143.21886756514644</v>
      </c>
      <c r="G15" s="28">
        <v>186.69672276654651</v>
      </c>
      <c r="H15" s="28">
        <v>130.75916409661136</v>
      </c>
      <c r="I15" s="33"/>
      <c r="J15" s="28"/>
      <c r="K15" s="37"/>
      <c r="L15" s="28"/>
      <c r="M15" s="37"/>
      <c r="N15" s="28"/>
      <c r="O15" s="28"/>
      <c r="R15" s="28"/>
      <c r="S15" s="28"/>
    </row>
    <row r="16" spans="1:19">
      <c r="A16" s="32"/>
      <c r="B16" s="28">
        <v>111.89359890913431</v>
      </c>
      <c r="C16" s="28">
        <v>196.0788860447613</v>
      </c>
      <c r="D16" s="28">
        <v>134.15890236312322</v>
      </c>
      <c r="E16" s="32"/>
      <c r="F16" s="28">
        <v>152.04800716419524</v>
      </c>
      <c r="G16" s="28">
        <v>212.06696736771028</v>
      </c>
      <c r="H16" s="28">
        <v>134.15890236312322</v>
      </c>
      <c r="I16" s="33"/>
      <c r="J16" s="28"/>
      <c r="K16" s="37"/>
      <c r="L16" s="28"/>
      <c r="M16" s="37"/>
      <c r="N16" s="28"/>
      <c r="O16" s="28"/>
      <c r="R16" s="28"/>
      <c r="S16" s="28"/>
    </row>
    <row r="17" spans="1:19">
      <c r="A17" s="32">
        <v>2011</v>
      </c>
      <c r="B17" s="28">
        <v>114.36401616243823</v>
      </c>
      <c r="C17" s="28">
        <v>192.35912678191076</v>
      </c>
      <c r="D17" s="28">
        <v>131.47572431586073</v>
      </c>
      <c r="E17" s="32">
        <v>2011</v>
      </c>
      <c r="F17" s="28">
        <v>141.19149973620756</v>
      </c>
      <c r="G17" s="28">
        <v>194.34805614599716</v>
      </c>
      <c r="H17" s="28">
        <v>131.47572431586073</v>
      </c>
      <c r="I17" s="33"/>
      <c r="J17" s="28"/>
      <c r="K17" s="37"/>
      <c r="L17" s="28"/>
      <c r="M17" s="37"/>
      <c r="N17" s="28"/>
      <c r="O17" s="28"/>
      <c r="R17" s="28"/>
      <c r="S17" s="28"/>
    </row>
    <row r="18" spans="1:19">
      <c r="A18" s="32"/>
      <c r="B18" s="28">
        <v>110.14822777857931</v>
      </c>
      <c r="C18" s="28">
        <v>207.92269987808334</v>
      </c>
      <c r="D18" s="28">
        <v>131.87015148880832</v>
      </c>
      <c r="E18" s="32"/>
      <c r="F18" s="28">
        <v>152.53876870668094</v>
      </c>
      <c r="G18" s="28">
        <v>207.08078206343154</v>
      </c>
      <c r="H18" s="28">
        <v>131.87015148880832</v>
      </c>
      <c r="I18" s="33"/>
      <c r="J18" s="28"/>
      <c r="K18" s="37"/>
      <c r="L18" s="28"/>
      <c r="M18" s="37"/>
      <c r="N18" s="28"/>
      <c r="O18" s="28"/>
      <c r="R18" s="28"/>
      <c r="S18" s="28"/>
    </row>
    <row r="19" spans="1:19">
      <c r="A19" s="32"/>
      <c r="B19" s="28">
        <v>113.9678248911441</v>
      </c>
      <c r="C19" s="28">
        <v>233.79626481101937</v>
      </c>
      <c r="D19" s="28">
        <v>126.19973497478955</v>
      </c>
      <c r="E19" s="32"/>
      <c r="F19" s="28">
        <v>162.09959798509948</v>
      </c>
      <c r="G19" s="28">
        <v>215.47556851355748</v>
      </c>
      <c r="H19" s="28">
        <v>126.19973497478955</v>
      </c>
      <c r="I19" s="33"/>
      <c r="J19" s="28"/>
      <c r="K19" s="37"/>
      <c r="L19" s="28"/>
      <c r="M19" s="37"/>
      <c r="N19" s="28"/>
      <c r="O19" s="28"/>
      <c r="R19" s="28"/>
      <c r="S19" s="28"/>
    </row>
    <row r="20" spans="1:19">
      <c r="A20" s="32"/>
      <c r="B20" s="28">
        <v>119.94398790306293</v>
      </c>
      <c r="C20" s="28">
        <v>215.19589833971352</v>
      </c>
      <c r="D20" s="28">
        <v>114.08456041720979</v>
      </c>
      <c r="E20" s="32"/>
      <c r="F20" s="28">
        <v>169.87140679151557</v>
      </c>
      <c r="G20" s="28">
        <v>199.47249900532216</v>
      </c>
      <c r="H20" s="28">
        <v>114.08456041720979</v>
      </c>
      <c r="I20" s="33"/>
      <c r="J20" s="28"/>
      <c r="K20" s="37"/>
      <c r="L20" s="28"/>
      <c r="M20" s="37"/>
      <c r="N20" s="28"/>
      <c r="O20" s="28"/>
      <c r="R20" s="28"/>
      <c r="S20" s="28"/>
    </row>
    <row r="21" spans="1:19">
      <c r="A21" s="32">
        <v>2012</v>
      </c>
      <c r="B21" s="28">
        <v>109.27519137186404</v>
      </c>
      <c r="C21" s="28">
        <v>195.40432759388824</v>
      </c>
      <c r="D21" s="28">
        <v>119.90287299848748</v>
      </c>
      <c r="E21" s="32">
        <v>2012</v>
      </c>
      <c r="F21" s="28">
        <v>145.07035614346961</v>
      </c>
      <c r="G21" s="28">
        <v>193.78826775756573</v>
      </c>
      <c r="H21" s="28">
        <v>119.90287299848748</v>
      </c>
      <c r="I21" s="33"/>
      <c r="J21" s="28"/>
      <c r="K21" s="37"/>
      <c r="L21" s="28"/>
      <c r="M21" s="37"/>
      <c r="N21" s="28"/>
      <c r="O21" s="28"/>
      <c r="R21" s="28"/>
      <c r="S21" s="28"/>
    </row>
    <row r="22" spans="1:19">
      <c r="A22" s="32"/>
      <c r="B22" s="28">
        <v>111.93353846573069</v>
      </c>
      <c r="C22" s="28">
        <v>189.17423425263695</v>
      </c>
      <c r="D22" s="28">
        <v>116.18588393553438</v>
      </c>
      <c r="E22" s="32"/>
      <c r="F22" s="28">
        <v>159.4191414889693</v>
      </c>
      <c r="G22" s="28">
        <v>189.83997521261992</v>
      </c>
      <c r="H22" s="28">
        <v>116.18588393553438</v>
      </c>
      <c r="I22" s="33"/>
      <c r="J22" s="28"/>
      <c r="K22" s="37"/>
      <c r="L22" s="28"/>
      <c r="M22" s="37"/>
      <c r="N22" s="28"/>
      <c r="O22" s="28"/>
      <c r="R22" s="28"/>
      <c r="S22" s="28"/>
    </row>
    <row r="23" spans="1:19">
      <c r="A23" s="32"/>
      <c r="B23" s="28">
        <v>101.44939013235152</v>
      </c>
      <c r="C23" s="28">
        <v>186.19486856725138</v>
      </c>
      <c r="D23" s="28">
        <v>115.02402509617905</v>
      </c>
      <c r="E23" s="32"/>
      <c r="F23" s="28">
        <v>163.6304166065367</v>
      </c>
      <c r="G23" s="28">
        <v>192.55863468045703</v>
      </c>
      <c r="H23" s="28">
        <v>115.02402509617905</v>
      </c>
      <c r="I23" s="33"/>
      <c r="J23" s="28"/>
      <c r="K23" s="37"/>
      <c r="L23" s="28"/>
      <c r="M23" s="37"/>
      <c r="N23" s="28"/>
      <c r="O23" s="28"/>
      <c r="R23" s="28"/>
      <c r="S23" s="28"/>
    </row>
    <row r="24" spans="1:19">
      <c r="A24" s="32"/>
      <c r="B24" s="28">
        <v>108.51294302571985</v>
      </c>
      <c r="C24" s="28">
        <v>180.39883642585482</v>
      </c>
      <c r="D24" s="28">
        <v>107.66248749002358</v>
      </c>
      <c r="E24" s="32"/>
      <c r="F24" s="28">
        <v>175.8554794577523</v>
      </c>
      <c r="G24" s="28">
        <v>196.78718081355569</v>
      </c>
      <c r="H24" s="28">
        <v>107.66248749002358</v>
      </c>
      <c r="I24" s="33"/>
      <c r="J24" s="28"/>
      <c r="K24" s="37"/>
      <c r="L24" s="28"/>
      <c r="M24" s="37"/>
      <c r="N24" s="28"/>
      <c r="O24" s="28"/>
      <c r="R24" s="28"/>
      <c r="S24" s="28"/>
    </row>
    <row r="25" spans="1:19">
      <c r="A25" s="32">
        <v>2013</v>
      </c>
      <c r="B25" s="28">
        <v>114.15313297280451</v>
      </c>
      <c r="C25" s="28">
        <v>182.64139623849434</v>
      </c>
      <c r="D25" s="28">
        <v>104.97092530277297</v>
      </c>
      <c r="E25" s="32">
        <v>2013</v>
      </c>
      <c r="F25" s="28">
        <v>144.08674339468652</v>
      </c>
      <c r="G25" s="28">
        <v>171.16692348416308</v>
      </c>
      <c r="H25" s="28">
        <v>104.97092530277297</v>
      </c>
      <c r="I25" s="33"/>
      <c r="J25" s="28"/>
      <c r="K25" s="37"/>
      <c r="L25" s="28"/>
      <c r="M25" s="37"/>
      <c r="N25" s="28"/>
      <c r="O25" s="28"/>
      <c r="R25" s="28"/>
      <c r="S25" s="28"/>
    </row>
    <row r="26" spans="1:19">
      <c r="A26" s="32"/>
      <c r="B26" s="28">
        <v>121.51658195356544</v>
      </c>
      <c r="C26" s="28">
        <v>177.53652555970129</v>
      </c>
      <c r="D26" s="28">
        <v>100.03729181354264</v>
      </c>
      <c r="E26" s="32"/>
      <c r="F26" s="28">
        <v>170.42706518559623</v>
      </c>
      <c r="G26" s="28">
        <v>184.25472356845927</v>
      </c>
      <c r="H26" s="28">
        <v>100.03729181354264</v>
      </c>
      <c r="I26" s="33"/>
      <c r="J26" s="28"/>
      <c r="K26" s="37"/>
      <c r="L26" s="28"/>
      <c r="M26" s="37"/>
      <c r="N26" s="28"/>
      <c r="O26" s="28"/>
      <c r="R26" s="28"/>
      <c r="S26" s="28"/>
    </row>
    <row r="27" spans="1:19">
      <c r="A27" s="32"/>
      <c r="B27" s="28">
        <v>119.02046278291299</v>
      </c>
      <c r="C27" s="28">
        <v>181.86816127119687</v>
      </c>
      <c r="D27" s="28">
        <v>95.235501806492579</v>
      </c>
      <c r="E27" s="32"/>
      <c r="F27" s="28">
        <v>169.35765131736949</v>
      </c>
      <c r="G27" s="28">
        <v>183.64657864652187</v>
      </c>
      <c r="H27" s="28">
        <v>95.235501806492579</v>
      </c>
      <c r="I27" s="33"/>
      <c r="J27" s="28"/>
      <c r="K27" s="37"/>
      <c r="L27" s="28"/>
      <c r="M27" s="37"/>
      <c r="N27" s="28"/>
      <c r="O27" s="28"/>
      <c r="R27" s="28"/>
      <c r="S27" s="28"/>
    </row>
    <row r="28" spans="1:19">
      <c r="A28" s="32"/>
      <c r="B28" s="28">
        <v>125.23232208512221</v>
      </c>
      <c r="C28" s="28">
        <v>176.16649397504537</v>
      </c>
      <c r="D28" s="28">
        <v>92.378436752297802</v>
      </c>
      <c r="E28" s="32"/>
      <c r="F28" s="28">
        <v>181.99197204757078</v>
      </c>
      <c r="G28" s="28">
        <v>195.30740316671015</v>
      </c>
      <c r="H28" s="28">
        <v>92.378436752297802</v>
      </c>
      <c r="I28" s="33"/>
      <c r="J28" s="28"/>
      <c r="K28" s="37"/>
      <c r="L28" s="28"/>
      <c r="M28" s="37"/>
      <c r="N28" s="28"/>
      <c r="O28" s="28"/>
      <c r="R28" s="28"/>
      <c r="S28" s="28"/>
    </row>
    <row r="29" spans="1:19">
      <c r="A29" s="32">
        <v>2014</v>
      </c>
      <c r="B29" s="28">
        <v>116.90277036887599</v>
      </c>
      <c r="C29" s="28">
        <v>158.9777017354977</v>
      </c>
      <c r="D29" s="28">
        <v>86.558595236903045</v>
      </c>
      <c r="E29" s="32">
        <v>2014</v>
      </c>
      <c r="F29" s="28">
        <v>165.92278254369646</v>
      </c>
      <c r="G29" s="28">
        <v>174.92651149768744</v>
      </c>
      <c r="H29" s="28">
        <v>86.558595236903045</v>
      </c>
      <c r="I29" s="33"/>
      <c r="J29" s="28"/>
      <c r="K29" s="37"/>
      <c r="L29" s="28"/>
      <c r="M29" s="37"/>
      <c r="N29" s="28"/>
      <c r="O29" s="28"/>
      <c r="R29" s="28"/>
      <c r="S29" s="28"/>
    </row>
    <row r="30" spans="1:19">
      <c r="A30" s="32"/>
      <c r="B30" s="28">
        <v>112.34592003679269</v>
      </c>
      <c r="C30" s="28">
        <v>147.58035427378593</v>
      </c>
      <c r="D30" s="28">
        <v>89.241911689247033</v>
      </c>
      <c r="E30" s="32"/>
      <c r="F30" s="28">
        <v>173.58224700329558</v>
      </c>
      <c r="G30" s="28">
        <v>184.92186522842073</v>
      </c>
      <c r="H30" s="28">
        <v>89.241911689247033</v>
      </c>
      <c r="I30" s="33"/>
      <c r="J30" s="28"/>
      <c r="K30" s="37"/>
      <c r="L30" s="28"/>
      <c r="M30" s="37"/>
      <c r="N30" s="28"/>
      <c r="O30" s="28"/>
      <c r="R30" s="28"/>
      <c r="S30" s="28"/>
    </row>
    <row r="31" spans="1:19">
      <c r="A31" s="32"/>
      <c r="B31" s="28">
        <v>100.98988427469054</v>
      </c>
      <c r="C31" s="28">
        <v>147.86129901378112</v>
      </c>
      <c r="D31" s="28">
        <v>88.349492572354563</v>
      </c>
      <c r="E31" s="32"/>
      <c r="F31" s="28">
        <v>178.68872710410258</v>
      </c>
      <c r="G31" s="28">
        <v>193.5999942112623</v>
      </c>
      <c r="H31" s="28">
        <v>88.349492572354563</v>
      </c>
      <c r="I31" s="33"/>
      <c r="J31" s="28"/>
      <c r="K31" s="37"/>
      <c r="L31" s="28"/>
      <c r="M31" s="37"/>
      <c r="N31" s="28"/>
      <c r="O31" s="28"/>
      <c r="R31" s="28"/>
      <c r="S31" s="28"/>
    </row>
    <row r="32" spans="1:19">
      <c r="A32" s="32"/>
      <c r="B32" s="28">
        <v>117.18378000679517</v>
      </c>
      <c r="C32" s="28">
        <v>153.08029667128881</v>
      </c>
      <c r="D32" s="28">
        <v>88.084444094637476</v>
      </c>
      <c r="E32" s="32"/>
      <c r="F32" s="28">
        <v>191.86422420124231</v>
      </c>
      <c r="G32" s="28">
        <v>197.80272364292324</v>
      </c>
      <c r="H32" s="28">
        <v>88.084444094637476</v>
      </c>
      <c r="I32" s="33"/>
      <c r="J32" s="28"/>
      <c r="K32" s="37"/>
      <c r="L32" s="28"/>
      <c r="M32" s="37"/>
      <c r="N32" s="28"/>
      <c r="O32" s="28"/>
      <c r="R32" s="28"/>
      <c r="S32" s="28"/>
    </row>
    <row r="33" spans="1:19">
      <c r="A33" s="32">
        <v>2015</v>
      </c>
      <c r="B33" s="28">
        <v>110.6844591839093</v>
      </c>
      <c r="C33" s="28">
        <v>129.62730624224673</v>
      </c>
      <c r="D33" s="28">
        <v>88.260612982826757</v>
      </c>
      <c r="E33" s="32">
        <v>2015</v>
      </c>
      <c r="F33" s="28">
        <v>168.62894829235</v>
      </c>
      <c r="G33" s="28">
        <v>168.31533800244009</v>
      </c>
      <c r="H33" s="28">
        <v>88.260612982826757</v>
      </c>
      <c r="I33" s="33"/>
      <c r="J33" s="28"/>
      <c r="K33" s="37"/>
      <c r="L33" s="28"/>
      <c r="M33" s="37"/>
      <c r="N33" s="28"/>
      <c r="O33" s="28"/>
      <c r="R33" s="28"/>
      <c r="S33" s="28"/>
    </row>
    <row r="34" spans="1:19">
      <c r="A34" s="32"/>
      <c r="B34" s="28">
        <v>128.97206761429248</v>
      </c>
      <c r="C34" s="28">
        <v>144.98320910392016</v>
      </c>
      <c r="D34" s="28">
        <v>86.407140110187399</v>
      </c>
      <c r="E34" s="32"/>
      <c r="F34" s="28">
        <v>184.68758309334331</v>
      </c>
      <c r="G34" s="28">
        <v>176.59280477682768</v>
      </c>
      <c r="H34" s="28">
        <v>86.407140110187399</v>
      </c>
      <c r="I34" s="33"/>
      <c r="J34" s="28"/>
      <c r="K34" s="37"/>
      <c r="L34" s="28"/>
      <c r="M34" s="37"/>
      <c r="N34" s="28"/>
      <c r="O34" s="28"/>
      <c r="R34" s="28"/>
      <c r="S34" s="28"/>
    </row>
    <row r="35" spans="1:19">
      <c r="A35" s="32"/>
      <c r="B35" s="28">
        <v>115.65376735743864</v>
      </c>
      <c r="C35" s="28">
        <v>135.05250953440571</v>
      </c>
      <c r="D35" s="28">
        <v>81.654747404127079</v>
      </c>
      <c r="E35" s="32"/>
      <c r="F35" s="28">
        <v>189.40978296818162</v>
      </c>
      <c r="G35" s="28">
        <v>172.86050421330359</v>
      </c>
      <c r="H35" s="28">
        <v>81.654747404127079</v>
      </c>
      <c r="I35" s="33"/>
      <c r="J35" s="28"/>
      <c r="K35" s="37"/>
      <c r="L35" s="28"/>
      <c r="M35" s="37"/>
      <c r="N35" s="28"/>
      <c r="O35" s="28"/>
      <c r="R35" s="28"/>
      <c r="S35" s="28"/>
    </row>
    <row r="36" spans="1:19">
      <c r="A36" s="32"/>
      <c r="B36" s="28">
        <v>117.58980683659289</v>
      </c>
      <c r="C36" s="28">
        <v>122.80615008033426</v>
      </c>
      <c r="D36" s="28">
        <v>76.18387932805058</v>
      </c>
      <c r="E36" s="32"/>
      <c r="F36" s="28">
        <v>193.90799331650578</v>
      </c>
      <c r="G36" s="28">
        <v>161.68722452388533</v>
      </c>
      <c r="H36" s="28">
        <v>76.18387932805058</v>
      </c>
      <c r="I36" s="33"/>
      <c r="J36" s="28"/>
      <c r="K36" s="37"/>
      <c r="L36" s="28"/>
      <c r="M36" s="37"/>
      <c r="N36" s="28"/>
      <c r="O36" s="28"/>
      <c r="R36" s="28"/>
      <c r="S36" s="28"/>
    </row>
    <row r="37" spans="1:19">
      <c r="A37" s="32"/>
      <c r="B37" s="32">
        <v>3.233558757133799E-2</v>
      </c>
      <c r="C37" s="32"/>
      <c r="E37" s="32"/>
      <c r="F37" s="32"/>
      <c r="G37" s="32"/>
      <c r="J37" s="38"/>
      <c r="K37" s="38"/>
      <c r="L37" s="38"/>
      <c r="M37" s="38"/>
      <c r="N37" s="28"/>
      <c r="O37" s="28"/>
    </row>
    <row r="38" spans="1:19">
      <c r="A38" s="32"/>
      <c r="B38" s="32"/>
      <c r="C38" s="32"/>
      <c r="E38" s="32"/>
      <c r="F38" s="32"/>
      <c r="G38" s="32"/>
      <c r="J38" s="32"/>
      <c r="K38" s="32"/>
      <c r="L38" s="32"/>
      <c r="M38" s="32"/>
      <c r="N38" s="28"/>
      <c r="O38" s="28"/>
    </row>
    <row r="39" spans="1:19">
      <c r="A39" s="32" t="s">
        <v>156</v>
      </c>
      <c r="B39" s="32"/>
      <c r="C39" s="32"/>
      <c r="E39" s="32"/>
      <c r="F39" s="32"/>
      <c r="G39" s="32"/>
      <c r="J39" s="32"/>
      <c r="K39" s="32"/>
      <c r="L39" s="32"/>
      <c r="M39" s="32"/>
      <c r="N39" s="28"/>
      <c r="O39" s="28"/>
    </row>
    <row r="40" spans="1:19">
      <c r="A40" s="32"/>
      <c r="B40" s="32"/>
      <c r="C40" s="32"/>
      <c r="E40" s="32"/>
      <c r="F40" s="32"/>
      <c r="G40" s="32"/>
      <c r="J40" s="32"/>
      <c r="K40" s="32"/>
      <c r="L40" s="32"/>
      <c r="M40" s="32"/>
      <c r="N40" s="28"/>
      <c r="O40" s="28"/>
    </row>
    <row r="41" spans="1:19">
      <c r="A41" s="32"/>
      <c r="B41" s="32"/>
      <c r="C41" s="32"/>
      <c r="E41" s="32"/>
      <c r="F41" s="32"/>
      <c r="G41" s="32"/>
      <c r="J41" s="32"/>
      <c r="K41" s="32"/>
      <c r="L41" s="32"/>
      <c r="M41" s="32"/>
      <c r="N41" s="28"/>
      <c r="O41" s="28"/>
    </row>
    <row r="42" spans="1:19">
      <c r="A42" s="32"/>
      <c r="B42" s="32"/>
      <c r="C42" s="32"/>
      <c r="E42" s="32"/>
      <c r="F42" s="32"/>
      <c r="G42" s="32"/>
      <c r="J42" s="32"/>
      <c r="K42" s="32"/>
      <c r="L42" s="32"/>
      <c r="M42" s="32"/>
      <c r="N42" s="28"/>
      <c r="O42" s="28"/>
    </row>
    <row r="43" spans="1:19">
      <c r="A43" s="32"/>
      <c r="B43" s="32"/>
      <c r="C43" s="32"/>
      <c r="E43" s="32"/>
      <c r="F43" s="32"/>
      <c r="G43" s="32"/>
      <c r="J43" s="32"/>
      <c r="K43" s="32"/>
      <c r="L43" s="32"/>
      <c r="M43" s="32"/>
      <c r="N43" s="28"/>
      <c r="O43" s="28"/>
    </row>
    <row r="44" spans="1:19">
      <c r="A44" s="32"/>
      <c r="B44" s="32"/>
      <c r="C44" s="32"/>
      <c r="E44" s="32"/>
      <c r="F44" s="32"/>
      <c r="G44" s="32"/>
      <c r="J44" s="32"/>
      <c r="K44" s="32"/>
      <c r="L44" s="32"/>
      <c r="M44" s="32"/>
      <c r="N44" s="28"/>
      <c r="O44" s="28"/>
    </row>
    <row r="45" spans="1:19">
      <c r="A45" s="32"/>
      <c r="B45" s="32"/>
      <c r="C45" s="32"/>
      <c r="E45" s="32"/>
      <c r="F45" s="32"/>
      <c r="G45" s="32"/>
      <c r="J45" s="32"/>
      <c r="K45" s="32"/>
      <c r="L45" s="32"/>
      <c r="M45" s="32"/>
      <c r="N45" s="28"/>
      <c r="O45" s="28"/>
    </row>
    <row r="46" spans="1:19">
      <c r="A46" s="32"/>
      <c r="B46" s="32"/>
      <c r="C46" s="32"/>
      <c r="E46" s="32"/>
      <c r="F46" s="32"/>
      <c r="G46" s="32"/>
      <c r="J46" s="32"/>
      <c r="K46" s="32"/>
      <c r="L46" s="32"/>
      <c r="M46" s="32"/>
      <c r="N46" s="28"/>
      <c r="O46" s="28"/>
    </row>
    <row r="47" spans="1:19">
      <c r="A47" s="32"/>
      <c r="B47" s="32"/>
      <c r="C47" s="32"/>
      <c r="E47" s="32"/>
      <c r="F47" s="32"/>
      <c r="G47" s="32"/>
      <c r="J47" s="32"/>
      <c r="K47" s="32"/>
      <c r="L47" s="32"/>
      <c r="M47" s="32"/>
      <c r="N47" s="28"/>
      <c r="O47" s="28"/>
    </row>
    <row r="48" spans="1:19">
      <c r="A48" s="32"/>
      <c r="B48" s="32"/>
      <c r="C48" s="32"/>
      <c r="E48" s="32"/>
      <c r="F48" s="32"/>
      <c r="G48" s="32"/>
      <c r="J48" s="32"/>
      <c r="K48" s="32"/>
      <c r="L48" s="32"/>
      <c r="M48" s="32"/>
      <c r="N48" s="28"/>
      <c r="O48" s="28"/>
    </row>
    <row r="49" spans="1:15">
      <c r="A49" s="32"/>
      <c r="B49" s="32"/>
      <c r="C49" s="32"/>
      <c r="E49" s="32"/>
      <c r="F49" s="32"/>
      <c r="G49" s="32"/>
      <c r="J49" s="32"/>
      <c r="K49" s="32"/>
      <c r="L49" s="32"/>
      <c r="M49" s="32"/>
      <c r="N49" s="28"/>
      <c r="O49" s="28"/>
    </row>
    <row r="50" spans="1:15">
      <c r="A50" s="32"/>
      <c r="B50" s="32"/>
      <c r="C50" s="32"/>
      <c r="E50" s="32"/>
      <c r="F50" s="32"/>
      <c r="G50" s="32"/>
      <c r="J50" s="32"/>
      <c r="K50" s="32"/>
      <c r="L50" s="32"/>
      <c r="M50" s="32"/>
      <c r="N50" s="28"/>
      <c r="O50" s="28"/>
    </row>
    <row r="51" spans="1:15">
      <c r="A51" s="32"/>
      <c r="B51" s="32"/>
      <c r="C51" s="32"/>
      <c r="E51" s="32"/>
      <c r="F51" s="32"/>
      <c r="G51" s="32"/>
      <c r="J51" s="32"/>
      <c r="K51" s="32"/>
      <c r="L51" s="32"/>
      <c r="M51" s="32"/>
      <c r="N51" s="28"/>
      <c r="O51" s="28"/>
    </row>
    <row r="52" spans="1:15">
      <c r="A52" s="32"/>
      <c r="B52" s="32"/>
      <c r="C52" s="32"/>
      <c r="E52" s="32"/>
      <c r="F52" s="32"/>
      <c r="G52" s="32"/>
      <c r="J52" s="32"/>
      <c r="K52" s="32"/>
      <c r="L52" s="32"/>
      <c r="M52" s="32"/>
      <c r="N52" s="28"/>
      <c r="O52" s="28"/>
    </row>
    <row r="53" spans="1:15">
      <c r="A53" s="32"/>
      <c r="B53" s="32"/>
      <c r="C53" s="32"/>
      <c r="E53" s="32"/>
      <c r="F53" s="32"/>
      <c r="G53" s="32"/>
      <c r="J53" s="32"/>
      <c r="K53" s="32"/>
      <c r="L53" s="32"/>
      <c r="M53" s="32"/>
      <c r="N53" s="28"/>
      <c r="O53" s="28"/>
    </row>
    <row r="54" spans="1:15">
      <c r="A54" s="32"/>
      <c r="B54" s="32"/>
      <c r="C54" s="32"/>
      <c r="E54" s="32"/>
      <c r="F54" s="32"/>
      <c r="G54" s="32"/>
      <c r="J54" s="32"/>
      <c r="K54" s="32"/>
      <c r="L54" s="32"/>
      <c r="M54" s="32"/>
      <c r="N54" s="28"/>
      <c r="O54" s="28"/>
    </row>
    <row r="55" spans="1:15">
      <c r="A55" s="32"/>
      <c r="B55" s="32"/>
      <c r="C55" s="32"/>
      <c r="E55" s="32"/>
      <c r="F55" s="32"/>
      <c r="G55" s="32"/>
      <c r="J55" s="32"/>
      <c r="K55" s="32"/>
      <c r="L55" s="32"/>
      <c r="M55" s="32"/>
      <c r="N55" s="28"/>
      <c r="O55" s="28"/>
    </row>
    <row r="56" spans="1:15">
      <c r="A56" s="32"/>
      <c r="B56" s="32"/>
      <c r="C56" s="32"/>
      <c r="E56" s="32"/>
      <c r="F56" s="32"/>
      <c r="G56" s="32"/>
      <c r="J56" s="32"/>
      <c r="K56" s="32"/>
      <c r="L56" s="32"/>
      <c r="M56" s="32"/>
      <c r="N56" s="28"/>
      <c r="O56" s="28"/>
    </row>
    <row r="57" spans="1:15">
      <c r="A57" s="32"/>
      <c r="B57" s="32"/>
      <c r="C57" s="32"/>
      <c r="E57" s="32"/>
      <c r="F57" s="32"/>
      <c r="G57" s="32"/>
      <c r="J57" s="32"/>
      <c r="K57" s="32"/>
      <c r="L57" s="32"/>
      <c r="M57" s="32"/>
      <c r="N57" s="28"/>
      <c r="O57" s="28"/>
    </row>
    <row r="58" spans="1:15">
      <c r="A58" s="32"/>
      <c r="B58" s="32"/>
      <c r="C58" s="32"/>
      <c r="E58" s="32"/>
      <c r="F58" s="32"/>
      <c r="G58" s="32"/>
      <c r="J58" s="32"/>
      <c r="K58" s="32"/>
      <c r="L58" s="32"/>
      <c r="M58" s="32"/>
      <c r="N58" s="28"/>
      <c r="O58" s="28"/>
    </row>
    <row r="59" spans="1:15">
      <c r="A59" s="32"/>
      <c r="B59" s="32"/>
      <c r="C59" s="32"/>
      <c r="E59" s="32"/>
      <c r="F59" s="32"/>
      <c r="G59" s="32"/>
      <c r="J59" s="32"/>
      <c r="K59" s="32"/>
      <c r="L59" s="32"/>
      <c r="M59" s="32"/>
      <c r="N59" s="28"/>
      <c r="O59" s="28"/>
    </row>
    <row r="60" spans="1:15">
      <c r="A60" s="32"/>
      <c r="B60" s="32"/>
      <c r="C60" s="32"/>
      <c r="E60" s="32"/>
      <c r="F60" s="32"/>
      <c r="G60" s="32"/>
      <c r="J60" s="32"/>
      <c r="K60" s="32"/>
      <c r="L60" s="32"/>
      <c r="M60" s="32"/>
      <c r="N60" s="28"/>
      <c r="O60" s="28"/>
    </row>
    <row r="61" spans="1:15">
      <c r="A61" s="32"/>
      <c r="B61" s="32"/>
      <c r="C61" s="32"/>
      <c r="E61" s="32"/>
      <c r="F61" s="32"/>
      <c r="G61" s="32"/>
      <c r="J61" s="32"/>
      <c r="K61" s="32"/>
      <c r="L61" s="32"/>
      <c r="M61" s="32"/>
      <c r="N61" s="28"/>
      <c r="O61" s="28"/>
    </row>
    <row r="62" spans="1:15">
      <c r="A62" s="32"/>
      <c r="B62" s="32"/>
      <c r="C62" s="32"/>
      <c r="E62" s="32"/>
      <c r="F62" s="32"/>
      <c r="G62" s="32"/>
      <c r="J62" s="32"/>
      <c r="K62" s="32"/>
      <c r="L62" s="32"/>
      <c r="M62" s="32"/>
      <c r="N62" s="28"/>
      <c r="O62" s="28"/>
    </row>
    <row r="63" spans="1:15">
      <c r="A63" s="32"/>
      <c r="B63" s="32"/>
      <c r="C63" s="32"/>
      <c r="E63" s="32"/>
      <c r="F63" s="32"/>
      <c r="G63" s="32"/>
      <c r="J63" s="32"/>
      <c r="K63" s="32"/>
      <c r="L63" s="32"/>
      <c r="M63" s="32"/>
      <c r="N63" s="28"/>
      <c r="O63" s="28"/>
    </row>
    <row r="64" spans="1:15">
      <c r="A64" s="32"/>
      <c r="B64" s="32"/>
      <c r="C64" s="32"/>
      <c r="E64" s="32"/>
      <c r="F64" s="32"/>
      <c r="G64" s="32"/>
      <c r="J64" s="32"/>
      <c r="K64" s="32"/>
      <c r="L64" s="32"/>
      <c r="M64" s="32"/>
      <c r="N64" s="28"/>
      <c r="O64" s="28"/>
    </row>
    <row r="65" spans="1:15">
      <c r="A65" s="32"/>
      <c r="B65" s="32"/>
      <c r="C65" s="32"/>
      <c r="E65" s="32"/>
      <c r="F65" s="32"/>
      <c r="G65" s="32"/>
      <c r="J65" s="32"/>
      <c r="K65" s="32"/>
      <c r="L65" s="32"/>
      <c r="M65" s="32"/>
      <c r="N65" s="28"/>
      <c r="O65" s="28"/>
    </row>
    <row r="66" spans="1:15">
      <c r="A66" s="32"/>
      <c r="B66" s="32"/>
      <c r="C66" s="32"/>
      <c r="E66" s="32"/>
      <c r="F66" s="32"/>
      <c r="G66" s="32"/>
      <c r="J66" s="32"/>
      <c r="K66" s="32"/>
      <c r="L66" s="32"/>
      <c r="M66" s="32"/>
      <c r="N66" s="28"/>
      <c r="O66" s="28"/>
    </row>
    <row r="67" spans="1:15">
      <c r="A67" s="32"/>
      <c r="B67" s="32"/>
      <c r="C67" s="32"/>
      <c r="E67" s="32"/>
      <c r="F67" s="32"/>
      <c r="G67" s="32"/>
      <c r="J67" s="32"/>
      <c r="K67" s="32"/>
      <c r="L67" s="32"/>
      <c r="M67" s="32"/>
      <c r="N67" s="28"/>
      <c r="O67" s="28"/>
    </row>
    <row r="68" spans="1:15">
      <c r="A68" s="32"/>
      <c r="B68" s="32"/>
      <c r="C68" s="32"/>
      <c r="E68" s="32"/>
      <c r="F68" s="32"/>
      <c r="G68" s="32"/>
      <c r="J68" s="32"/>
      <c r="K68" s="32"/>
      <c r="L68" s="32"/>
      <c r="M68" s="32"/>
      <c r="N68" s="28"/>
      <c r="O68" s="28"/>
    </row>
    <row r="69" spans="1:15">
      <c r="A69" s="32"/>
      <c r="B69" s="32"/>
      <c r="C69" s="32"/>
      <c r="E69" s="32"/>
      <c r="F69" s="32"/>
      <c r="G69" s="32"/>
      <c r="J69" s="32"/>
      <c r="K69" s="32"/>
      <c r="L69" s="32"/>
      <c r="M69" s="32"/>
      <c r="N69" s="28"/>
      <c r="O69" s="28"/>
    </row>
    <row r="70" spans="1:15">
      <c r="A70" s="32"/>
      <c r="B70" s="32"/>
      <c r="C70" s="32"/>
      <c r="E70" s="32"/>
      <c r="F70" s="32"/>
      <c r="G70" s="32"/>
      <c r="J70" s="32"/>
      <c r="K70" s="32"/>
      <c r="L70" s="32"/>
      <c r="M70" s="32"/>
      <c r="N70" s="28"/>
      <c r="O70" s="28"/>
    </row>
    <row r="71" spans="1:15">
      <c r="A71" s="32"/>
      <c r="B71" s="32"/>
      <c r="C71" s="32"/>
      <c r="E71" s="32"/>
      <c r="F71" s="32"/>
      <c r="G71" s="32"/>
      <c r="J71" s="32"/>
      <c r="K71" s="32"/>
      <c r="L71" s="32"/>
      <c r="M71" s="32"/>
      <c r="N71" s="28"/>
      <c r="O71" s="28"/>
    </row>
    <row r="72" spans="1:15">
      <c r="A72" s="32"/>
      <c r="B72" s="32"/>
      <c r="C72" s="32"/>
      <c r="E72" s="32"/>
      <c r="F72" s="32"/>
      <c r="G72" s="32"/>
      <c r="J72" s="32"/>
      <c r="K72" s="32"/>
      <c r="L72" s="32"/>
      <c r="M72" s="32"/>
      <c r="N72" s="28"/>
      <c r="O72" s="28"/>
    </row>
    <row r="73" spans="1:15">
      <c r="A73" s="32"/>
      <c r="B73" s="32"/>
      <c r="C73" s="32"/>
      <c r="E73" s="32"/>
      <c r="F73" s="32"/>
      <c r="G73" s="32"/>
      <c r="J73" s="32"/>
      <c r="K73" s="32"/>
      <c r="L73" s="32"/>
      <c r="M73" s="32"/>
      <c r="N73" s="28"/>
      <c r="O73" s="28"/>
    </row>
    <row r="74" spans="1:15">
      <c r="A74" s="32"/>
      <c r="B74" s="32"/>
      <c r="C74" s="32"/>
      <c r="E74" s="32"/>
      <c r="F74" s="32"/>
      <c r="G74" s="32"/>
      <c r="J74" s="32"/>
      <c r="K74" s="32"/>
      <c r="L74" s="32"/>
      <c r="M74" s="32"/>
      <c r="N74" s="28"/>
      <c r="O74" s="28"/>
    </row>
    <row r="75" spans="1:15">
      <c r="A75" s="32"/>
      <c r="B75" s="32"/>
      <c r="C75" s="32"/>
      <c r="E75" s="32"/>
      <c r="F75" s="32"/>
      <c r="G75" s="32"/>
      <c r="J75" s="32"/>
      <c r="K75" s="32"/>
      <c r="L75" s="32"/>
      <c r="M75" s="32"/>
      <c r="N75" s="28"/>
      <c r="O75" s="28"/>
    </row>
    <row r="76" spans="1:15">
      <c r="A76" s="32"/>
      <c r="B76" s="32"/>
      <c r="C76" s="32"/>
      <c r="E76" s="32"/>
      <c r="F76" s="32"/>
      <c r="G76" s="32"/>
      <c r="J76" s="32"/>
      <c r="K76" s="32"/>
      <c r="L76" s="32"/>
      <c r="M76" s="32"/>
      <c r="N76" s="28"/>
      <c r="O76" s="28"/>
    </row>
    <row r="77" spans="1:15">
      <c r="A77" s="32"/>
      <c r="B77" s="32"/>
      <c r="C77" s="32"/>
      <c r="E77" s="32"/>
      <c r="F77" s="32"/>
      <c r="G77" s="32"/>
      <c r="J77" s="32"/>
      <c r="K77" s="32"/>
      <c r="L77" s="32"/>
      <c r="M77" s="32"/>
      <c r="N77" s="28"/>
      <c r="O77" s="28"/>
    </row>
    <row r="78" spans="1:15">
      <c r="A78" s="32"/>
      <c r="B78" s="32"/>
      <c r="C78" s="32"/>
      <c r="E78" s="32"/>
      <c r="F78" s="32"/>
      <c r="G78" s="32"/>
      <c r="J78" s="32"/>
      <c r="K78" s="32"/>
      <c r="L78" s="32"/>
      <c r="M78" s="32"/>
      <c r="N78" s="28"/>
      <c r="O78" s="28"/>
    </row>
    <row r="79" spans="1:15">
      <c r="A79" s="32"/>
      <c r="B79" s="32"/>
      <c r="C79" s="32"/>
      <c r="E79" s="32"/>
      <c r="F79" s="32"/>
      <c r="G79" s="32"/>
      <c r="J79" s="32"/>
      <c r="K79" s="32"/>
      <c r="L79" s="32"/>
      <c r="M79" s="32"/>
      <c r="N79" s="28"/>
      <c r="O79" s="28"/>
    </row>
    <row r="80" spans="1:15">
      <c r="A80" s="32"/>
      <c r="B80" s="32"/>
      <c r="C80" s="32"/>
      <c r="E80" s="32"/>
      <c r="F80" s="32"/>
      <c r="G80" s="32"/>
      <c r="J80" s="32"/>
      <c r="K80" s="32"/>
      <c r="L80" s="32"/>
      <c r="M80" s="32"/>
      <c r="N80" s="28"/>
      <c r="O80" s="28"/>
    </row>
    <row r="81" spans="1:15">
      <c r="A81" s="32"/>
      <c r="B81" s="32"/>
      <c r="C81" s="32"/>
      <c r="E81" s="32"/>
      <c r="F81" s="32"/>
      <c r="G81" s="32"/>
      <c r="J81" s="32"/>
      <c r="K81" s="32"/>
      <c r="L81" s="32"/>
      <c r="M81" s="32"/>
      <c r="N81" s="28"/>
      <c r="O81" s="28"/>
    </row>
    <row r="82" spans="1:15">
      <c r="A82" s="32"/>
      <c r="B82" s="32"/>
      <c r="C82" s="32"/>
      <c r="E82" s="32"/>
      <c r="F82" s="32"/>
      <c r="G82" s="32"/>
      <c r="J82" s="32"/>
      <c r="K82" s="32"/>
      <c r="L82" s="32"/>
      <c r="M82" s="32"/>
      <c r="N82" s="28"/>
      <c r="O82" s="28"/>
    </row>
    <row r="83" spans="1:15">
      <c r="A83" s="32"/>
      <c r="B83" s="32"/>
      <c r="C83" s="32"/>
      <c r="E83" s="32"/>
      <c r="F83" s="32"/>
      <c r="G83" s="32"/>
      <c r="J83" s="32"/>
      <c r="K83" s="32"/>
      <c r="L83" s="32"/>
      <c r="M83" s="32"/>
      <c r="N83" s="28"/>
      <c r="O83" s="28"/>
    </row>
    <row r="84" spans="1:15">
      <c r="A84" s="32"/>
      <c r="B84" s="32"/>
      <c r="C84" s="32"/>
      <c r="E84" s="32"/>
      <c r="F84" s="32"/>
      <c r="G84" s="32"/>
      <c r="J84" s="32"/>
      <c r="K84" s="32"/>
      <c r="L84" s="32"/>
      <c r="M84" s="32"/>
      <c r="N84" s="28"/>
      <c r="O84" s="28"/>
    </row>
    <row r="85" spans="1:15">
      <c r="A85" s="32"/>
      <c r="B85" s="32"/>
      <c r="C85" s="32"/>
      <c r="E85" s="32"/>
      <c r="F85" s="32"/>
      <c r="G85" s="32"/>
      <c r="J85" s="32"/>
      <c r="K85" s="32"/>
      <c r="L85" s="32"/>
      <c r="M85" s="32"/>
      <c r="N85" s="28"/>
      <c r="O85" s="28"/>
    </row>
    <row r="86" spans="1:15">
      <c r="A86" s="32"/>
      <c r="B86" s="32"/>
      <c r="C86" s="32"/>
      <c r="E86" s="32"/>
      <c r="F86" s="32"/>
      <c r="G86" s="32"/>
      <c r="J86" s="32"/>
      <c r="K86" s="32"/>
      <c r="L86" s="32"/>
      <c r="M86" s="32"/>
      <c r="N86" s="28"/>
      <c r="O86" s="28"/>
    </row>
    <row r="87" spans="1:15">
      <c r="A87" s="32"/>
      <c r="B87" s="32"/>
      <c r="C87" s="32"/>
      <c r="E87" s="32"/>
      <c r="F87" s="32"/>
      <c r="G87" s="32"/>
      <c r="J87" s="32"/>
      <c r="K87" s="32"/>
      <c r="L87" s="32"/>
      <c r="M87" s="32"/>
      <c r="N87" s="28"/>
      <c r="O87" s="28"/>
    </row>
    <row r="88" spans="1:15">
      <c r="A88" s="32"/>
      <c r="B88" s="32"/>
      <c r="C88" s="32"/>
      <c r="E88" s="32"/>
      <c r="F88" s="32"/>
      <c r="G88" s="32"/>
      <c r="J88" s="32"/>
      <c r="K88" s="32"/>
      <c r="L88" s="32"/>
      <c r="M88" s="32"/>
      <c r="N88" s="28"/>
      <c r="O88" s="28"/>
    </row>
    <row r="89" spans="1:15">
      <c r="A89" s="32"/>
      <c r="B89" s="32"/>
      <c r="C89" s="32"/>
      <c r="E89" s="32"/>
      <c r="F89" s="32"/>
      <c r="G89" s="32"/>
      <c r="J89" s="32"/>
      <c r="K89" s="32"/>
      <c r="L89" s="32"/>
      <c r="M89" s="32"/>
      <c r="N89" s="28"/>
      <c r="O89" s="28"/>
    </row>
    <row r="90" spans="1:15">
      <c r="A90" s="32"/>
      <c r="B90" s="32"/>
      <c r="C90" s="32"/>
      <c r="E90" s="32"/>
      <c r="F90" s="32"/>
      <c r="G90" s="32"/>
      <c r="J90" s="32"/>
      <c r="K90" s="32"/>
      <c r="L90" s="32"/>
      <c r="M90" s="32"/>
      <c r="N90" s="28"/>
      <c r="O90" s="28"/>
    </row>
    <row r="91" spans="1:15">
      <c r="A91" s="32"/>
      <c r="B91" s="32"/>
      <c r="C91" s="32"/>
      <c r="E91" s="32"/>
      <c r="F91" s="32"/>
      <c r="G91" s="32"/>
      <c r="J91" s="32"/>
      <c r="K91" s="32"/>
      <c r="L91" s="32"/>
      <c r="M91" s="32"/>
      <c r="N91" s="28"/>
      <c r="O91" s="28"/>
    </row>
    <row r="92" spans="1:15">
      <c r="A92" s="32"/>
      <c r="B92" s="32"/>
      <c r="C92" s="32"/>
      <c r="E92" s="32"/>
      <c r="F92" s="32"/>
      <c r="G92" s="32"/>
      <c r="J92" s="32"/>
      <c r="K92" s="32"/>
      <c r="L92" s="32"/>
      <c r="M92" s="32"/>
      <c r="N92" s="28"/>
      <c r="O92" s="28"/>
    </row>
    <row r="93" spans="1:15">
      <c r="A93" s="32"/>
      <c r="B93" s="32"/>
      <c r="C93" s="32"/>
      <c r="E93" s="32"/>
      <c r="F93" s="32"/>
      <c r="G93" s="32"/>
      <c r="J93" s="32"/>
      <c r="K93" s="32"/>
      <c r="L93" s="32"/>
      <c r="M93" s="32"/>
      <c r="N93" s="28"/>
      <c r="O93" s="28"/>
    </row>
    <row r="94" spans="1:15">
      <c r="A94" s="32"/>
      <c r="B94" s="32"/>
      <c r="C94" s="32"/>
      <c r="E94" s="32"/>
      <c r="F94" s="32"/>
      <c r="G94" s="32"/>
      <c r="J94" s="32"/>
      <c r="K94" s="32"/>
      <c r="L94" s="32"/>
      <c r="M94" s="32"/>
      <c r="N94" s="28"/>
      <c r="O94" s="28"/>
    </row>
    <row r="95" spans="1:15">
      <c r="A95" s="32"/>
      <c r="B95" s="32"/>
      <c r="C95" s="32"/>
      <c r="E95" s="32"/>
      <c r="F95" s="32"/>
      <c r="G95" s="32"/>
      <c r="J95" s="32"/>
      <c r="K95" s="32"/>
      <c r="L95" s="32"/>
      <c r="M95" s="32"/>
      <c r="N95" s="28"/>
      <c r="O95" s="28"/>
    </row>
  </sheetData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V35"/>
  <sheetViews>
    <sheetView zoomScale="57" zoomScaleNormal="57" workbookViewId="0">
      <pane xSplit="1" ySplit="5" topLeftCell="B12" activePane="bottomRight" state="frozen"/>
      <selection pane="topRight" activeCell="B1" sqref="B1"/>
      <selection pane="bottomLeft" activeCell="A9" sqref="A9"/>
      <selection pane="bottomRight" activeCell="A36" sqref="A36"/>
    </sheetView>
  </sheetViews>
  <sheetFormatPr defaultRowHeight="15"/>
  <cols>
    <col min="1" max="1" width="9.140625" style="26"/>
    <col min="2" max="2" width="9.140625" style="27"/>
    <col min="3" max="4" width="9.140625" style="26"/>
    <col min="5" max="5" width="9.140625" style="28"/>
    <col min="6" max="11" width="9.140625" style="26"/>
    <col min="12" max="12" width="18.7109375" style="26" bestFit="1" customWidth="1"/>
    <col min="13" max="13" width="17.7109375" style="26" bestFit="1" customWidth="1"/>
    <col min="14" max="15" width="15.5703125" style="26" customWidth="1"/>
    <col min="16" max="17" width="15" style="26" customWidth="1"/>
    <col min="18" max="18" width="17.7109375" style="26" bestFit="1" customWidth="1"/>
    <col min="19" max="20" width="16.5703125" style="26" bestFit="1" customWidth="1"/>
    <col min="21" max="21" width="15" style="26" bestFit="1" customWidth="1"/>
    <col min="22" max="22" width="16.5703125" style="26" bestFit="1" customWidth="1"/>
    <col min="23" max="23" width="15" style="26" bestFit="1" customWidth="1"/>
    <col min="24" max="24" width="17.7109375" style="26" bestFit="1" customWidth="1"/>
    <col min="25" max="25" width="16.5703125" style="26" bestFit="1" customWidth="1"/>
    <col min="26" max="26" width="17.7109375" style="26" bestFit="1" customWidth="1"/>
    <col min="27" max="28" width="16.5703125" style="26" bestFit="1" customWidth="1"/>
    <col min="29" max="29" width="15" style="26" bestFit="1" customWidth="1"/>
    <col min="30" max="30" width="17.7109375" style="26" bestFit="1" customWidth="1"/>
    <col min="31" max="31" width="15" style="26" bestFit="1" customWidth="1"/>
    <col min="32" max="32" width="16.5703125" style="26" bestFit="1" customWidth="1"/>
    <col min="33" max="33" width="15" style="26" bestFit="1" customWidth="1"/>
    <col min="34" max="34" width="16.5703125" style="26" bestFit="1" customWidth="1"/>
    <col min="35" max="35" width="15" style="26" bestFit="1" customWidth="1"/>
    <col min="36" max="36" width="17.7109375" style="26" bestFit="1" customWidth="1"/>
    <col min="37" max="37" width="16.5703125" style="26" bestFit="1" customWidth="1"/>
    <col min="38" max="38" width="17.7109375" style="26" bestFit="1" customWidth="1"/>
    <col min="39" max="39" width="16.5703125" style="26" bestFit="1" customWidth="1"/>
    <col min="40" max="40" width="17.7109375" style="26" bestFit="1" customWidth="1"/>
    <col min="41" max="42" width="16.5703125" style="26" bestFit="1" customWidth="1"/>
    <col min="43" max="43" width="15" style="26" bestFit="1" customWidth="1"/>
    <col min="44" max="44" width="16.5703125" style="26" bestFit="1" customWidth="1"/>
    <col min="45" max="46" width="15" style="26" bestFit="1" customWidth="1"/>
    <col min="47" max="47" width="14" style="26" bestFit="1" customWidth="1"/>
    <col min="48" max="48" width="17.7109375" style="26" bestFit="1" customWidth="1"/>
    <col min="49" max="49" width="16.5703125" style="26" bestFit="1" customWidth="1"/>
    <col min="50" max="271" width="9.140625" style="26"/>
    <col min="272" max="272" width="18.7109375" style="26" bestFit="1" customWidth="1"/>
    <col min="273" max="273" width="17.7109375" style="26" bestFit="1" customWidth="1"/>
    <col min="274" max="274" width="16.5703125" style="26" bestFit="1" customWidth="1"/>
    <col min="275" max="275" width="15" style="26" bestFit="1" customWidth="1"/>
    <col min="276" max="276" width="17.7109375" style="26" bestFit="1" customWidth="1"/>
    <col min="277" max="277" width="16.5703125" style="26" bestFit="1" customWidth="1"/>
    <col min="278" max="278" width="17.7109375" style="26" bestFit="1" customWidth="1"/>
    <col min="279" max="279" width="16.5703125" style="26" bestFit="1" customWidth="1"/>
    <col min="280" max="280" width="17.7109375" style="26" bestFit="1" customWidth="1"/>
    <col min="281" max="282" width="16.5703125" style="26" bestFit="1" customWidth="1"/>
    <col min="283" max="283" width="15" style="26" bestFit="1" customWidth="1"/>
    <col min="284" max="284" width="17.7109375" style="26" bestFit="1" customWidth="1"/>
    <col min="285" max="285" width="15" style="26" bestFit="1" customWidth="1"/>
    <col min="286" max="286" width="16.5703125" style="26" bestFit="1" customWidth="1"/>
    <col min="287" max="287" width="15" style="26" bestFit="1" customWidth="1"/>
    <col min="288" max="288" width="16.5703125" style="26" bestFit="1" customWidth="1"/>
    <col min="289" max="289" width="15" style="26" bestFit="1" customWidth="1"/>
    <col min="290" max="290" width="16.5703125" style="26" bestFit="1" customWidth="1"/>
    <col min="291" max="291" width="15" style="26" bestFit="1" customWidth="1"/>
    <col min="292" max="292" width="17.7109375" style="26" bestFit="1" customWidth="1"/>
    <col min="293" max="293" width="16.5703125" style="26" bestFit="1" customWidth="1"/>
    <col min="294" max="294" width="17.7109375" style="26" bestFit="1" customWidth="1"/>
    <col min="295" max="295" width="16.5703125" style="26" bestFit="1" customWidth="1"/>
    <col min="296" max="296" width="17.7109375" style="26" bestFit="1" customWidth="1"/>
    <col min="297" max="298" width="16.5703125" style="26" bestFit="1" customWidth="1"/>
    <col min="299" max="299" width="15" style="26" bestFit="1" customWidth="1"/>
    <col min="300" max="300" width="16.5703125" style="26" bestFit="1" customWidth="1"/>
    <col min="301" max="302" width="15" style="26" bestFit="1" customWidth="1"/>
    <col min="303" max="303" width="14" style="26" bestFit="1" customWidth="1"/>
    <col min="304" max="304" width="17.7109375" style="26" bestFit="1" customWidth="1"/>
    <col min="305" max="305" width="16.5703125" style="26" bestFit="1" customWidth="1"/>
    <col min="306" max="527" width="9.140625" style="26"/>
    <col min="528" max="528" width="18.7109375" style="26" bestFit="1" customWidth="1"/>
    <col min="529" max="529" width="17.7109375" style="26" bestFit="1" customWidth="1"/>
    <col min="530" max="530" width="16.5703125" style="26" bestFit="1" customWidth="1"/>
    <col min="531" max="531" width="15" style="26" bestFit="1" customWidth="1"/>
    <col min="532" max="532" width="17.7109375" style="26" bestFit="1" customWidth="1"/>
    <col min="533" max="533" width="16.5703125" style="26" bestFit="1" customWidth="1"/>
    <col min="534" max="534" width="17.7109375" style="26" bestFit="1" customWidth="1"/>
    <col min="535" max="535" width="16.5703125" style="26" bestFit="1" customWidth="1"/>
    <col min="536" max="536" width="17.7109375" style="26" bestFit="1" customWidth="1"/>
    <col min="537" max="538" width="16.5703125" style="26" bestFit="1" customWidth="1"/>
    <col min="539" max="539" width="15" style="26" bestFit="1" customWidth="1"/>
    <col min="540" max="540" width="17.7109375" style="26" bestFit="1" customWidth="1"/>
    <col min="541" max="541" width="15" style="26" bestFit="1" customWidth="1"/>
    <col min="542" max="542" width="16.5703125" style="26" bestFit="1" customWidth="1"/>
    <col min="543" max="543" width="15" style="26" bestFit="1" customWidth="1"/>
    <col min="544" max="544" width="16.5703125" style="26" bestFit="1" customWidth="1"/>
    <col min="545" max="545" width="15" style="26" bestFit="1" customWidth="1"/>
    <col min="546" max="546" width="16.5703125" style="26" bestFit="1" customWidth="1"/>
    <col min="547" max="547" width="15" style="26" bestFit="1" customWidth="1"/>
    <col min="548" max="548" width="17.7109375" style="26" bestFit="1" customWidth="1"/>
    <col min="549" max="549" width="16.5703125" style="26" bestFit="1" customWidth="1"/>
    <col min="550" max="550" width="17.7109375" style="26" bestFit="1" customWidth="1"/>
    <col min="551" max="551" width="16.5703125" style="26" bestFit="1" customWidth="1"/>
    <col min="552" max="552" width="17.7109375" style="26" bestFit="1" customWidth="1"/>
    <col min="553" max="554" width="16.5703125" style="26" bestFit="1" customWidth="1"/>
    <col min="555" max="555" width="15" style="26" bestFit="1" customWidth="1"/>
    <col min="556" max="556" width="16.5703125" style="26" bestFit="1" customWidth="1"/>
    <col min="557" max="558" width="15" style="26" bestFit="1" customWidth="1"/>
    <col min="559" max="559" width="14" style="26" bestFit="1" customWidth="1"/>
    <col min="560" max="560" width="17.7109375" style="26" bestFit="1" customWidth="1"/>
    <col min="561" max="561" width="16.5703125" style="26" bestFit="1" customWidth="1"/>
    <col min="562" max="783" width="9.140625" style="26"/>
    <col min="784" max="784" width="18.7109375" style="26" bestFit="1" customWidth="1"/>
    <col min="785" max="785" width="17.7109375" style="26" bestFit="1" customWidth="1"/>
    <col min="786" max="786" width="16.5703125" style="26" bestFit="1" customWidth="1"/>
    <col min="787" max="787" width="15" style="26" bestFit="1" customWidth="1"/>
    <col min="788" max="788" width="17.7109375" style="26" bestFit="1" customWidth="1"/>
    <col min="789" max="789" width="16.5703125" style="26" bestFit="1" customWidth="1"/>
    <col min="790" max="790" width="17.7109375" style="26" bestFit="1" customWidth="1"/>
    <col min="791" max="791" width="16.5703125" style="26" bestFit="1" customWidth="1"/>
    <col min="792" max="792" width="17.7109375" style="26" bestFit="1" customWidth="1"/>
    <col min="793" max="794" width="16.5703125" style="26" bestFit="1" customWidth="1"/>
    <col min="795" max="795" width="15" style="26" bestFit="1" customWidth="1"/>
    <col min="796" max="796" width="17.7109375" style="26" bestFit="1" customWidth="1"/>
    <col min="797" max="797" width="15" style="26" bestFit="1" customWidth="1"/>
    <col min="798" max="798" width="16.5703125" style="26" bestFit="1" customWidth="1"/>
    <col min="799" max="799" width="15" style="26" bestFit="1" customWidth="1"/>
    <col min="800" max="800" width="16.5703125" style="26" bestFit="1" customWidth="1"/>
    <col min="801" max="801" width="15" style="26" bestFit="1" customWidth="1"/>
    <col min="802" max="802" width="16.5703125" style="26" bestFit="1" customWidth="1"/>
    <col min="803" max="803" width="15" style="26" bestFit="1" customWidth="1"/>
    <col min="804" max="804" width="17.7109375" style="26" bestFit="1" customWidth="1"/>
    <col min="805" max="805" width="16.5703125" style="26" bestFit="1" customWidth="1"/>
    <col min="806" max="806" width="17.7109375" style="26" bestFit="1" customWidth="1"/>
    <col min="807" max="807" width="16.5703125" style="26" bestFit="1" customWidth="1"/>
    <col min="808" max="808" width="17.7109375" style="26" bestFit="1" customWidth="1"/>
    <col min="809" max="810" width="16.5703125" style="26" bestFit="1" customWidth="1"/>
    <col min="811" max="811" width="15" style="26" bestFit="1" customWidth="1"/>
    <col min="812" max="812" width="16.5703125" style="26" bestFit="1" customWidth="1"/>
    <col min="813" max="814" width="15" style="26" bestFit="1" customWidth="1"/>
    <col min="815" max="815" width="14" style="26" bestFit="1" customWidth="1"/>
    <col min="816" max="816" width="17.7109375" style="26" bestFit="1" customWidth="1"/>
    <col min="817" max="817" width="16.5703125" style="26" bestFit="1" customWidth="1"/>
    <col min="818" max="1039" width="9.140625" style="26"/>
    <col min="1040" max="1040" width="18.7109375" style="26" bestFit="1" customWidth="1"/>
    <col min="1041" max="1041" width="17.7109375" style="26" bestFit="1" customWidth="1"/>
    <col min="1042" max="1042" width="16.5703125" style="26" bestFit="1" customWidth="1"/>
    <col min="1043" max="1043" width="15" style="26" bestFit="1" customWidth="1"/>
    <col min="1044" max="1044" width="17.7109375" style="26" bestFit="1" customWidth="1"/>
    <col min="1045" max="1045" width="16.5703125" style="26" bestFit="1" customWidth="1"/>
    <col min="1046" max="1046" width="17.7109375" style="26" bestFit="1" customWidth="1"/>
    <col min="1047" max="1047" width="16.5703125" style="26" bestFit="1" customWidth="1"/>
    <col min="1048" max="1048" width="17.7109375" style="26" bestFit="1" customWidth="1"/>
    <col min="1049" max="1050" width="16.5703125" style="26" bestFit="1" customWidth="1"/>
    <col min="1051" max="1051" width="15" style="26" bestFit="1" customWidth="1"/>
    <col min="1052" max="1052" width="17.7109375" style="26" bestFit="1" customWidth="1"/>
    <col min="1053" max="1053" width="15" style="26" bestFit="1" customWidth="1"/>
    <col min="1054" max="1054" width="16.5703125" style="26" bestFit="1" customWidth="1"/>
    <col min="1055" max="1055" width="15" style="26" bestFit="1" customWidth="1"/>
    <col min="1056" max="1056" width="16.5703125" style="26" bestFit="1" customWidth="1"/>
    <col min="1057" max="1057" width="15" style="26" bestFit="1" customWidth="1"/>
    <col min="1058" max="1058" width="16.5703125" style="26" bestFit="1" customWidth="1"/>
    <col min="1059" max="1059" width="15" style="26" bestFit="1" customWidth="1"/>
    <col min="1060" max="1060" width="17.7109375" style="26" bestFit="1" customWidth="1"/>
    <col min="1061" max="1061" width="16.5703125" style="26" bestFit="1" customWidth="1"/>
    <col min="1062" max="1062" width="17.7109375" style="26" bestFit="1" customWidth="1"/>
    <col min="1063" max="1063" width="16.5703125" style="26" bestFit="1" customWidth="1"/>
    <col min="1064" max="1064" width="17.7109375" style="26" bestFit="1" customWidth="1"/>
    <col min="1065" max="1066" width="16.5703125" style="26" bestFit="1" customWidth="1"/>
    <col min="1067" max="1067" width="15" style="26" bestFit="1" customWidth="1"/>
    <col min="1068" max="1068" width="16.5703125" style="26" bestFit="1" customWidth="1"/>
    <col min="1069" max="1070" width="15" style="26" bestFit="1" customWidth="1"/>
    <col min="1071" max="1071" width="14" style="26" bestFit="1" customWidth="1"/>
    <col min="1072" max="1072" width="17.7109375" style="26" bestFit="1" customWidth="1"/>
    <col min="1073" max="1073" width="16.5703125" style="26" bestFit="1" customWidth="1"/>
    <col min="1074" max="1295" width="9.140625" style="26"/>
    <col min="1296" max="1296" width="18.7109375" style="26" bestFit="1" customWidth="1"/>
    <col min="1297" max="1297" width="17.7109375" style="26" bestFit="1" customWidth="1"/>
    <col min="1298" max="1298" width="16.5703125" style="26" bestFit="1" customWidth="1"/>
    <col min="1299" max="1299" width="15" style="26" bestFit="1" customWidth="1"/>
    <col min="1300" max="1300" width="17.7109375" style="26" bestFit="1" customWidth="1"/>
    <col min="1301" max="1301" width="16.5703125" style="26" bestFit="1" customWidth="1"/>
    <col min="1302" max="1302" width="17.7109375" style="26" bestFit="1" customWidth="1"/>
    <col min="1303" max="1303" width="16.5703125" style="26" bestFit="1" customWidth="1"/>
    <col min="1304" max="1304" width="17.7109375" style="26" bestFit="1" customWidth="1"/>
    <col min="1305" max="1306" width="16.5703125" style="26" bestFit="1" customWidth="1"/>
    <col min="1307" max="1307" width="15" style="26" bestFit="1" customWidth="1"/>
    <col min="1308" max="1308" width="17.7109375" style="26" bestFit="1" customWidth="1"/>
    <col min="1309" max="1309" width="15" style="26" bestFit="1" customWidth="1"/>
    <col min="1310" max="1310" width="16.5703125" style="26" bestFit="1" customWidth="1"/>
    <col min="1311" max="1311" width="15" style="26" bestFit="1" customWidth="1"/>
    <col min="1312" max="1312" width="16.5703125" style="26" bestFit="1" customWidth="1"/>
    <col min="1313" max="1313" width="15" style="26" bestFit="1" customWidth="1"/>
    <col min="1314" max="1314" width="16.5703125" style="26" bestFit="1" customWidth="1"/>
    <col min="1315" max="1315" width="15" style="26" bestFit="1" customWidth="1"/>
    <col min="1316" max="1316" width="17.7109375" style="26" bestFit="1" customWidth="1"/>
    <col min="1317" max="1317" width="16.5703125" style="26" bestFit="1" customWidth="1"/>
    <col min="1318" max="1318" width="17.7109375" style="26" bestFit="1" customWidth="1"/>
    <col min="1319" max="1319" width="16.5703125" style="26" bestFit="1" customWidth="1"/>
    <col min="1320" max="1320" width="17.7109375" style="26" bestFit="1" customWidth="1"/>
    <col min="1321" max="1322" width="16.5703125" style="26" bestFit="1" customWidth="1"/>
    <col min="1323" max="1323" width="15" style="26" bestFit="1" customWidth="1"/>
    <col min="1324" max="1324" width="16.5703125" style="26" bestFit="1" customWidth="1"/>
    <col min="1325" max="1326" width="15" style="26" bestFit="1" customWidth="1"/>
    <col min="1327" max="1327" width="14" style="26" bestFit="1" customWidth="1"/>
    <col min="1328" max="1328" width="17.7109375" style="26" bestFit="1" customWidth="1"/>
    <col min="1329" max="1329" width="16.5703125" style="26" bestFit="1" customWidth="1"/>
    <col min="1330" max="1551" width="9.140625" style="26"/>
    <col min="1552" max="1552" width="18.7109375" style="26" bestFit="1" customWidth="1"/>
    <col min="1553" max="1553" width="17.7109375" style="26" bestFit="1" customWidth="1"/>
    <col min="1554" max="1554" width="16.5703125" style="26" bestFit="1" customWidth="1"/>
    <col min="1555" max="1555" width="15" style="26" bestFit="1" customWidth="1"/>
    <col min="1556" max="1556" width="17.7109375" style="26" bestFit="1" customWidth="1"/>
    <col min="1557" max="1557" width="16.5703125" style="26" bestFit="1" customWidth="1"/>
    <col min="1558" max="1558" width="17.7109375" style="26" bestFit="1" customWidth="1"/>
    <col min="1559" max="1559" width="16.5703125" style="26" bestFit="1" customWidth="1"/>
    <col min="1560" max="1560" width="17.7109375" style="26" bestFit="1" customWidth="1"/>
    <col min="1561" max="1562" width="16.5703125" style="26" bestFit="1" customWidth="1"/>
    <col min="1563" max="1563" width="15" style="26" bestFit="1" customWidth="1"/>
    <col min="1564" max="1564" width="17.7109375" style="26" bestFit="1" customWidth="1"/>
    <col min="1565" max="1565" width="15" style="26" bestFit="1" customWidth="1"/>
    <col min="1566" max="1566" width="16.5703125" style="26" bestFit="1" customWidth="1"/>
    <col min="1567" max="1567" width="15" style="26" bestFit="1" customWidth="1"/>
    <col min="1568" max="1568" width="16.5703125" style="26" bestFit="1" customWidth="1"/>
    <col min="1569" max="1569" width="15" style="26" bestFit="1" customWidth="1"/>
    <col min="1570" max="1570" width="16.5703125" style="26" bestFit="1" customWidth="1"/>
    <col min="1571" max="1571" width="15" style="26" bestFit="1" customWidth="1"/>
    <col min="1572" max="1572" width="17.7109375" style="26" bestFit="1" customWidth="1"/>
    <col min="1573" max="1573" width="16.5703125" style="26" bestFit="1" customWidth="1"/>
    <col min="1574" max="1574" width="17.7109375" style="26" bestFit="1" customWidth="1"/>
    <col min="1575" max="1575" width="16.5703125" style="26" bestFit="1" customWidth="1"/>
    <col min="1576" max="1576" width="17.7109375" style="26" bestFit="1" customWidth="1"/>
    <col min="1577" max="1578" width="16.5703125" style="26" bestFit="1" customWidth="1"/>
    <col min="1579" max="1579" width="15" style="26" bestFit="1" customWidth="1"/>
    <col min="1580" max="1580" width="16.5703125" style="26" bestFit="1" customWidth="1"/>
    <col min="1581" max="1582" width="15" style="26" bestFit="1" customWidth="1"/>
    <col min="1583" max="1583" width="14" style="26" bestFit="1" customWidth="1"/>
    <col min="1584" max="1584" width="17.7109375" style="26" bestFit="1" customWidth="1"/>
    <col min="1585" max="1585" width="16.5703125" style="26" bestFit="1" customWidth="1"/>
    <col min="1586" max="1807" width="9.140625" style="26"/>
    <col min="1808" max="1808" width="18.7109375" style="26" bestFit="1" customWidth="1"/>
    <col min="1809" max="1809" width="17.7109375" style="26" bestFit="1" customWidth="1"/>
    <col min="1810" max="1810" width="16.5703125" style="26" bestFit="1" customWidth="1"/>
    <col min="1811" max="1811" width="15" style="26" bestFit="1" customWidth="1"/>
    <col min="1812" max="1812" width="17.7109375" style="26" bestFit="1" customWidth="1"/>
    <col min="1813" max="1813" width="16.5703125" style="26" bestFit="1" customWidth="1"/>
    <col min="1814" max="1814" width="17.7109375" style="26" bestFit="1" customWidth="1"/>
    <col min="1815" max="1815" width="16.5703125" style="26" bestFit="1" customWidth="1"/>
    <col min="1816" max="1816" width="17.7109375" style="26" bestFit="1" customWidth="1"/>
    <col min="1817" max="1818" width="16.5703125" style="26" bestFit="1" customWidth="1"/>
    <col min="1819" max="1819" width="15" style="26" bestFit="1" customWidth="1"/>
    <col min="1820" max="1820" width="17.7109375" style="26" bestFit="1" customWidth="1"/>
    <col min="1821" max="1821" width="15" style="26" bestFit="1" customWidth="1"/>
    <col min="1822" max="1822" width="16.5703125" style="26" bestFit="1" customWidth="1"/>
    <col min="1823" max="1823" width="15" style="26" bestFit="1" customWidth="1"/>
    <col min="1824" max="1824" width="16.5703125" style="26" bestFit="1" customWidth="1"/>
    <col min="1825" max="1825" width="15" style="26" bestFit="1" customWidth="1"/>
    <col min="1826" max="1826" width="16.5703125" style="26" bestFit="1" customWidth="1"/>
    <col min="1827" max="1827" width="15" style="26" bestFit="1" customWidth="1"/>
    <col min="1828" max="1828" width="17.7109375" style="26" bestFit="1" customWidth="1"/>
    <col min="1829" max="1829" width="16.5703125" style="26" bestFit="1" customWidth="1"/>
    <col min="1830" max="1830" width="17.7109375" style="26" bestFit="1" customWidth="1"/>
    <col min="1831" max="1831" width="16.5703125" style="26" bestFit="1" customWidth="1"/>
    <col min="1832" max="1832" width="17.7109375" style="26" bestFit="1" customWidth="1"/>
    <col min="1833" max="1834" width="16.5703125" style="26" bestFit="1" customWidth="1"/>
    <col min="1835" max="1835" width="15" style="26" bestFit="1" customWidth="1"/>
    <col min="1836" max="1836" width="16.5703125" style="26" bestFit="1" customWidth="1"/>
    <col min="1837" max="1838" width="15" style="26" bestFit="1" customWidth="1"/>
    <col min="1839" max="1839" width="14" style="26" bestFit="1" customWidth="1"/>
    <col min="1840" max="1840" width="17.7109375" style="26" bestFit="1" customWidth="1"/>
    <col min="1841" max="1841" width="16.5703125" style="26" bestFit="1" customWidth="1"/>
    <col min="1842" max="2063" width="9.140625" style="26"/>
    <col min="2064" max="2064" width="18.7109375" style="26" bestFit="1" customWidth="1"/>
    <col min="2065" max="2065" width="17.7109375" style="26" bestFit="1" customWidth="1"/>
    <col min="2066" max="2066" width="16.5703125" style="26" bestFit="1" customWidth="1"/>
    <col min="2067" max="2067" width="15" style="26" bestFit="1" customWidth="1"/>
    <col min="2068" max="2068" width="17.7109375" style="26" bestFit="1" customWidth="1"/>
    <col min="2069" max="2069" width="16.5703125" style="26" bestFit="1" customWidth="1"/>
    <col min="2070" max="2070" width="17.7109375" style="26" bestFit="1" customWidth="1"/>
    <col min="2071" max="2071" width="16.5703125" style="26" bestFit="1" customWidth="1"/>
    <col min="2072" max="2072" width="17.7109375" style="26" bestFit="1" customWidth="1"/>
    <col min="2073" max="2074" width="16.5703125" style="26" bestFit="1" customWidth="1"/>
    <col min="2075" max="2075" width="15" style="26" bestFit="1" customWidth="1"/>
    <col min="2076" max="2076" width="17.7109375" style="26" bestFit="1" customWidth="1"/>
    <col min="2077" max="2077" width="15" style="26" bestFit="1" customWidth="1"/>
    <col min="2078" max="2078" width="16.5703125" style="26" bestFit="1" customWidth="1"/>
    <col min="2079" max="2079" width="15" style="26" bestFit="1" customWidth="1"/>
    <col min="2080" max="2080" width="16.5703125" style="26" bestFit="1" customWidth="1"/>
    <col min="2081" max="2081" width="15" style="26" bestFit="1" customWidth="1"/>
    <col min="2082" max="2082" width="16.5703125" style="26" bestFit="1" customWidth="1"/>
    <col min="2083" max="2083" width="15" style="26" bestFit="1" customWidth="1"/>
    <col min="2084" max="2084" width="17.7109375" style="26" bestFit="1" customWidth="1"/>
    <col min="2085" max="2085" width="16.5703125" style="26" bestFit="1" customWidth="1"/>
    <col min="2086" max="2086" width="17.7109375" style="26" bestFit="1" customWidth="1"/>
    <col min="2087" max="2087" width="16.5703125" style="26" bestFit="1" customWidth="1"/>
    <col min="2088" max="2088" width="17.7109375" style="26" bestFit="1" customWidth="1"/>
    <col min="2089" max="2090" width="16.5703125" style="26" bestFit="1" customWidth="1"/>
    <col min="2091" max="2091" width="15" style="26" bestFit="1" customWidth="1"/>
    <col min="2092" max="2092" width="16.5703125" style="26" bestFit="1" customWidth="1"/>
    <col min="2093" max="2094" width="15" style="26" bestFit="1" customWidth="1"/>
    <col min="2095" max="2095" width="14" style="26" bestFit="1" customWidth="1"/>
    <col min="2096" max="2096" width="17.7109375" style="26" bestFit="1" customWidth="1"/>
    <col min="2097" max="2097" width="16.5703125" style="26" bestFit="1" customWidth="1"/>
    <col min="2098" max="2319" width="9.140625" style="26"/>
    <col min="2320" max="2320" width="18.7109375" style="26" bestFit="1" customWidth="1"/>
    <col min="2321" max="2321" width="17.7109375" style="26" bestFit="1" customWidth="1"/>
    <col min="2322" max="2322" width="16.5703125" style="26" bestFit="1" customWidth="1"/>
    <col min="2323" max="2323" width="15" style="26" bestFit="1" customWidth="1"/>
    <col min="2324" max="2324" width="17.7109375" style="26" bestFit="1" customWidth="1"/>
    <col min="2325" max="2325" width="16.5703125" style="26" bestFit="1" customWidth="1"/>
    <col min="2326" max="2326" width="17.7109375" style="26" bestFit="1" customWidth="1"/>
    <col min="2327" max="2327" width="16.5703125" style="26" bestFit="1" customWidth="1"/>
    <col min="2328" max="2328" width="17.7109375" style="26" bestFit="1" customWidth="1"/>
    <col min="2329" max="2330" width="16.5703125" style="26" bestFit="1" customWidth="1"/>
    <col min="2331" max="2331" width="15" style="26" bestFit="1" customWidth="1"/>
    <col min="2332" max="2332" width="17.7109375" style="26" bestFit="1" customWidth="1"/>
    <col min="2333" max="2333" width="15" style="26" bestFit="1" customWidth="1"/>
    <col min="2334" max="2334" width="16.5703125" style="26" bestFit="1" customWidth="1"/>
    <col min="2335" max="2335" width="15" style="26" bestFit="1" customWidth="1"/>
    <col min="2336" max="2336" width="16.5703125" style="26" bestFit="1" customWidth="1"/>
    <col min="2337" max="2337" width="15" style="26" bestFit="1" customWidth="1"/>
    <col min="2338" max="2338" width="16.5703125" style="26" bestFit="1" customWidth="1"/>
    <col min="2339" max="2339" width="15" style="26" bestFit="1" customWidth="1"/>
    <col min="2340" max="2340" width="17.7109375" style="26" bestFit="1" customWidth="1"/>
    <col min="2341" max="2341" width="16.5703125" style="26" bestFit="1" customWidth="1"/>
    <col min="2342" max="2342" width="17.7109375" style="26" bestFit="1" customWidth="1"/>
    <col min="2343" max="2343" width="16.5703125" style="26" bestFit="1" customWidth="1"/>
    <col min="2344" max="2344" width="17.7109375" style="26" bestFit="1" customWidth="1"/>
    <col min="2345" max="2346" width="16.5703125" style="26" bestFit="1" customWidth="1"/>
    <col min="2347" max="2347" width="15" style="26" bestFit="1" customWidth="1"/>
    <col min="2348" max="2348" width="16.5703125" style="26" bestFit="1" customWidth="1"/>
    <col min="2349" max="2350" width="15" style="26" bestFit="1" customWidth="1"/>
    <col min="2351" max="2351" width="14" style="26" bestFit="1" customWidth="1"/>
    <col min="2352" max="2352" width="17.7109375" style="26" bestFit="1" customWidth="1"/>
    <col min="2353" max="2353" width="16.5703125" style="26" bestFit="1" customWidth="1"/>
    <col min="2354" max="2575" width="9.140625" style="26"/>
    <col min="2576" max="2576" width="18.7109375" style="26" bestFit="1" customWidth="1"/>
    <col min="2577" max="2577" width="17.7109375" style="26" bestFit="1" customWidth="1"/>
    <col min="2578" max="2578" width="16.5703125" style="26" bestFit="1" customWidth="1"/>
    <col min="2579" max="2579" width="15" style="26" bestFit="1" customWidth="1"/>
    <col min="2580" max="2580" width="17.7109375" style="26" bestFit="1" customWidth="1"/>
    <col min="2581" max="2581" width="16.5703125" style="26" bestFit="1" customWidth="1"/>
    <col min="2582" max="2582" width="17.7109375" style="26" bestFit="1" customWidth="1"/>
    <col min="2583" max="2583" width="16.5703125" style="26" bestFit="1" customWidth="1"/>
    <col min="2584" max="2584" width="17.7109375" style="26" bestFit="1" customWidth="1"/>
    <col min="2585" max="2586" width="16.5703125" style="26" bestFit="1" customWidth="1"/>
    <col min="2587" max="2587" width="15" style="26" bestFit="1" customWidth="1"/>
    <col min="2588" max="2588" width="17.7109375" style="26" bestFit="1" customWidth="1"/>
    <col min="2589" max="2589" width="15" style="26" bestFit="1" customWidth="1"/>
    <col min="2590" max="2590" width="16.5703125" style="26" bestFit="1" customWidth="1"/>
    <col min="2591" max="2591" width="15" style="26" bestFit="1" customWidth="1"/>
    <col min="2592" max="2592" width="16.5703125" style="26" bestFit="1" customWidth="1"/>
    <col min="2593" max="2593" width="15" style="26" bestFit="1" customWidth="1"/>
    <col min="2594" max="2594" width="16.5703125" style="26" bestFit="1" customWidth="1"/>
    <col min="2595" max="2595" width="15" style="26" bestFit="1" customWidth="1"/>
    <col min="2596" max="2596" width="17.7109375" style="26" bestFit="1" customWidth="1"/>
    <col min="2597" max="2597" width="16.5703125" style="26" bestFit="1" customWidth="1"/>
    <col min="2598" max="2598" width="17.7109375" style="26" bestFit="1" customWidth="1"/>
    <col min="2599" max="2599" width="16.5703125" style="26" bestFit="1" customWidth="1"/>
    <col min="2600" max="2600" width="17.7109375" style="26" bestFit="1" customWidth="1"/>
    <col min="2601" max="2602" width="16.5703125" style="26" bestFit="1" customWidth="1"/>
    <col min="2603" max="2603" width="15" style="26" bestFit="1" customWidth="1"/>
    <col min="2604" max="2604" width="16.5703125" style="26" bestFit="1" customWidth="1"/>
    <col min="2605" max="2606" width="15" style="26" bestFit="1" customWidth="1"/>
    <col min="2607" max="2607" width="14" style="26" bestFit="1" customWidth="1"/>
    <col min="2608" max="2608" width="17.7109375" style="26" bestFit="1" customWidth="1"/>
    <col min="2609" max="2609" width="16.5703125" style="26" bestFit="1" customWidth="1"/>
    <col min="2610" max="2831" width="9.140625" style="26"/>
    <col min="2832" max="2832" width="18.7109375" style="26" bestFit="1" customWidth="1"/>
    <col min="2833" max="2833" width="17.7109375" style="26" bestFit="1" customWidth="1"/>
    <col min="2834" max="2834" width="16.5703125" style="26" bestFit="1" customWidth="1"/>
    <col min="2835" max="2835" width="15" style="26" bestFit="1" customWidth="1"/>
    <col min="2836" max="2836" width="17.7109375" style="26" bestFit="1" customWidth="1"/>
    <col min="2837" max="2837" width="16.5703125" style="26" bestFit="1" customWidth="1"/>
    <col min="2838" max="2838" width="17.7109375" style="26" bestFit="1" customWidth="1"/>
    <col min="2839" max="2839" width="16.5703125" style="26" bestFit="1" customWidth="1"/>
    <col min="2840" max="2840" width="17.7109375" style="26" bestFit="1" customWidth="1"/>
    <col min="2841" max="2842" width="16.5703125" style="26" bestFit="1" customWidth="1"/>
    <col min="2843" max="2843" width="15" style="26" bestFit="1" customWidth="1"/>
    <col min="2844" max="2844" width="17.7109375" style="26" bestFit="1" customWidth="1"/>
    <col min="2845" max="2845" width="15" style="26" bestFit="1" customWidth="1"/>
    <col min="2846" max="2846" width="16.5703125" style="26" bestFit="1" customWidth="1"/>
    <col min="2847" max="2847" width="15" style="26" bestFit="1" customWidth="1"/>
    <col min="2848" max="2848" width="16.5703125" style="26" bestFit="1" customWidth="1"/>
    <col min="2849" max="2849" width="15" style="26" bestFit="1" customWidth="1"/>
    <col min="2850" max="2850" width="16.5703125" style="26" bestFit="1" customWidth="1"/>
    <col min="2851" max="2851" width="15" style="26" bestFit="1" customWidth="1"/>
    <col min="2852" max="2852" width="17.7109375" style="26" bestFit="1" customWidth="1"/>
    <col min="2853" max="2853" width="16.5703125" style="26" bestFit="1" customWidth="1"/>
    <col min="2854" max="2854" width="17.7109375" style="26" bestFit="1" customWidth="1"/>
    <col min="2855" max="2855" width="16.5703125" style="26" bestFit="1" customWidth="1"/>
    <col min="2856" max="2856" width="17.7109375" style="26" bestFit="1" customWidth="1"/>
    <col min="2857" max="2858" width="16.5703125" style="26" bestFit="1" customWidth="1"/>
    <col min="2859" max="2859" width="15" style="26" bestFit="1" customWidth="1"/>
    <col min="2860" max="2860" width="16.5703125" style="26" bestFit="1" customWidth="1"/>
    <col min="2861" max="2862" width="15" style="26" bestFit="1" customWidth="1"/>
    <col min="2863" max="2863" width="14" style="26" bestFit="1" customWidth="1"/>
    <col min="2864" max="2864" width="17.7109375" style="26" bestFit="1" customWidth="1"/>
    <col min="2865" max="2865" width="16.5703125" style="26" bestFit="1" customWidth="1"/>
    <col min="2866" max="3087" width="9.140625" style="26"/>
    <col min="3088" max="3088" width="18.7109375" style="26" bestFit="1" customWidth="1"/>
    <col min="3089" max="3089" width="17.7109375" style="26" bestFit="1" customWidth="1"/>
    <col min="3090" max="3090" width="16.5703125" style="26" bestFit="1" customWidth="1"/>
    <col min="3091" max="3091" width="15" style="26" bestFit="1" customWidth="1"/>
    <col min="3092" max="3092" width="17.7109375" style="26" bestFit="1" customWidth="1"/>
    <col min="3093" max="3093" width="16.5703125" style="26" bestFit="1" customWidth="1"/>
    <col min="3094" max="3094" width="17.7109375" style="26" bestFit="1" customWidth="1"/>
    <col min="3095" max="3095" width="16.5703125" style="26" bestFit="1" customWidth="1"/>
    <col min="3096" max="3096" width="17.7109375" style="26" bestFit="1" customWidth="1"/>
    <col min="3097" max="3098" width="16.5703125" style="26" bestFit="1" customWidth="1"/>
    <col min="3099" max="3099" width="15" style="26" bestFit="1" customWidth="1"/>
    <col min="3100" max="3100" width="17.7109375" style="26" bestFit="1" customWidth="1"/>
    <col min="3101" max="3101" width="15" style="26" bestFit="1" customWidth="1"/>
    <col min="3102" max="3102" width="16.5703125" style="26" bestFit="1" customWidth="1"/>
    <col min="3103" max="3103" width="15" style="26" bestFit="1" customWidth="1"/>
    <col min="3104" max="3104" width="16.5703125" style="26" bestFit="1" customWidth="1"/>
    <col min="3105" max="3105" width="15" style="26" bestFit="1" customWidth="1"/>
    <col min="3106" max="3106" width="16.5703125" style="26" bestFit="1" customWidth="1"/>
    <col min="3107" max="3107" width="15" style="26" bestFit="1" customWidth="1"/>
    <col min="3108" max="3108" width="17.7109375" style="26" bestFit="1" customWidth="1"/>
    <col min="3109" max="3109" width="16.5703125" style="26" bestFit="1" customWidth="1"/>
    <col min="3110" max="3110" width="17.7109375" style="26" bestFit="1" customWidth="1"/>
    <col min="3111" max="3111" width="16.5703125" style="26" bestFit="1" customWidth="1"/>
    <col min="3112" max="3112" width="17.7109375" style="26" bestFit="1" customWidth="1"/>
    <col min="3113" max="3114" width="16.5703125" style="26" bestFit="1" customWidth="1"/>
    <col min="3115" max="3115" width="15" style="26" bestFit="1" customWidth="1"/>
    <col min="3116" max="3116" width="16.5703125" style="26" bestFit="1" customWidth="1"/>
    <col min="3117" max="3118" width="15" style="26" bestFit="1" customWidth="1"/>
    <col min="3119" max="3119" width="14" style="26" bestFit="1" customWidth="1"/>
    <col min="3120" max="3120" width="17.7109375" style="26" bestFit="1" customWidth="1"/>
    <col min="3121" max="3121" width="16.5703125" style="26" bestFit="1" customWidth="1"/>
    <col min="3122" max="3343" width="9.140625" style="26"/>
    <col min="3344" max="3344" width="18.7109375" style="26" bestFit="1" customWidth="1"/>
    <col min="3345" max="3345" width="17.7109375" style="26" bestFit="1" customWidth="1"/>
    <col min="3346" max="3346" width="16.5703125" style="26" bestFit="1" customWidth="1"/>
    <col min="3347" max="3347" width="15" style="26" bestFit="1" customWidth="1"/>
    <col min="3348" max="3348" width="17.7109375" style="26" bestFit="1" customWidth="1"/>
    <col min="3349" max="3349" width="16.5703125" style="26" bestFit="1" customWidth="1"/>
    <col min="3350" max="3350" width="17.7109375" style="26" bestFit="1" customWidth="1"/>
    <col min="3351" max="3351" width="16.5703125" style="26" bestFit="1" customWidth="1"/>
    <col min="3352" max="3352" width="17.7109375" style="26" bestFit="1" customWidth="1"/>
    <col min="3353" max="3354" width="16.5703125" style="26" bestFit="1" customWidth="1"/>
    <col min="3355" max="3355" width="15" style="26" bestFit="1" customWidth="1"/>
    <col min="3356" max="3356" width="17.7109375" style="26" bestFit="1" customWidth="1"/>
    <col min="3357" max="3357" width="15" style="26" bestFit="1" customWidth="1"/>
    <col min="3358" max="3358" width="16.5703125" style="26" bestFit="1" customWidth="1"/>
    <col min="3359" max="3359" width="15" style="26" bestFit="1" customWidth="1"/>
    <col min="3360" max="3360" width="16.5703125" style="26" bestFit="1" customWidth="1"/>
    <col min="3361" max="3361" width="15" style="26" bestFit="1" customWidth="1"/>
    <col min="3362" max="3362" width="16.5703125" style="26" bestFit="1" customWidth="1"/>
    <col min="3363" max="3363" width="15" style="26" bestFit="1" customWidth="1"/>
    <col min="3364" max="3364" width="17.7109375" style="26" bestFit="1" customWidth="1"/>
    <col min="3365" max="3365" width="16.5703125" style="26" bestFit="1" customWidth="1"/>
    <col min="3366" max="3366" width="17.7109375" style="26" bestFit="1" customWidth="1"/>
    <col min="3367" max="3367" width="16.5703125" style="26" bestFit="1" customWidth="1"/>
    <col min="3368" max="3368" width="17.7109375" style="26" bestFit="1" customWidth="1"/>
    <col min="3369" max="3370" width="16.5703125" style="26" bestFit="1" customWidth="1"/>
    <col min="3371" max="3371" width="15" style="26" bestFit="1" customWidth="1"/>
    <col min="3372" max="3372" width="16.5703125" style="26" bestFit="1" customWidth="1"/>
    <col min="3373" max="3374" width="15" style="26" bestFit="1" customWidth="1"/>
    <col min="3375" max="3375" width="14" style="26" bestFit="1" customWidth="1"/>
    <col min="3376" max="3376" width="17.7109375" style="26" bestFit="1" customWidth="1"/>
    <col min="3377" max="3377" width="16.5703125" style="26" bestFit="1" customWidth="1"/>
    <col min="3378" max="3599" width="9.140625" style="26"/>
    <col min="3600" max="3600" width="18.7109375" style="26" bestFit="1" customWidth="1"/>
    <col min="3601" max="3601" width="17.7109375" style="26" bestFit="1" customWidth="1"/>
    <col min="3602" max="3602" width="16.5703125" style="26" bestFit="1" customWidth="1"/>
    <col min="3603" max="3603" width="15" style="26" bestFit="1" customWidth="1"/>
    <col min="3604" max="3604" width="17.7109375" style="26" bestFit="1" customWidth="1"/>
    <col min="3605" max="3605" width="16.5703125" style="26" bestFit="1" customWidth="1"/>
    <col min="3606" max="3606" width="17.7109375" style="26" bestFit="1" customWidth="1"/>
    <col min="3607" max="3607" width="16.5703125" style="26" bestFit="1" customWidth="1"/>
    <col min="3608" max="3608" width="17.7109375" style="26" bestFit="1" customWidth="1"/>
    <col min="3609" max="3610" width="16.5703125" style="26" bestFit="1" customWidth="1"/>
    <col min="3611" max="3611" width="15" style="26" bestFit="1" customWidth="1"/>
    <col min="3612" max="3612" width="17.7109375" style="26" bestFit="1" customWidth="1"/>
    <col min="3613" max="3613" width="15" style="26" bestFit="1" customWidth="1"/>
    <col min="3614" max="3614" width="16.5703125" style="26" bestFit="1" customWidth="1"/>
    <col min="3615" max="3615" width="15" style="26" bestFit="1" customWidth="1"/>
    <col min="3616" max="3616" width="16.5703125" style="26" bestFit="1" customWidth="1"/>
    <col min="3617" max="3617" width="15" style="26" bestFit="1" customWidth="1"/>
    <col min="3618" max="3618" width="16.5703125" style="26" bestFit="1" customWidth="1"/>
    <col min="3619" max="3619" width="15" style="26" bestFit="1" customWidth="1"/>
    <col min="3620" max="3620" width="17.7109375" style="26" bestFit="1" customWidth="1"/>
    <col min="3621" max="3621" width="16.5703125" style="26" bestFit="1" customWidth="1"/>
    <col min="3622" max="3622" width="17.7109375" style="26" bestFit="1" customWidth="1"/>
    <col min="3623" max="3623" width="16.5703125" style="26" bestFit="1" customWidth="1"/>
    <col min="3624" max="3624" width="17.7109375" style="26" bestFit="1" customWidth="1"/>
    <col min="3625" max="3626" width="16.5703125" style="26" bestFit="1" customWidth="1"/>
    <col min="3627" max="3627" width="15" style="26" bestFit="1" customWidth="1"/>
    <col min="3628" max="3628" width="16.5703125" style="26" bestFit="1" customWidth="1"/>
    <col min="3629" max="3630" width="15" style="26" bestFit="1" customWidth="1"/>
    <col min="3631" max="3631" width="14" style="26" bestFit="1" customWidth="1"/>
    <col min="3632" max="3632" width="17.7109375" style="26" bestFit="1" customWidth="1"/>
    <col min="3633" max="3633" width="16.5703125" style="26" bestFit="1" customWidth="1"/>
    <col min="3634" max="3855" width="9.140625" style="26"/>
    <col min="3856" max="3856" width="18.7109375" style="26" bestFit="1" customWidth="1"/>
    <col min="3857" max="3857" width="17.7109375" style="26" bestFit="1" customWidth="1"/>
    <col min="3858" max="3858" width="16.5703125" style="26" bestFit="1" customWidth="1"/>
    <col min="3859" max="3859" width="15" style="26" bestFit="1" customWidth="1"/>
    <col min="3860" max="3860" width="17.7109375" style="26" bestFit="1" customWidth="1"/>
    <col min="3861" max="3861" width="16.5703125" style="26" bestFit="1" customWidth="1"/>
    <col min="3862" max="3862" width="17.7109375" style="26" bestFit="1" customWidth="1"/>
    <col min="3863" max="3863" width="16.5703125" style="26" bestFit="1" customWidth="1"/>
    <col min="3864" max="3864" width="17.7109375" style="26" bestFit="1" customWidth="1"/>
    <col min="3865" max="3866" width="16.5703125" style="26" bestFit="1" customWidth="1"/>
    <col min="3867" max="3867" width="15" style="26" bestFit="1" customWidth="1"/>
    <col min="3868" max="3868" width="17.7109375" style="26" bestFit="1" customWidth="1"/>
    <col min="3869" max="3869" width="15" style="26" bestFit="1" customWidth="1"/>
    <col min="3870" max="3870" width="16.5703125" style="26" bestFit="1" customWidth="1"/>
    <col min="3871" max="3871" width="15" style="26" bestFit="1" customWidth="1"/>
    <col min="3872" max="3872" width="16.5703125" style="26" bestFit="1" customWidth="1"/>
    <col min="3873" max="3873" width="15" style="26" bestFit="1" customWidth="1"/>
    <col min="3874" max="3874" width="16.5703125" style="26" bestFit="1" customWidth="1"/>
    <col min="3875" max="3875" width="15" style="26" bestFit="1" customWidth="1"/>
    <col min="3876" max="3876" width="17.7109375" style="26" bestFit="1" customWidth="1"/>
    <col min="3877" max="3877" width="16.5703125" style="26" bestFit="1" customWidth="1"/>
    <col min="3878" max="3878" width="17.7109375" style="26" bestFit="1" customWidth="1"/>
    <col min="3879" max="3879" width="16.5703125" style="26" bestFit="1" customWidth="1"/>
    <col min="3880" max="3880" width="17.7109375" style="26" bestFit="1" customWidth="1"/>
    <col min="3881" max="3882" width="16.5703125" style="26" bestFit="1" customWidth="1"/>
    <col min="3883" max="3883" width="15" style="26" bestFit="1" customWidth="1"/>
    <col min="3884" max="3884" width="16.5703125" style="26" bestFit="1" customWidth="1"/>
    <col min="3885" max="3886" width="15" style="26" bestFit="1" customWidth="1"/>
    <col min="3887" max="3887" width="14" style="26" bestFit="1" customWidth="1"/>
    <col min="3888" max="3888" width="17.7109375" style="26" bestFit="1" customWidth="1"/>
    <col min="3889" max="3889" width="16.5703125" style="26" bestFit="1" customWidth="1"/>
    <col min="3890" max="4111" width="9.140625" style="26"/>
    <col min="4112" max="4112" width="18.7109375" style="26" bestFit="1" customWidth="1"/>
    <col min="4113" max="4113" width="17.7109375" style="26" bestFit="1" customWidth="1"/>
    <col min="4114" max="4114" width="16.5703125" style="26" bestFit="1" customWidth="1"/>
    <col min="4115" max="4115" width="15" style="26" bestFit="1" customWidth="1"/>
    <col min="4116" max="4116" width="17.7109375" style="26" bestFit="1" customWidth="1"/>
    <col min="4117" max="4117" width="16.5703125" style="26" bestFit="1" customWidth="1"/>
    <col min="4118" max="4118" width="17.7109375" style="26" bestFit="1" customWidth="1"/>
    <col min="4119" max="4119" width="16.5703125" style="26" bestFit="1" customWidth="1"/>
    <col min="4120" max="4120" width="17.7109375" style="26" bestFit="1" customWidth="1"/>
    <col min="4121" max="4122" width="16.5703125" style="26" bestFit="1" customWidth="1"/>
    <col min="4123" max="4123" width="15" style="26" bestFit="1" customWidth="1"/>
    <col min="4124" max="4124" width="17.7109375" style="26" bestFit="1" customWidth="1"/>
    <col min="4125" max="4125" width="15" style="26" bestFit="1" customWidth="1"/>
    <col min="4126" max="4126" width="16.5703125" style="26" bestFit="1" customWidth="1"/>
    <col min="4127" max="4127" width="15" style="26" bestFit="1" customWidth="1"/>
    <col min="4128" max="4128" width="16.5703125" style="26" bestFit="1" customWidth="1"/>
    <col min="4129" max="4129" width="15" style="26" bestFit="1" customWidth="1"/>
    <col min="4130" max="4130" width="16.5703125" style="26" bestFit="1" customWidth="1"/>
    <col min="4131" max="4131" width="15" style="26" bestFit="1" customWidth="1"/>
    <col min="4132" max="4132" width="17.7109375" style="26" bestFit="1" customWidth="1"/>
    <col min="4133" max="4133" width="16.5703125" style="26" bestFit="1" customWidth="1"/>
    <col min="4134" max="4134" width="17.7109375" style="26" bestFit="1" customWidth="1"/>
    <col min="4135" max="4135" width="16.5703125" style="26" bestFit="1" customWidth="1"/>
    <col min="4136" max="4136" width="17.7109375" style="26" bestFit="1" customWidth="1"/>
    <col min="4137" max="4138" width="16.5703125" style="26" bestFit="1" customWidth="1"/>
    <col min="4139" max="4139" width="15" style="26" bestFit="1" customWidth="1"/>
    <col min="4140" max="4140" width="16.5703125" style="26" bestFit="1" customWidth="1"/>
    <col min="4141" max="4142" width="15" style="26" bestFit="1" customWidth="1"/>
    <col min="4143" max="4143" width="14" style="26" bestFit="1" customWidth="1"/>
    <col min="4144" max="4144" width="17.7109375" style="26" bestFit="1" customWidth="1"/>
    <col min="4145" max="4145" width="16.5703125" style="26" bestFit="1" customWidth="1"/>
    <col min="4146" max="4367" width="9.140625" style="26"/>
    <col min="4368" max="4368" width="18.7109375" style="26" bestFit="1" customWidth="1"/>
    <col min="4369" max="4369" width="17.7109375" style="26" bestFit="1" customWidth="1"/>
    <col min="4370" max="4370" width="16.5703125" style="26" bestFit="1" customWidth="1"/>
    <col min="4371" max="4371" width="15" style="26" bestFit="1" customWidth="1"/>
    <col min="4372" max="4372" width="17.7109375" style="26" bestFit="1" customWidth="1"/>
    <col min="4373" max="4373" width="16.5703125" style="26" bestFit="1" customWidth="1"/>
    <col min="4374" max="4374" width="17.7109375" style="26" bestFit="1" customWidth="1"/>
    <col min="4375" max="4375" width="16.5703125" style="26" bestFit="1" customWidth="1"/>
    <col min="4376" max="4376" width="17.7109375" style="26" bestFit="1" customWidth="1"/>
    <col min="4377" max="4378" width="16.5703125" style="26" bestFit="1" customWidth="1"/>
    <col min="4379" max="4379" width="15" style="26" bestFit="1" customWidth="1"/>
    <col min="4380" max="4380" width="17.7109375" style="26" bestFit="1" customWidth="1"/>
    <col min="4381" max="4381" width="15" style="26" bestFit="1" customWidth="1"/>
    <col min="4382" max="4382" width="16.5703125" style="26" bestFit="1" customWidth="1"/>
    <col min="4383" max="4383" width="15" style="26" bestFit="1" customWidth="1"/>
    <col min="4384" max="4384" width="16.5703125" style="26" bestFit="1" customWidth="1"/>
    <col min="4385" max="4385" width="15" style="26" bestFit="1" customWidth="1"/>
    <col min="4386" max="4386" width="16.5703125" style="26" bestFit="1" customWidth="1"/>
    <col min="4387" max="4387" width="15" style="26" bestFit="1" customWidth="1"/>
    <col min="4388" max="4388" width="17.7109375" style="26" bestFit="1" customWidth="1"/>
    <col min="4389" max="4389" width="16.5703125" style="26" bestFit="1" customWidth="1"/>
    <col min="4390" max="4390" width="17.7109375" style="26" bestFit="1" customWidth="1"/>
    <col min="4391" max="4391" width="16.5703125" style="26" bestFit="1" customWidth="1"/>
    <col min="4392" max="4392" width="17.7109375" style="26" bestFit="1" customWidth="1"/>
    <col min="4393" max="4394" width="16.5703125" style="26" bestFit="1" customWidth="1"/>
    <col min="4395" max="4395" width="15" style="26" bestFit="1" customWidth="1"/>
    <col min="4396" max="4396" width="16.5703125" style="26" bestFit="1" customWidth="1"/>
    <col min="4397" max="4398" width="15" style="26" bestFit="1" customWidth="1"/>
    <col min="4399" max="4399" width="14" style="26" bestFit="1" customWidth="1"/>
    <col min="4400" max="4400" width="17.7109375" style="26" bestFit="1" customWidth="1"/>
    <col min="4401" max="4401" width="16.5703125" style="26" bestFit="1" customWidth="1"/>
    <col min="4402" max="4623" width="9.140625" style="26"/>
    <col min="4624" max="4624" width="18.7109375" style="26" bestFit="1" customWidth="1"/>
    <col min="4625" max="4625" width="17.7109375" style="26" bestFit="1" customWidth="1"/>
    <col min="4626" max="4626" width="16.5703125" style="26" bestFit="1" customWidth="1"/>
    <col min="4627" max="4627" width="15" style="26" bestFit="1" customWidth="1"/>
    <col min="4628" max="4628" width="17.7109375" style="26" bestFit="1" customWidth="1"/>
    <col min="4629" max="4629" width="16.5703125" style="26" bestFit="1" customWidth="1"/>
    <col min="4630" max="4630" width="17.7109375" style="26" bestFit="1" customWidth="1"/>
    <col min="4631" max="4631" width="16.5703125" style="26" bestFit="1" customWidth="1"/>
    <col min="4632" max="4632" width="17.7109375" style="26" bestFit="1" customWidth="1"/>
    <col min="4633" max="4634" width="16.5703125" style="26" bestFit="1" customWidth="1"/>
    <col min="4635" max="4635" width="15" style="26" bestFit="1" customWidth="1"/>
    <col min="4636" max="4636" width="17.7109375" style="26" bestFit="1" customWidth="1"/>
    <col min="4637" max="4637" width="15" style="26" bestFit="1" customWidth="1"/>
    <col min="4638" max="4638" width="16.5703125" style="26" bestFit="1" customWidth="1"/>
    <col min="4639" max="4639" width="15" style="26" bestFit="1" customWidth="1"/>
    <col min="4640" max="4640" width="16.5703125" style="26" bestFit="1" customWidth="1"/>
    <col min="4641" max="4641" width="15" style="26" bestFit="1" customWidth="1"/>
    <col min="4642" max="4642" width="16.5703125" style="26" bestFit="1" customWidth="1"/>
    <col min="4643" max="4643" width="15" style="26" bestFit="1" customWidth="1"/>
    <col min="4644" max="4644" width="17.7109375" style="26" bestFit="1" customWidth="1"/>
    <col min="4645" max="4645" width="16.5703125" style="26" bestFit="1" customWidth="1"/>
    <col min="4646" max="4646" width="17.7109375" style="26" bestFit="1" customWidth="1"/>
    <col min="4647" max="4647" width="16.5703125" style="26" bestFit="1" customWidth="1"/>
    <col min="4648" max="4648" width="17.7109375" style="26" bestFit="1" customWidth="1"/>
    <col min="4649" max="4650" width="16.5703125" style="26" bestFit="1" customWidth="1"/>
    <col min="4651" max="4651" width="15" style="26" bestFit="1" customWidth="1"/>
    <col min="4652" max="4652" width="16.5703125" style="26" bestFit="1" customWidth="1"/>
    <col min="4653" max="4654" width="15" style="26" bestFit="1" customWidth="1"/>
    <col min="4655" max="4655" width="14" style="26" bestFit="1" customWidth="1"/>
    <col min="4656" max="4656" width="17.7109375" style="26" bestFit="1" customWidth="1"/>
    <col min="4657" max="4657" width="16.5703125" style="26" bestFit="1" customWidth="1"/>
    <col min="4658" max="4879" width="9.140625" style="26"/>
    <col min="4880" max="4880" width="18.7109375" style="26" bestFit="1" customWidth="1"/>
    <col min="4881" max="4881" width="17.7109375" style="26" bestFit="1" customWidth="1"/>
    <col min="4882" max="4882" width="16.5703125" style="26" bestFit="1" customWidth="1"/>
    <col min="4883" max="4883" width="15" style="26" bestFit="1" customWidth="1"/>
    <col min="4884" max="4884" width="17.7109375" style="26" bestFit="1" customWidth="1"/>
    <col min="4885" max="4885" width="16.5703125" style="26" bestFit="1" customWidth="1"/>
    <col min="4886" max="4886" width="17.7109375" style="26" bestFit="1" customWidth="1"/>
    <col min="4887" max="4887" width="16.5703125" style="26" bestFit="1" customWidth="1"/>
    <col min="4888" max="4888" width="17.7109375" style="26" bestFit="1" customWidth="1"/>
    <col min="4889" max="4890" width="16.5703125" style="26" bestFit="1" customWidth="1"/>
    <col min="4891" max="4891" width="15" style="26" bestFit="1" customWidth="1"/>
    <col min="4892" max="4892" width="17.7109375" style="26" bestFit="1" customWidth="1"/>
    <col min="4893" max="4893" width="15" style="26" bestFit="1" customWidth="1"/>
    <col min="4894" max="4894" width="16.5703125" style="26" bestFit="1" customWidth="1"/>
    <col min="4895" max="4895" width="15" style="26" bestFit="1" customWidth="1"/>
    <col min="4896" max="4896" width="16.5703125" style="26" bestFit="1" customWidth="1"/>
    <col min="4897" max="4897" width="15" style="26" bestFit="1" customWidth="1"/>
    <col min="4898" max="4898" width="16.5703125" style="26" bestFit="1" customWidth="1"/>
    <col min="4899" max="4899" width="15" style="26" bestFit="1" customWidth="1"/>
    <col min="4900" max="4900" width="17.7109375" style="26" bestFit="1" customWidth="1"/>
    <col min="4901" max="4901" width="16.5703125" style="26" bestFit="1" customWidth="1"/>
    <col min="4902" max="4902" width="17.7109375" style="26" bestFit="1" customWidth="1"/>
    <col min="4903" max="4903" width="16.5703125" style="26" bestFit="1" customWidth="1"/>
    <col min="4904" max="4904" width="17.7109375" style="26" bestFit="1" customWidth="1"/>
    <col min="4905" max="4906" width="16.5703125" style="26" bestFit="1" customWidth="1"/>
    <col min="4907" max="4907" width="15" style="26" bestFit="1" customWidth="1"/>
    <col min="4908" max="4908" width="16.5703125" style="26" bestFit="1" customWidth="1"/>
    <col min="4909" max="4910" width="15" style="26" bestFit="1" customWidth="1"/>
    <col min="4911" max="4911" width="14" style="26" bestFit="1" customWidth="1"/>
    <col min="4912" max="4912" width="17.7109375" style="26" bestFit="1" customWidth="1"/>
    <col min="4913" max="4913" width="16.5703125" style="26" bestFit="1" customWidth="1"/>
    <col min="4914" max="5135" width="9.140625" style="26"/>
    <col min="5136" max="5136" width="18.7109375" style="26" bestFit="1" customWidth="1"/>
    <col min="5137" max="5137" width="17.7109375" style="26" bestFit="1" customWidth="1"/>
    <col min="5138" max="5138" width="16.5703125" style="26" bestFit="1" customWidth="1"/>
    <col min="5139" max="5139" width="15" style="26" bestFit="1" customWidth="1"/>
    <col min="5140" max="5140" width="17.7109375" style="26" bestFit="1" customWidth="1"/>
    <col min="5141" max="5141" width="16.5703125" style="26" bestFit="1" customWidth="1"/>
    <col min="5142" max="5142" width="17.7109375" style="26" bestFit="1" customWidth="1"/>
    <col min="5143" max="5143" width="16.5703125" style="26" bestFit="1" customWidth="1"/>
    <col min="5144" max="5144" width="17.7109375" style="26" bestFit="1" customWidth="1"/>
    <col min="5145" max="5146" width="16.5703125" style="26" bestFit="1" customWidth="1"/>
    <col min="5147" max="5147" width="15" style="26" bestFit="1" customWidth="1"/>
    <col min="5148" max="5148" width="17.7109375" style="26" bestFit="1" customWidth="1"/>
    <col min="5149" max="5149" width="15" style="26" bestFit="1" customWidth="1"/>
    <col min="5150" max="5150" width="16.5703125" style="26" bestFit="1" customWidth="1"/>
    <col min="5151" max="5151" width="15" style="26" bestFit="1" customWidth="1"/>
    <col min="5152" max="5152" width="16.5703125" style="26" bestFit="1" customWidth="1"/>
    <col min="5153" max="5153" width="15" style="26" bestFit="1" customWidth="1"/>
    <col min="5154" max="5154" width="16.5703125" style="26" bestFit="1" customWidth="1"/>
    <col min="5155" max="5155" width="15" style="26" bestFit="1" customWidth="1"/>
    <col min="5156" max="5156" width="17.7109375" style="26" bestFit="1" customWidth="1"/>
    <col min="5157" max="5157" width="16.5703125" style="26" bestFit="1" customWidth="1"/>
    <col min="5158" max="5158" width="17.7109375" style="26" bestFit="1" customWidth="1"/>
    <col min="5159" max="5159" width="16.5703125" style="26" bestFit="1" customWidth="1"/>
    <col min="5160" max="5160" width="17.7109375" style="26" bestFit="1" customWidth="1"/>
    <col min="5161" max="5162" width="16.5703125" style="26" bestFit="1" customWidth="1"/>
    <col min="5163" max="5163" width="15" style="26" bestFit="1" customWidth="1"/>
    <col min="5164" max="5164" width="16.5703125" style="26" bestFit="1" customWidth="1"/>
    <col min="5165" max="5166" width="15" style="26" bestFit="1" customWidth="1"/>
    <col min="5167" max="5167" width="14" style="26" bestFit="1" customWidth="1"/>
    <col min="5168" max="5168" width="17.7109375" style="26" bestFit="1" customWidth="1"/>
    <col min="5169" max="5169" width="16.5703125" style="26" bestFit="1" customWidth="1"/>
    <col min="5170" max="5391" width="9.140625" style="26"/>
    <col min="5392" max="5392" width="18.7109375" style="26" bestFit="1" customWidth="1"/>
    <col min="5393" max="5393" width="17.7109375" style="26" bestFit="1" customWidth="1"/>
    <col min="5394" max="5394" width="16.5703125" style="26" bestFit="1" customWidth="1"/>
    <col min="5395" max="5395" width="15" style="26" bestFit="1" customWidth="1"/>
    <col min="5396" max="5396" width="17.7109375" style="26" bestFit="1" customWidth="1"/>
    <col min="5397" max="5397" width="16.5703125" style="26" bestFit="1" customWidth="1"/>
    <col min="5398" max="5398" width="17.7109375" style="26" bestFit="1" customWidth="1"/>
    <col min="5399" max="5399" width="16.5703125" style="26" bestFit="1" customWidth="1"/>
    <col min="5400" max="5400" width="17.7109375" style="26" bestFit="1" customWidth="1"/>
    <col min="5401" max="5402" width="16.5703125" style="26" bestFit="1" customWidth="1"/>
    <col min="5403" max="5403" width="15" style="26" bestFit="1" customWidth="1"/>
    <col min="5404" max="5404" width="17.7109375" style="26" bestFit="1" customWidth="1"/>
    <col min="5405" max="5405" width="15" style="26" bestFit="1" customWidth="1"/>
    <col min="5406" max="5406" width="16.5703125" style="26" bestFit="1" customWidth="1"/>
    <col min="5407" max="5407" width="15" style="26" bestFit="1" customWidth="1"/>
    <col min="5408" max="5408" width="16.5703125" style="26" bestFit="1" customWidth="1"/>
    <col min="5409" max="5409" width="15" style="26" bestFit="1" customWidth="1"/>
    <col min="5410" max="5410" width="16.5703125" style="26" bestFit="1" customWidth="1"/>
    <col min="5411" max="5411" width="15" style="26" bestFit="1" customWidth="1"/>
    <col min="5412" max="5412" width="17.7109375" style="26" bestFit="1" customWidth="1"/>
    <col min="5413" max="5413" width="16.5703125" style="26" bestFit="1" customWidth="1"/>
    <col min="5414" max="5414" width="17.7109375" style="26" bestFit="1" customWidth="1"/>
    <col min="5415" max="5415" width="16.5703125" style="26" bestFit="1" customWidth="1"/>
    <col min="5416" max="5416" width="17.7109375" style="26" bestFit="1" customWidth="1"/>
    <col min="5417" max="5418" width="16.5703125" style="26" bestFit="1" customWidth="1"/>
    <col min="5419" max="5419" width="15" style="26" bestFit="1" customWidth="1"/>
    <col min="5420" max="5420" width="16.5703125" style="26" bestFit="1" customWidth="1"/>
    <col min="5421" max="5422" width="15" style="26" bestFit="1" customWidth="1"/>
    <col min="5423" max="5423" width="14" style="26" bestFit="1" customWidth="1"/>
    <col min="5424" max="5424" width="17.7109375" style="26" bestFit="1" customWidth="1"/>
    <col min="5425" max="5425" width="16.5703125" style="26" bestFit="1" customWidth="1"/>
    <col min="5426" max="5647" width="9.140625" style="26"/>
    <col min="5648" max="5648" width="18.7109375" style="26" bestFit="1" customWidth="1"/>
    <col min="5649" max="5649" width="17.7109375" style="26" bestFit="1" customWidth="1"/>
    <col min="5650" max="5650" width="16.5703125" style="26" bestFit="1" customWidth="1"/>
    <col min="5651" max="5651" width="15" style="26" bestFit="1" customWidth="1"/>
    <col min="5652" max="5652" width="17.7109375" style="26" bestFit="1" customWidth="1"/>
    <col min="5653" max="5653" width="16.5703125" style="26" bestFit="1" customWidth="1"/>
    <col min="5654" max="5654" width="17.7109375" style="26" bestFit="1" customWidth="1"/>
    <col min="5655" max="5655" width="16.5703125" style="26" bestFit="1" customWidth="1"/>
    <col min="5656" max="5656" width="17.7109375" style="26" bestFit="1" customWidth="1"/>
    <col min="5657" max="5658" width="16.5703125" style="26" bestFit="1" customWidth="1"/>
    <col min="5659" max="5659" width="15" style="26" bestFit="1" customWidth="1"/>
    <col min="5660" max="5660" width="17.7109375" style="26" bestFit="1" customWidth="1"/>
    <col min="5661" max="5661" width="15" style="26" bestFit="1" customWidth="1"/>
    <col min="5662" max="5662" width="16.5703125" style="26" bestFit="1" customWidth="1"/>
    <col min="5663" max="5663" width="15" style="26" bestFit="1" customWidth="1"/>
    <col min="5664" max="5664" width="16.5703125" style="26" bestFit="1" customWidth="1"/>
    <col min="5665" max="5665" width="15" style="26" bestFit="1" customWidth="1"/>
    <col min="5666" max="5666" width="16.5703125" style="26" bestFit="1" customWidth="1"/>
    <col min="5667" max="5667" width="15" style="26" bestFit="1" customWidth="1"/>
    <col min="5668" max="5668" width="17.7109375" style="26" bestFit="1" customWidth="1"/>
    <col min="5669" max="5669" width="16.5703125" style="26" bestFit="1" customWidth="1"/>
    <col min="5670" max="5670" width="17.7109375" style="26" bestFit="1" customWidth="1"/>
    <col min="5671" max="5671" width="16.5703125" style="26" bestFit="1" customWidth="1"/>
    <col min="5672" max="5672" width="17.7109375" style="26" bestFit="1" customWidth="1"/>
    <col min="5673" max="5674" width="16.5703125" style="26" bestFit="1" customWidth="1"/>
    <col min="5675" max="5675" width="15" style="26" bestFit="1" customWidth="1"/>
    <col min="5676" max="5676" width="16.5703125" style="26" bestFit="1" customWidth="1"/>
    <col min="5677" max="5678" width="15" style="26" bestFit="1" customWidth="1"/>
    <col min="5679" max="5679" width="14" style="26" bestFit="1" customWidth="1"/>
    <col min="5680" max="5680" width="17.7109375" style="26" bestFit="1" customWidth="1"/>
    <col min="5681" max="5681" width="16.5703125" style="26" bestFit="1" customWidth="1"/>
    <col min="5682" max="5903" width="9.140625" style="26"/>
    <col min="5904" max="5904" width="18.7109375" style="26" bestFit="1" customWidth="1"/>
    <col min="5905" max="5905" width="17.7109375" style="26" bestFit="1" customWidth="1"/>
    <col min="5906" max="5906" width="16.5703125" style="26" bestFit="1" customWidth="1"/>
    <col min="5907" max="5907" width="15" style="26" bestFit="1" customWidth="1"/>
    <col min="5908" max="5908" width="17.7109375" style="26" bestFit="1" customWidth="1"/>
    <col min="5909" max="5909" width="16.5703125" style="26" bestFit="1" customWidth="1"/>
    <col min="5910" max="5910" width="17.7109375" style="26" bestFit="1" customWidth="1"/>
    <col min="5911" max="5911" width="16.5703125" style="26" bestFit="1" customWidth="1"/>
    <col min="5912" max="5912" width="17.7109375" style="26" bestFit="1" customWidth="1"/>
    <col min="5913" max="5914" width="16.5703125" style="26" bestFit="1" customWidth="1"/>
    <col min="5915" max="5915" width="15" style="26" bestFit="1" customWidth="1"/>
    <col min="5916" max="5916" width="17.7109375" style="26" bestFit="1" customWidth="1"/>
    <col min="5917" max="5917" width="15" style="26" bestFit="1" customWidth="1"/>
    <col min="5918" max="5918" width="16.5703125" style="26" bestFit="1" customWidth="1"/>
    <col min="5919" max="5919" width="15" style="26" bestFit="1" customWidth="1"/>
    <col min="5920" max="5920" width="16.5703125" style="26" bestFit="1" customWidth="1"/>
    <col min="5921" max="5921" width="15" style="26" bestFit="1" customWidth="1"/>
    <col min="5922" max="5922" width="16.5703125" style="26" bestFit="1" customWidth="1"/>
    <col min="5923" max="5923" width="15" style="26" bestFit="1" customWidth="1"/>
    <col min="5924" max="5924" width="17.7109375" style="26" bestFit="1" customWidth="1"/>
    <col min="5925" max="5925" width="16.5703125" style="26" bestFit="1" customWidth="1"/>
    <col min="5926" max="5926" width="17.7109375" style="26" bestFit="1" customWidth="1"/>
    <col min="5927" max="5927" width="16.5703125" style="26" bestFit="1" customWidth="1"/>
    <col min="5928" max="5928" width="17.7109375" style="26" bestFit="1" customWidth="1"/>
    <col min="5929" max="5930" width="16.5703125" style="26" bestFit="1" customWidth="1"/>
    <col min="5931" max="5931" width="15" style="26" bestFit="1" customWidth="1"/>
    <col min="5932" max="5932" width="16.5703125" style="26" bestFit="1" customWidth="1"/>
    <col min="5933" max="5934" width="15" style="26" bestFit="1" customWidth="1"/>
    <col min="5935" max="5935" width="14" style="26" bestFit="1" customWidth="1"/>
    <col min="5936" max="5936" width="17.7109375" style="26" bestFit="1" customWidth="1"/>
    <col min="5937" max="5937" width="16.5703125" style="26" bestFit="1" customWidth="1"/>
    <col min="5938" max="6159" width="9.140625" style="26"/>
    <col min="6160" max="6160" width="18.7109375" style="26" bestFit="1" customWidth="1"/>
    <col min="6161" max="6161" width="17.7109375" style="26" bestFit="1" customWidth="1"/>
    <col min="6162" max="6162" width="16.5703125" style="26" bestFit="1" customWidth="1"/>
    <col min="6163" max="6163" width="15" style="26" bestFit="1" customWidth="1"/>
    <col min="6164" max="6164" width="17.7109375" style="26" bestFit="1" customWidth="1"/>
    <col min="6165" max="6165" width="16.5703125" style="26" bestFit="1" customWidth="1"/>
    <col min="6166" max="6166" width="17.7109375" style="26" bestFit="1" customWidth="1"/>
    <col min="6167" max="6167" width="16.5703125" style="26" bestFit="1" customWidth="1"/>
    <col min="6168" max="6168" width="17.7109375" style="26" bestFit="1" customWidth="1"/>
    <col min="6169" max="6170" width="16.5703125" style="26" bestFit="1" customWidth="1"/>
    <col min="6171" max="6171" width="15" style="26" bestFit="1" customWidth="1"/>
    <col min="6172" max="6172" width="17.7109375" style="26" bestFit="1" customWidth="1"/>
    <col min="6173" max="6173" width="15" style="26" bestFit="1" customWidth="1"/>
    <col min="6174" max="6174" width="16.5703125" style="26" bestFit="1" customWidth="1"/>
    <col min="6175" max="6175" width="15" style="26" bestFit="1" customWidth="1"/>
    <col min="6176" max="6176" width="16.5703125" style="26" bestFit="1" customWidth="1"/>
    <col min="6177" max="6177" width="15" style="26" bestFit="1" customWidth="1"/>
    <col min="6178" max="6178" width="16.5703125" style="26" bestFit="1" customWidth="1"/>
    <col min="6179" max="6179" width="15" style="26" bestFit="1" customWidth="1"/>
    <col min="6180" max="6180" width="17.7109375" style="26" bestFit="1" customWidth="1"/>
    <col min="6181" max="6181" width="16.5703125" style="26" bestFit="1" customWidth="1"/>
    <col min="6182" max="6182" width="17.7109375" style="26" bestFit="1" customWidth="1"/>
    <col min="6183" max="6183" width="16.5703125" style="26" bestFit="1" customWidth="1"/>
    <col min="6184" max="6184" width="17.7109375" style="26" bestFit="1" customWidth="1"/>
    <col min="6185" max="6186" width="16.5703125" style="26" bestFit="1" customWidth="1"/>
    <col min="6187" max="6187" width="15" style="26" bestFit="1" customWidth="1"/>
    <col min="6188" max="6188" width="16.5703125" style="26" bestFit="1" customWidth="1"/>
    <col min="6189" max="6190" width="15" style="26" bestFit="1" customWidth="1"/>
    <col min="6191" max="6191" width="14" style="26" bestFit="1" customWidth="1"/>
    <col min="6192" max="6192" width="17.7109375" style="26" bestFit="1" customWidth="1"/>
    <col min="6193" max="6193" width="16.5703125" style="26" bestFit="1" customWidth="1"/>
    <col min="6194" max="6415" width="9.140625" style="26"/>
    <col min="6416" max="6416" width="18.7109375" style="26" bestFit="1" customWidth="1"/>
    <col min="6417" max="6417" width="17.7109375" style="26" bestFit="1" customWidth="1"/>
    <col min="6418" max="6418" width="16.5703125" style="26" bestFit="1" customWidth="1"/>
    <col min="6419" max="6419" width="15" style="26" bestFit="1" customWidth="1"/>
    <col min="6420" max="6420" width="17.7109375" style="26" bestFit="1" customWidth="1"/>
    <col min="6421" max="6421" width="16.5703125" style="26" bestFit="1" customWidth="1"/>
    <col min="6422" max="6422" width="17.7109375" style="26" bestFit="1" customWidth="1"/>
    <col min="6423" max="6423" width="16.5703125" style="26" bestFit="1" customWidth="1"/>
    <col min="6424" max="6424" width="17.7109375" style="26" bestFit="1" customWidth="1"/>
    <col min="6425" max="6426" width="16.5703125" style="26" bestFit="1" customWidth="1"/>
    <col min="6427" max="6427" width="15" style="26" bestFit="1" customWidth="1"/>
    <col min="6428" max="6428" width="17.7109375" style="26" bestFit="1" customWidth="1"/>
    <col min="6429" max="6429" width="15" style="26" bestFit="1" customWidth="1"/>
    <col min="6430" max="6430" width="16.5703125" style="26" bestFit="1" customWidth="1"/>
    <col min="6431" max="6431" width="15" style="26" bestFit="1" customWidth="1"/>
    <col min="6432" max="6432" width="16.5703125" style="26" bestFit="1" customWidth="1"/>
    <col min="6433" max="6433" width="15" style="26" bestFit="1" customWidth="1"/>
    <col min="6434" max="6434" width="16.5703125" style="26" bestFit="1" customWidth="1"/>
    <col min="6435" max="6435" width="15" style="26" bestFit="1" customWidth="1"/>
    <col min="6436" max="6436" width="17.7109375" style="26" bestFit="1" customWidth="1"/>
    <col min="6437" max="6437" width="16.5703125" style="26" bestFit="1" customWidth="1"/>
    <col min="6438" max="6438" width="17.7109375" style="26" bestFit="1" customWidth="1"/>
    <col min="6439" max="6439" width="16.5703125" style="26" bestFit="1" customWidth="1"/>
    <col min="6440" max="6440" width="17.7109375" style="26" bestFit="1" customWidth="1"/>
    <col min="6441" max="6442" width="16.5703125" style="26" bestFit="1" customWidth="1"/>
    <col min="6443" max="6443" width="15" style="26" bestFit="1" customWidth="1"/>
    <col min="6444" max="6444" width="16.5703125" style="26" bestFit="1" customWidth="1"/>
    <col min="6445" max="6446" width="15" style="26" bestFit="1" customWidth="1"/>
    <col min="6447" max="6447" width="14" style="26" bestFit="1" customWidth="1"/>
    <col min="6448" max="6448" width="17.7109375" style="26" bestFit="1" customWidth="1"/>
    <col min="6449" max="6449" width="16.5703125" style="26" bestFit="1" customWidth="1"/>
    <col min="6450" max="6671" width="9.140625" style="26"/>
    <col min="6672" max="6672" width="18.7109375" style="26" bestFit="1" customWidth="1"/>
    <col min="6673" max="6673" width="17.7109375" style="26" bestFit="1" customWidth="1"/>
    <col min="6674" max="6674" width="16.5703125" style="26" bestFit="1" customWidth="1"/>
    <col min="6675" max="6675" width="15" style="26" bestFit="1" customWidth="1"/>
    <col min="6676" max="6676" width="17.7109375" style="26" bestFit="1" customWidth="1"/>
    <col min="6677" max="6677" width="16.5703125" style="26" bestFit="1" customWidth="1"/>
    <col min="6678" max="6678" width="17.7109375" style="26" bestFit="1" customWidth="1"/>
    <col min="6679" max="6679" width="16.5703125" style="26" bestFit="1" customWidth="1"/>
    <col min="6680" max="6680" width="17.7109375" style="26" bestFit="1" customWidth="1"/>
    <col min="6681" max="6682" width="16.5703125" style="26" bestFit="1" customWidth="1"/>
    <col min="6683" max="6683" width="15" style="26" bestFit="1" customWidth="1"/>
    <col min="6684" max="6684" width="17.7109375" style="26" bestFit="1" customWidth="1"/>
    <col min="6685" max="6685" width="15" style="26" bestFit="1" customWidth="1"/>
    <col min="6686" max="6686" width="16.5703125" style="26" bestFit="1" customWidth="1"/>
    <col min="6687" max="6687" width="15" style="26" bestFit="1" customWidth="1"/>
    <col min="6688" max="6688" width="16.5703125" style="26" bestFit="1" customWidth="1"/>
    <col min="6689" max="6689" width="15" style="26" bestFit="1" customWidth="1"/>
    <col min="6690" max="6690" width="16.5703125" style="26" bestFit="1" customWidth="1"/>
    <col min="6691" max="6691" width="15" style="26" bestFit="1" customWidth="1"/>
    <col min="6692" max="6692" width="17.7109375" style="26" bestFit="1" customWidth="1"/>
    <col min="6693" max="6693" width="16.5703125" style="26" bestFit="1" customWidth="1"/>
    <col min="6694" max="6694" width="17.7109375" style="26" bestFit="1" customWidth="1"/>
    <col min="6695" max="6695" width="16.5703125" style="26" bestFit="1" customWidth="1"/>
    <col min="6696" max="6696" width="17.7109375" style="26" bestFit="1" customWidth="1"/>
    <col min="6697" max="6698" width="16.5703125" style="26" bestFit="1" customWidth="1"/>
    <col min="6699" max="6699" width="15" style="26" bestFit="1" customWidth="1"/>
    <col min="6700" max="6700" width="16.5703125" style="26" bestFit="1" customWidth="1"/>
    <col min="6701" max="6702" width="15" style="26" bestFit="1" customWidth="1"/>
    <col min="6703" max="6703" width="14" style="26" bestFit="1" customWidth="1"/>
    <col min="6704" max="6704" width="17.7109375" style="26" bestFit="1" customWidth="1"/>
    <col min="6705" max="6705" width="16.5703125" style="26" bestFit="1" customWidth="1"/>
    <col min="6706" max="6927" width="9.140625" style="26"/>
    <col min="6928" max="6928" width="18.7109375" style="26" bestFit="1" customWidth="1"/>
    <col min="6929" max="6929" width="17.7109375" style="26" bestFit="1" customWidth="1"/>
    <col min="6930" max="6930" width="16.5703125" style="26" bestFit="1" customWidth="1"/>
    <col min="6931" max="6931" width="15" style="26" bestFit="1" customWidth="1"/>
    <col min="6932" max="6932" width="17.7109375" style="26" bestFit="1" customWidth="1"/>
    <col min="6933" max="6933" width="16.5703125" style="26" bestFit="1" customWidth="1"/>
    <col min="6934" max="6934" width="17.7109375" style="26" bestFit="1" customWidth="1"/>
    <col min="6935" max="6935" width="16.5703125" style="26" bestFit="1" customWidth="1"/>
    <col min="6936" max="6936" width="17.7109375" style="26" bestFit="1" customWidth="1"/>
    <col min="6937" max="6938" width="16.5703125" style="26" bestFit="1" customWidth="1"/>
    <col min="6939" max="6939" width="15" style="26" bestFit="1" customWidth="1"/>
    <col min="6940" max="6940" width="17.7109375" style="26" bestFit="1" customWidth="1"/>
    <col min="6941" max="6941" width="15" style="26" bestFit="1" customWidth="1"/>
    <col min="6942" max="6942" width="16.5703125" style="26" bestFit="1" customWidth="1"/>
    <col min="6943" max="6943" width="15" style="26" bestFit="1" customWidth="1"/>
    <col min="6944" max="6944" width="16.5703125" style="26" bestFit="1" customWidth="1"/>
    <col min="6945" max="6945" width="15" style="26" bestFit="1" customWidth="1"/>
    <col min="6946" max="6946" width="16.5703125" style="26" bestFit="1" customWidth="1"/>
    <col min="6947" max="6947" width="15" style="26" bestFit="1" customWidth="1"/>
    <col min="6948" max="6948" width="17.7109375" style="26" bestFit="1" customWidth="1"/>
    <col min="6949" max="6949" width="16.5703125" style="26" bestFit="1" customWidth="1"/>
    <col min="6950" max="6950" width="17.7109375" style="26" bestFit="1" customWidth="1"/>
    <col min="6951" max="6951" width="16.5703125" style="26" bestFit="1" customWidth="1"/>
    <col min="6952" max="6952" width="17.7109375" style="26" bestFit="1" customWidth="1"/>
    <col min="6953" max="6954" width="16.5703125" style="26" bestFit="1" customWidth="1"/>
    <col min="6955" max="6955" width="15" style="26" bestFit="1" customWidth="1"/>
    <col min="6956" max="6956" width="16.5703125" style="26" bestFit="1" customWidth="1"/>
    <col min="6957" max="6958" width="15" style="26" bestFit="1" customWidth="1"/>
    <col min="6959" max="6959" width="14" style="26" bestFit="1" customWidth="1"/>
    <col min="6960" max="6960" width="17.7109375" style="26" bestFit="1" customWidth="1"/>
    <col min="6961" max="6961" width="16.5703125" style="26" bestFit="1" customWidth="1"/>
    <col min="6962" max="7183" width="9.140625" style="26"/>
    <col min="7184" max="7184" width="18.7109375" style="26" bestFit="1" customWidth="1"/>
    <col min="7185" max="7185" width="17.7109375" style="26" bestFit="1" customWidth="1"/>
    <col min="7186" max="7186" width="16.5703125" style="26" bestFit="1" customWidth="1"/>
    <col min="7187" max="7187" width="15" style="26" bestFit="1" customWidth="1"/>
    <col min="7188" max="7188" width="17.7109375" style="26" bestFit="1" customWidth="1"/>
    <col min="7189" max="7189" width="16.5703125" style="26" bestFit="1" customWidth="1"/>
    <col min="7190" max="7190" width="17.7109375" style="26" bestFit="1" customWidth="1"/>
    <col min="7191" max="7191" width="16.5703125" style="26" bestFit="1" customWidth="1"/>
    <col min="7192" max="7192" width="17.7109375" style="26" bestFit="1" customWidth="1"/>
    <col min="7193" max="7194" width="16.5703125" style="26" bestFit="1" customWidth="1"/>
    <col min="7195" max="7195" width="15" style="26" bestFit="1" customWidth="1"/>
    <col min="7196" max="7196" width="17.7109375" style="26" bestFit="1" customWidth="1"/>
    <col min="7197" max="7197" width="15" style="26" bestFit="1" customWidth="1"/>
    <col min="7198" max="7198" width="16.5703125" style="26" bestFit="1" customWidth="1"/>
    <col min="7199" max="7199" width="15" style="26" bestFit="1" customWidth="1"/>
    <col min="7200" max="7200" width="16.5703125" style="26" bestFit="1" customWidth="1"/>
    <col min="7201" max="7201" width="15" style="26" bestFit="1" customWidth="1"/>
    <col min="7202" max="7202" width="16.5703125" style="26" bestFit="1" customWidth="1"/>
    <col min="7203" max="7203" width="15" style="26" bestFit="1" customWidth="1"/>
    <col min="7204" max="7204" width="17.7109375" style="26" bestFit="1" customWidth="1"/>
    <col min="7205" max="7205" width="16.5703125" style="26" bestFit="1" customWidth="1"/>
    <col min="7206" max="7206" width="17.7109375" style="26" bestFit="1" customWidth="1"/>
    <col min="7207" max="7207" width="16.5703125" style="26" bestFit="1" customWidth="1"/>
    <col min="7208" max="7208" width="17.7109375" style="26" bestFit="1" customWidth="1"/>
    <col min="7209" max="7210" width="16.5703125" style="26" bestFit="1" customWidth="1"/>
    <col min="7211" max="7211" width="15" style="26" bestFit="1" customWidth="1"/>
    <col min="7212" max="7212" width="16.5703125" style="26" bestFit="1" customWidth="1"/>
    <col min="7213" max="7214" width="15" style="26" bestFit="1" customWidth="1"/>
    <col min="7215" max="7215" width="14" style="26" bestFit="1" customWidth="1"/>
    <col min="7216" max="7216" width="17.7109375" style="26" bestFit="1" customWidth="1"/>
    <col min="7217" max="7217" width="16.5703125" style="26" bestFit="1" customWidth="1"/>
    <col min="7218" max="7439" width="9.140625" style="26"/>
    <col min="7440" max="7440" width="18.7109375" style="26" bestFit="1" customWidth="1"/>
    <col min="7441" max="7441" width="17.7109375" style="26" bestFit="1" customWidth="1"/>
    <col min="7442" max="7442" width="16.5703125" style="26" bestFit="1" customWidth="1"/>
    <col min="7443" max="7443" width="15" style="26" bestFit="1" customWidth="1"/>
    <col min="7444" max="7444" width="17.7109375" style="26" bestFit="1" customWidth="1"/>
    <col min="7445" max="7445" width="16.5703125" style="26" bestFit="1" customWidth="1"/>
    <col min="7446" max="7446" width="17.7109375" style="26" bestFit="1" customWidth="1"/>
    <col min="7447" max="7447" width="16.5703125" style="26" bestFit="1" customWidth="1"/>
    <col min="7448" max="7448" width="17.7109375" style="26" bestFit="1" customWidth="1"/>
    <col min="7449" max="7450" width="16.5703125" style="26" bestFit="1" customWidth="1"/>
    <col min="7451" max="7451" width="15" style="26" bestFit="1" customWidth="1"/>
    <col min="7452" max="7452" width="17.7109375" style="26" bestFit="1" customWidth="1"/>
    <col min="7453" max="7453" width="15" style="26" bestFit="1" customWidth="1"/>
    <col min="7454" max="7454" width="16.5703125" style="26" bestFit="1" customWidth="1"/>
    <col min="7455" max="7455" width="15" style="26" bestFit="1" customWidth="1"/>
    <col min="7456" max="7456" width="16.5703125" style="26" bestFit="1" customWidth="1"/>
    <col min="7457" max="7457" width="15" style="26" bestFit="1" customWidth="1"/>
    <col min="7458" max="7458" width="16.5703125" style="26" bestFit="1" customWidth="1"/>
    <col min="7459" max="7459" width="15" style="26" bestFit="1" customWidth="1"/>
    <col min="7460" max="7460" width="17.7109375" style="26" bestFit="1" customWidth="1"/>
    <col min="7461" max="7461" width="16.5703125" style="26" bestFit="1" customWidth="1"/>
    <col min="7462" max="7462" width="17.7109375" style="26" bestFit="1" customWidth="1"/>
    <col min="7463" max="7463" width="16.5703125" style="26" bestFit="1" customWidth="1"/>
    <col min="7464" max="7464" width="17.7109375" style="26" bestFit="1" customWidth="1"/>
    <col min="7465" max="7466" width="16.5703125" style="26" bestFit="1" customWidth="1"/>
    <col min="7467" max="7467" width="15" style="26" bestFit="1" customWidth="1"/>
    <col min="7468" max="7468" width="16.5703125" style="26" bestFit="1" customWidth="1"/>
    <col min="7469" max="7470" width="15" style="26" bestFit="1" customWidth="1"/>
    <col min="7471" max="7471" width="14" style="26" bestFit="1" customWidth="1"/>
    <col min="7472" max="7472" width="17.7109375" style="26" bestFit="1" customWidth="1"/>
    <col min="7473" max="7473" width="16.5703125" style="26" bestFit="1" customWidth="1"/>
    <col min="7474" max="7695" width="9.140625" style="26"/>
    <col min="7696" max="7696" width="18.7109375" style="26" bestFit="1" customWidth="1"/>
    <col min="7697" max="7697" width="17.7109375" style="26" bestFit="1" customWidth="1"/>
    <col min="7698" max="7698" width="16.5703125" style="26" bestFit="1" customWidth="1"/>
    <col min="7699" max="7699" width="15" style="26" bestFit="1" customWidth="1"/>
    <col min="7700" max="7700" width="17.7109375" style="26" bestFit="1" customWidth="1"/>
    <col min="7701" max="7701" width="16.5703125" style="26" bestFit="1" customWidth="1"/>
    <col min="7702" max="7702" width="17.7109375" style="26" bestFit="1" customWidth="1"/>
    <col min="7703" max="7703" width="16.5703125" style="26" bestFit="1" customWidth="1"/>
    <col min="7704" max="7704" width="17.7109375" style="26" bestFit="1" customWidth="1"/>
    <col min="7705" max="7706" width="16.5703125" style="26" bestFit="1" customWidth="1"/>
    <col min="7707" max="7707" width="15" style="26" bestFit="1" customWidth="1"/>
    <col min="7708" max="7708" width="17.7109375" style="26" bestFit="1" customWidth="1"/>
    <col min="7709" max="7709" width="15" style="26" bestFit="1" customWidth="1"/>
    <col min="7710" max="7710" width="16.5703125" style="26" bestFit="1" customWidth="1"/>
    <col min="7711" max="7711" width="15" style="26" bestFit="1" customWidth="1"/>
    <col min="7712" max="7712" width="16.5703125" style="26" bestFit="1" customWidth="1"/>
    <col min="7713" max="7713" width="15" style="26" bestFit="1" customWidth="1"/>
    <col min="7714" max="7714" width="16.5703125" style="26" bestFit="1" customWidth="1"/>
    <col min="7715" max="7715" width="15" style="26" bestFit="1" customWidth="1"/>
    <col min="7716" max="7716" width="17.7109375" style="26" bestFit="1" customWidth="1"/>
    <col min="7717" max="7717" width="16.5703125" style="26" bestFit="1" customWidth="1"/>
    <col min="7718" max="7718" width="17.7109375" style="26" bestFit="1" customWidth="1"/>
    <col min="7719" max="7719" width="16.5703125" style="26" bestFit="1" customWidth="1"/>
    <col min="7720" max="7720" width="17.7109375" style="26" bestFit="1" customWidth="1"/>
    <col min="7721" max="7722" width="16.5703125" style="26" bestFit="1" customWidth="1"/>
    <col min="7723" max="7723" width="15" style="26" bestFit="1" customWidth="1"/>
    <col min="7724" max="7724" width="16.5703125" style="26" bestFit="1" customWidth="1"/>
    <col min="7725" max="7726" width="15" style="26" bestFit="1" customWidth="1"/>
    <col min="7727" max="7727" width="14" style="26" bestFit="1" customWidth="1"/>
    <col min="7728" max="7728" width="17.7109375" style="26" bestFit="1" customWidth="1"/>
    <col min="7729" max="7729" width="16.5703125" style="26" bestFit="1" customWidth="1"/>
    <col min="7730" max="7951" width="9.140625" style="26"/>
    <col min="7952" max="7952" width="18.7109375" style="26" bestFit="1" customWidth="1"/>
    <col min="7953" max="7953" width="17.7109375" style="26" bestFit="1" customWidth="1"/>
    <col min="7954" max="7954" width="16.5703125" style="26" bestFit="1" customWidth="1"/>
    <col min="7955" max="7955" width="15" style="26" bestFit="1" customWidth="1"/>
    <col min="7956" max="7956" width="17.7109375" style="26" bestFit="1" customWidth="1"/>
    <col min="7957" max="7957" width="16.5703125" style="26" bestFit="1" customWidth="1"/>
    <col min="7958" max="7958" width="17.7109375" style="26" bestFit="1" customWidth="1"/>
    <col min="7959" max="7959" width="16.5703125" style="26" bestFit="1" customWidth="1"/>
    <col min="7960" max="7960" width="17.7109375" style="26" bestFit="1" customWidth="1"/>
    <col min="7961" max="7962" width="16.5703125" style="26" bestFit="1" customWidth="1"/>
    <col min="7963" max="7963" width="15" style="26" bestFit="1" customWidth="1"/>
    <col min="7964" max="7964" width="17.7109375" style="26" bestFit="1" customWidth="1"/>
    <col min="7965" max="7965" width="15" style="26" bestFit="1" customWidth="1"/>
    <col min="7966" max="7966" width="16.5703125" style="26" bestFit="1" customWidth="1"/>
    <col min="7967" max="7967" width="15" style="26" bestFit="1" customWidth="1"/>
    <col min="7968" max="7968" width="16.5703125" style="26" bestFit="1" customWidth="1"/>
    <col min="7969" max="7969" width="15" style="26" bestFit="1" customWidth="1"/>
    <col min="7970" max="7970" width="16.5703125" style="26" bestFit="1" customWidth="1"/>
    <col min="7971" max="7971" width="15" style="26" bestFit="1" customWidth="1"/>
    <col min="7972" max="7972" width="17.7109375" style="26" bestFit="1" customWidth="1"/>
    <col min="7973" max="7973" width="16.5703125" style="26" bestFit="1" customWidth="1"/>
    <col min="7974" max="7974" width="17.7109375" style="26" bestFit="1" customWidth="1"/>
    <col min="7975" max="7975" width="16.5703125" style="26" bestFit="1" customWidth="1"/>
    <col min="7976" max="7976" width="17.7109375" style="26" bestFit="1" customWidth="1"/>
    <col min="7977" max="7978" width="16.5703125" style="26" bestFit="1" customWidth="1"/>
    <col min="7979" max="7979" width="15" style="26" bestFit="1" customWidth="1"/>
    <col min="7980" max="7980" width="16.5703125" style="26" bestFit="1" customWidth="1"/>
    <col min="7981" max="7982" width="15" style="26" bestFit="1" customWidth="1"/>
    <col min="7983" max="7983" width="14" style="26" bestFit="1" customWidth="1"/>
    <col min="7984" max="7984" width="17.7109375" style="26" bestFit="1" customWidth="1"/>
    <col min="7985" max="7985" width="16.5703125" style="26" bestFit="1" customWidth="1"/>
    <col min="7986" max="8207" width="9.140625" style="26"/>
    <col min="8208" max="8208" width="18.7109375" style="26" bestFit="1" customWidth="1"/>
    <col min="8209" max="8209" width="17.7109375" style="26" bestFit="1" customWidth="1"/>
    <col min="8210" max="8210" width="16.5703125" style="26" bestFit="1" customWidth="1"/>
    <col min="8211" max="8211" width="15" style="26" bestFit="1" customWidth="1"/>
    <col min="8212" max="8212" width="17.7109375" style="26" bestFit="1" customWidth="1"/>
    <col min="8213" max="8213" width="16.5703125" style="26" bestFit="1" customWidth="1"/>
    <col min="8214" max="8214" width="17.7109375" style="26" bestFit="1" customWidth="1"/>
    <col min="8215" max="8215" width="16.5703125" style="26" bestFit="1" customWidth="1"/>
    <col min="8216" max="8216" width="17.7109375" style="26" bestFit="1" customWidth="1"/>
    <col min="8217" max="8218" width="16.5703125" style="26" bestFit="1" customWidth="1"/>
    <col min="8219" max="8219" width="15" style="26" bestFit="1" customWidth="1"/>
    <col min="8220" max="8220" width="17.7109375" style="26" bestFit="1" customWidth="1"/>
    <col min="8221" max="8221" width="15" style="26" bestFit="1" customWidth="1"/>
    <col min="8222" max="8222" width="16.5703125" style="26" bestFit="1" customWidth="1"/>
    <col min="8223" max="8223" width="15" style="26" bestFit="1" customWidth="1"/>
    <col min="8224" max="8224" width="16.5703125" style="26" bestFit="1" customWidth="1"/>
    <col min="8225" max="8225" width="15" style="26" bestFit="1" customWidth="1"/>
    <col min="8226" max="8226" width="16.5703125" style="26" bestFit="1" customWidth="1"/>
    <col min="8227" max="8227" width="15" style="26" bestFit="1" customWidth="1"/>
    <col min="8228" max="8228" width="17.7109375" style="26" bestFit="1" customWidth="1"/>
    <col min="8229" max="8229" width="16.5703125" style="26" bestFit="1" customWidth="1"/>
    <col min="8230" max="8230" width="17.7109375" style="26" bestFit="1" customWidth="1"/>
    <col min="8231" max="8231" width="16.5703125" style="26" bestFit="1" customWidth="1"/>
    <col min="8232" max="8232" width="17.7109375" style="26" bestFit="1" customWidth="1"/>
    <col min="8233" max="8234" width="16.5703125" style="26" bestFit="1" customWidth="1"/>
    <col min="8235" max="8235" width="15" style="26" bestFit="1" customWidth="1"/>
    <col min="8236" max="8236" width="16.5703125" style="26" bestFit="1" customWidth="1"/>
    <col min="8237" max="8238" width="15" style="26" bestFit="1" customWidth="1"/>
    <col min="8239" max="8239" width="14" style="26" bestFit="1" customWidth="1"/>
    <col min="8240" max="8240" width="17.7109375" style="26" bestFit="1" customWidth="1"/>
    <col min="8241" max="8241" width="16.5703125" style="26" bestFit="1" customWidth="1"/>
    <col min="8242" max="8463" width="9.140625" style="26"/>
    <col min="8464" max="8464" width="18.7109375" style="26" bestFit="1" customWidth="1"/>
    <col min="8465" max="8465" width="17.7109375" style="26" bestFit="1" customWidth="1"/>
    <col min="8466" max="8466" width="16.5703125" style="26" bestFit="1" customWidth="1"/>
    <col min="8467" max="8467" width="15" style="26" bestFit="1" customWidth="1"/>
    <col min="8468" max="8468" width="17.7109375" style="26" bestFit="1" customWidth="1"/>
    <col min="8469" max="8469" width="16.5703125" style="26" bestFit="1" customWidth="1"/>
    <col min="8470" max="8470" width="17.7109375" style="26" bestFit="1" customWidth="1"/>
    <col min="8471" max="8471" width="16.5703125" style="26" bestFit="1" customWidth="1"/>
    <col min="8472" max="8472" width="17.7109375" style="26" bestFit="1" customWidth="1"/>
    <col min="8473" max="8474" width="16.5703125" style="26" bestFit="1" customWidth="1"/>
    <col min="8475" max="8475" width="15" style="26" bestFit="1" customWidth="1"/>
    <col min="8476" max="8476" width="17.7109375" style="26" bestFit="1" customWidth="1"/>
    <col min="8477" max="8477" width="15" style="26" bestFit="1" customWidth="1"/>
    <col min="8478" max="8478" width="16.5703125" style="26" bestFit="1" customWidth="1"/>
    <col min="8479" max="8479" width="15" style="26" bestFit="1" customWidth="1"/>
    <col min="8480" max="8480" width="16.5703125" style="26" bestFit="1" customWidth="1"/>
    <col min="8481" max="8481" width="15" style="26" bestFit="1" customWidth="1"/>
    <col min="8482" max="8482" width="16.5703125" style="26" bestFit="1" customWidth="1"/>
    <col min="8483" max="8483" width="15" style="26" bestFit="1" customWidth="1"/>
    <col min="8484" max="8484" width="17.7109375" style="26" bestFit="1" customWidth="1"/>
    <col min="8485" max="8485" width="16.5703125" style="26" bestFit="1" customWidth="1"/>
    <col min="8486" max="8486" width="17.7109375" style="26" bestFit="1" customWidth="1"/>
    <col min="8487" max="8487" width="16.5703125" style="26" bestFit="1" customWidth="1"/>
    <col min="8488" max="8488" width="17.7109375" style="26" bestFit="1" customWidth="1"/>
    <col min="8489" max="8490" width="16.5703125" style="26" bestFit="1" customWidth="1"/>
    <col min="8491" max="8491" width="15" style="26" bestFit="1" customWidth="1"/>
    <col min="8492" max="8492" width="16.5703125" style="26" bestFit="1" customWidth="1"/>
    <col min="8493" max="8494" width="15" style="26" bestFit="1" customWidth="1"/>
    <col min="8495" max="8495" width="14" style="26" bestFit="1" customWidth="1"/>
    <col min="8496" max="8496" width="17.7109375" style="26" bestFit="1" customWidth="1"/>
    <col min="8497" max="8497" width="16.5703125" style="26" bestFit="1" customWidth="1"/>
    <col min="8498" max="8719" width="9.140625" style="26"/>
    <col min="8720" max="8720" width="18.7109375" style="26" bestFit="1" customWidth="1"/>
    <col min="8721" max="8721" width="17.7109375" style="26" bestFit="1" customWidth="1"/>
    <col min="8722" max="8722" width="16.5703125" style="26" bestFit="1" customWidth="1"/>
    <col min="8723" max="8723" width="15" style="26" bestFit="1" customWidth="1"/>
    <col min="8724" max="8724" width="17.7109375" style="26" bestFit="1" customWidth="1"/>
    <col min="8725" max="8725" width="16.5703125" style="26" bestFit="1" customWidth="1"/>
    <col min="8726" max="8726" width="17.7109375" style="26" bestFit="1" customWidth="1"/>
    <col min="8727" max="8727" width="16.5703125" style="26" bestFit="1" customWidth="1"/>
    <col min="8728" max="8728" width="17.7109375" style="26" bestFit="1" customWidth="1"/>
    <col min="8729" max="8730" width="16.5703125" style="26" bestFit="1" customWidth="1"/>
    <col min="8731" max="8731" width="15" style="26" bestFit="1" customWidth="1"/>
    <col min="8732" max="8732" width="17.7109375" style="26" bestFit="1" customWidth="1"/>
    <col min="8733" max="8733" width="15" style="26" bestFit="1" customWidth="1"/>
    <col min="8734" max="8734" width="16.5703125" style="26" bestFit="1" customWidth="1"/>
    <col min="8735" max="8735" width="15" style="26" bestFit="1" customWidth="1"/>
    <col min="8736" max="8736" width="16.5703125" style="26" bestFit="1" customWidth="1"/>
    <col min="8737" max="8737" width="15" style="26" bestFit="1" customWidth="1"/>
    <col min="8738" max="8738" width="16.5703125" style="26" bestFit="1" customWidth="1"/>
    <col min="8739" max="8739" width="15" style="26" bestFit="1" customWidth="1"/>
    <col min="8740" max="8740" width="17.7109375" style="26" bestFit="1" customWidth="1"/>
    <col min="8741" max="8741" width="16.5703125" style="26" bestFit="1" customWidth="1"/>
    <col min="8742" max="8742" width="17.7109375" style="26" bestFit="1" customWidth="1"/>
    <col min="8743" max="8743" width="16.5703125" style="26" bestFit="1" customWidth="1"/>
    <col min="8744" max="8744" width="17.7109375" style="26" bestFit="1" customWidth="1"/>
    <col min="8745" max="8746" width="16.5703125" style="26" bestFit="1" customWidth="1"/>
    <col min="8747" max="8747" width="15" style="26" bestFit="1" customWidth="1"/>
    <col min="8748" max="8748" width="16.5703125" style="26" bestFit="1" customWidth="1"/>
    <col min="8749" max="8750" width="15" style="26" bestFit="1" customWidth="1"/>
    <col min="8751" max="8751" width="14" style="26" bestFit="1" customWidth="1"/>
    <col min="8752" max="8752" width="17.7109375" style="26" bestFit="1" customWidth="1"/>
    <col min="8753" max="8753" width="16.5703125" style="26" bestFit="1" customWidth="1"/>
    <col min="8754" max="8975" width="9.140625" style="26"/>
    <col min="8976" max="8976" width="18.7109375" style="26" bestFit="1" customWidth="1"/>
    <col min="8977" max="8977" width="17.7109375" style="26" bestFit="1" customWidth="1"/>
    <col min="8978" max="8978" width="16.5703125" style="26" bestFit="1" customWidth="1"/>
    <col min="8979" max="8979" width="15" style="26" bestFit="1" customWidth="1"/>
    <col min="8980" max="8980" width="17.7109375" style="26" bestFit="1" customWidth="1"/>
    <col min="8981" max="8981" width="16.5703125" style="26" bestFit="1" customWidth="1"/>
    <col min="8982" max="8982" width="17.7109375" style="26" bestFit="1" customWidth="1"/>
    <col min="8983" max="8983" width="16.5703125" style="26" bestFit="1" customWidth="1"/>
    <col min="8984" max="8984" width="17.7109375" style="26" bestFit="1" customWidth="1"/>
    <col min="8985" max="8986" width="16.5703125" style="26" bestFit="1" customWidth="1"/>
    <col min="8987" max="8987" width="15" style="26" bestFit="1" customWidth="1"/>
    <col min="8988" max="8988" width="17.7109375" style="26" bestFit="1" customWidth="1"/>
    <col min="8989" max="8989" width="15" style="26" bestFit="1" customWidth="1"/>
    <col min="8990" max="8990" width="16.5703125" style="26" bestFit="1" customWidth="1"/>
    <col min="8991" max="8991" width="15" style="26" bestFit="1" customWidth="1"/>
    <col min="8992" max="8992" width="16.5703125" style="26" bestFit="1" customWidth="1"/>
    <col min="8993" max="8993" width="15" style="26" bestFit="1" customWidth="1"/>
    <col min="8994" max="8994" width="16.5703125" style="26" bestFit="1" customWidth="1"/>
    <col min="8995" max="8995" width="15" style="26" bestFit="1" customWidth="1"/>
    <col min="8996" max="8996" width="17.7109375" style="26" bestFit="1" customWidth="1"/>
    <col min="8997" max="8997" width="16.5703125" style="26" bestFit="1" customWidth="1"/>
    <col min="8998" max="8998" width="17.7109375" style="26" bestFit="1" customWidth="1"/>
    <col min="8999" max="8999" width="16.5703125" style="26" bestFit="1" customWidth="1"/>
    <col min="9000" max="9000" width="17.7109375" style="26" bestFit="1" customWidth="1"/>
    <col min="9001" max="9002" width="16.5703125" style="26" bestFit="1" customWidth="1"/>
    <col min="9003" max="9003" width="15" style="26" bestFit="1" customWidth="1"/>
    <col min="9004" max="9004" width="16.5703125" style="26" bestFit="1" customWidth="1"/>
    <col min="9005" max="9006" width="15" style="26" bestFit="1" customWidth="1"/>
    <col min="9007" max="9007" width="14" style="26" bestFit="1" customWidth="1"/>
    <col min="9008" max="9008" width="17.7109375" style="26" bestFit="1" customWidth="1"/>
    <col min="9009" max="9009" width="16.5703125" style="26" bestFit="1" customWidth="1"/>
    <col min="9010" max="9231" width="9.140625" style="26"/>
    <col min="9232" max="9232" width="18.7109375" style="26" bestFit="1" customWidth="1"/>
    <col min="9233" max="9233" width="17.7109375" style="26" bestFit="1" customWidth="1"/>
    <col min="9234" max="9234" width="16.5703125" style="26" bestFit="1" customWidth="1"/>
    <col min="9235" max="9235" width="15" style="26" bestFit="1" customWidth="1"/>
    <col min="9236" max="9236" width="17.7109375" style="26" bestFit="1" customWidth="1"/>
    <col min="9237" max="9237" width="16.5703125" style="26" bestFit="1" customWidth="1"/>
    <col min="9238" max="9238" width="17.7109375" style="26" bestFit="1" customWidth="1"/>
    <col min="9239" max="9239" width="16.5703125" style="26" bestFit="1" customWidth="1"/>
    <col min="9240" max="9240" width="17.7109375" style="26" bestFit="1" customWidth="1"/>
    <col min="9241" max="9242" width="16.5703125" style="26" bestFit="1" customWidth="1"/>
    <col min="9243" max="9243" width="15" style="26" bestFit="1" customWidth="1"/>
    <col min="9244" max="9244" width="17.7109375" style="26" bestFit="1" customWidth="1"/>
    <col min="9245" max="9245" width="15" style="26" bestFit="1" customWidth="1"/>
    <col min="9246" max="9246" width="16.5703125" style="26" bestFit="1" customWidth="1"/>
    <col min="9247" max="9247" width="15" style="26" bestFit="1" customWidth="1"/>
    <col min="9248" max="9248" width="16.5703125" style="26" bestFit="1" customWidth="1"/>
    <col min="9249" max="9249" width="15" style="26" bestFit="1" customWidth="1"/>
    <col min="9250" max="9250" width="16.5703125" style="26" bestFit="1" customWidth="1"/>
    <col min="9251" max="9251" width="15" style="26" bestFit="1" customWidth="1"/>
    <col min="9252" max="9252" width="17.7109375" style="26" bestFit="1" customWidth="1"/>
    <col min="9253" max="9253" width="16.5703125" style="26" bestFit="1" customWidth="1"/>
    <col min="9254" max="9254" width="17.7109375" style="26" bestFit="1" customWidth="1"/>
    <col min="9255" max="9255" width="16.5703125" style="26" bestFit="1" customWidth="1"/>
    <col min="9256" max="9256" width="17.7109375" style="26" bestFit="1" customWidth="1"/>
    <col min="9257" max="9258" width="16.5703125" style="26" bestFit="1" customWidth="1"/>
    <col min="9259" max="9259" width="15" style="26" bestFit="1" customWidth="1"/>
    <col min="9260" max="9260" width="16.5703125" style="26" bestFit="1" customWidth="1"/>
    <col min="9261" max="9262" width="15" style="26" bestFit="1" customWidth="1"/>
    <col min="9263" max="9263" width="14" style="26" bestFit="1" customWidth="1"/>
    <col min="9264" max="9264" width="17.7109375" style="26" bestFit="1" customWidth="1"/>
    <col min="9265" max="9265" width="16.5703125" style="26" bestFit="1" customWidth="1"/>
    <col min="9266" max="9487" width="9.140625" style="26"/>
    <col min="9488" max="9488" width="18.7109375" style="26" bestFit="1" customWidth="1"/>
    <col min="9489" max="9489" width="17.7109375" style="26" bestFit="1" customWidth="1"/>
    <col min="9490" max="9490" width="16.5703125" style="26" bestFit="1" customWidth="1"/>
    <col min="9491" max="9491" width="15" style="26" bestFit="1" customWidth="1"/>
    <col min="9492" max="9492" width="17.7109375" style="26" bestFit="1" customWidth="1"/>
    <col min="9493" max="9493" width="16.5703125" style="26" bestFit="1" customWidth="1"/>
    <col min="9494" max="9494" width="17.7109375" style="26" bestFit="1" customWidth="1"/>
    <col min="9495" max="9495" width="16.5703125" style="26" bestFit="1" customWidth="1"/>
    <col min="9496" max="9496" width="17.7109375" style="26" bestFit="1" customWidth="1"/>
    <col min="9497" max="9498" width="16.5703125" style="26" bestFit="1" customWidth="1"/>
    <col min="9499" max="9499" width="15" style="26" bestFit="1" customWidth="1"/>
    <col min="9500" max="9500" width="17.7109375" style="26" bestFit="1" customWidth="1"/>
    <col min="9501" max="9501" width="15" style="26" bestFit="1" customWidth="1"/>
    <col min="9502" max="9502" width="16.5703125" style="26" bestFit="1" customWidth="1"/>
    <col min="9503" max="9503" width="15" style="26" bestFit="1" customWidth="1"/>
    <col min="9504" max="9504" width="16.5703125" style="26" bestFit="1" customWidth="1"/>
    <col min="9505" max="9505" width="15" style="26" bestFit="1" customWidth="1"/>
    <col min="9506" max="9506" width="16.5703125" style="26" bestFit="1" customWidth="1"/>
    <col min="9507" max="9507" width="15" style="26" bestFit="1" customWidth="1"/>
    <col min="9508" max="9508" width="17.7109375" style="26" bestFit="1" customWidth="1"/>
    <col min="9509" max="9509" width="16.5703125" style="26" bestFit="1" customWidth="1"/>
    <col min="9510" max="9510" width="17.7109375" style="26" bestFit="1" customWidth="1"/>
    <col min="9511" max="9511" width="16.5703125" style="26" bestFit="1" customWidth="1"/>
    <col min="9512" max="9512" width="17.7109375" style="26" bestFit="1" customWidth="1"/>
    <col min="9513" max="9514" width="16.5703125" style="26" bestFit="1" customWidth="1"/>
    <col min="9515" max="9515" width="15" style="26" bestFit="1" customWidth="1"/>
    <col min="9516" max="9516" width="16.5703125" style="26" bestFit="1" customWidth="1"/>
    <col min="9517" max="9518" width="15" style="26" bestFit="1" customWidth="1"/>
    <col min="9519" max="9519" width="14" style="26" bestFit="1" customWidth="1"/>
    <col min="9520" max="9520" width="17.7109375" style="26" bestFit="1" customWidth="1"/>
    <col min="9521" max="9521" width="16.5703125" style="26" bestFit="1" customWidth="1"/>
    <col min="9522" max="9743" width="9.140625" style="26"/>
    <col min="9744" max="9744" width="18.7109375" style="26" bestFit="1" customWidth="1"/>
    <col min="9745" max="9745" width="17.7109375" style="26" bestFit="1" customWidth="1"/>
    <col min="9746" max="9746" width="16.5703125" style="26" bestFit="1" customWidth="1"/>
    <col min="9747" max="9747" width="15" style="26" bestFit="1" customWidth="1"/>
    <col min="9748" max="9748" width="17.7109375" style="26" bestFit="1" customWidth="1"/>
    <col min="9749" max="9749" width="16.5703125" style="26" bestFit="1" customWidth="1"/>
    <col min="9750" max="9750" width="17.7109375" style="26" bestFit="1" customWidth="1"/>
    <col min="9751" max="9751" width="16.5703125" style="26" bestFit="1" customWidth="1"/>
    <col min="9752" max="9752" width="17.7109375" style="26" bestFit="1" customWidth="1"/>
    <col min="9753" max="9754" width="16.5703125" style="26" bestFit="1" customWidth="1"/>
    <col min="9755" max="9755" width="15" style="26" bestFit="1" customWidth="1"/>
    <col min="9756" max="9756" width="17.7109375" style="26" bestFit="1" customWidth="1"/>
    <col min="9757" max="9757" width="15" style="26" bestFit="1" customWidth="1"/>
    <col min="9758" max="9758" width="16.5703125" style="26" bestFit="1" customWidth="1"/>
    <col min="9759" max="9759" width="15" style="26" bestFit="1" customWidth="1"/>
    <col min="9760" max="9760" width="16.5703125" style="26" bestFit="1" customWidth="1"/>
    <col min="9761" max="9761" width="15" style="26" bestFit="1" customWidth="1"/>
    <col min="9762" max="9762" width="16.5703125" style="26" bestFit="1" customWidth="1"/>
    <col min="9763" max="9763" width="15" style="26" bestFit="1" customWidth="1"/>
    <col min="9764" max="9764" width="17.7109375" style="26" bestFit="1" customWidth="1"/>
    <col min="9765" max="9765" width="16.5703125" style="26" bestFit="1" customWidth="1"/>
    <col min="9766" max="9766" width="17.7109375" style="26" bestFit="1" customWidth="1"/>
    <col min="9767" max="9767" width="16.5703125" style="26" bestFit="1" customWidth="1"/>
    <col min="9768" max="9768" width="17.7109375" style="26" bestFit="1" customWidth="1"/>
    <col min="9769" max="9770" width="16.5703125" style="26" bestFit="1" customWidth="1"/>
    <col min="9771" max="9771" width="15" style="26" bestFit="1" customWidth="1"/>
    <col min="9772" max="9772" width="16.5703125" style="26" bestFit="1" customWidth="1"/>
    <col min="9773" max="9774" width="15" style="26" bestFit="1" customWidth="1"/>
    <col min="9775" max="9775" width="14" style="26" bestFit="1" customWidth="1"/>
    <col min="9776" max="9776" width="17.7109375" style="26" bestFit="1" customWidth="1"/>
    <col min="9777" max="9777" width="16.5703125" style="26" bestFit="1" customWidth="1"/>
    <col min="9778" max="9999" width="9.140625" style="26"/>
    <col min="10000" max="10000" width="18.7109375" style="26" bestFit="1" customWidth="1"/>
    <col min="10001" max="10001" width="17.7109375" style="26" bestFit="1" customWidth="1"/>
    <col min="10002" max="10002" width="16.5703125" style="26" bestFit="1" customWidth="1"/>
    <col min="10003" max="10003" width="15" style="26" bestFit="1" customWidth="1"/>
    <col min="10004" max="10004" width="17.7109375" style="26" bestFit="1" customWidth="1"/>
    <col min="10005" max="10005" width="16.5703125" style="26" bestFit="1" customWidth="1"/>
    <col min="10006" max="10006" width="17.7109375" style="26" bestFit="1" customWidth="1"/>
    <col min="10007" max="10007" width="16.5703125" style="26" bestFit="1" customWidth="1"/>
    <col min="10008" max="10008" width="17.7109375" style="26" bestFit="1" customWidth="1"/>
    <col min="10009" max="10010" width="16.5703125" style="26" bestFit="1" customWidth="1"/>
    <col min="10011" max="10011" width="15" style="26" bestFit="1" customWidth="1"/>
    <col min="10012" max="10012" width="17.7109375" style="26" bestFit="1" customWidth="1"/>
    <col min="10013" max="10013" width="15" style="26" bestFit="1" customWidth="1"/>
    <col min="10014" max="10014" width="16.5703125" style="26" bestFit="1" customWidth="1"/>
    <col min="10015" max="10015" width="15" style="26" bestFit="1" customWidth="1"/>
    <col min="10016" max="10016" width="16.5703125" style="26" bestFit="1" customWidth="1"/>
    <col min="10017" max="10017" width="15" style="26" bestFit="1" customWidth="1"/>
    <col min="10018" max="10018" width="16.5703125" style="26" bestFit="1" customWidth="1"/>
    <col min="10019" max="10019" width="15" style="26" bestFit="1" customWidth="1"/>
    <col min="10020" max="10020" width="17.7109375" style="26" bestFit="1" customWidth="1"/>
    <col min="10021" max="10021" width="16.5703125" style="26" bestFit="1" customWidth="1"/>
    <col min="10022" max="10022" width="17.7109375" style="26" bestFit="1" customWidth="1"/>
    <col min="10023" max="10023" width="16.5703125" style="26" bestFit="1" customWidth="1"/>
    <col min="10024" max="10024" width="17.7109375" style="26" bestFit="1" customWidth="1"/>
    <col min="10025" max="10026" width="16.5703125" style="26" bestFit="1" customWidth="1"/>
    <col min="10027" max="10027" width="15" style="26" bestFit="1" customWidth="1"/>
    <col min="10028" max="10028" width="16.5703125" style="26" bestFit="1" customWidth="1"/>
    <col min="10029" max="10030" width="15" style="26" bestFit="1" customWidth="1"/>
    <col min="10031" max="10031" width="14" style="26" bestFit="1" customWidth="1"/>
    <col min="10032" max="10032" width="17.7109375" style="26" bestFit="1" customWidth="1"/>
    <col min="10033" max="10033" width="16.5703125" style="26" bestFit="1" customWidth="1"/>
    <col min="10034" max="10255" width="9.140625" style="26"/>
    <col min="10256" max="10256" width="18.7109375" style="26" bestFit="1" customWidth="1"/>
    <col min="10257" max="10257" width="17.7109375" style="26" bestFit="1" customWidth="1"/>
    <col min="10258" max="10258" width="16.5703125" style="26" bestFit="1" customWidth="1"/>
    <col min="10259" max="10259" width="15" style="26" bestFit="1" customWidth="1"/>
    <col min="10260" max="10260" width="17.7109375" style="26" bestFit="1" customWidth="1"/>
    <col min="10261" max="10261" width="16.5703125" style="26" bestFit="1" customWidth="1"/>
    <col min="10262" max="10262" width="17.7109375" style="26" bestFit="1" customWidth="1"/>
    <col min="10263" max="10263" width="16.5703125" style="26" bestFit="1" customWidth="1"/>
    <col min="10264" max="10264" width="17.7109375" style="26" bestFit="1" customWidth="1"/>
    <col min="10265" max="10266" width="16.5703125" style="26" bestFit="1" customWidth="1"/>
    <col min="10267" max="10267" width="15" style="26" bestFit="1" customWidth="1"/>
    <col min="10268" max="10268" width="17.7109375" style="26" bestFit="1" customWidth="1"/>
    <col min="10269" max="10269" width="15" style="26" bestFit="1" customWidth="1"/>
    <col min="10270" max="10270" width="16.5703125" style="26" bestFit="1" customWidth="1"/>
    <col min="10271" max="10271" width="15" style="26" bestFit="1" customWidth="1"/>
    <col min="10272" max="10272" width="16.5703125" style="26" bestFit="1" customWidth="1"/>
    <col min="10273" max="10273" width="15" style="26" bestFit="1" customWidth="1"/>
    <col min="10274" max="10274" width="16.5703125" style="26" bestFit="1" customWidth="1"/>
    <col min="10275" max="10275" width="15" style="26" bestFit="1" customWidth="1"/>
    <col min="10276" max="10276" width="17.7109375" style="26" bestFit="1" customWidth="1"/>
    <col min="10277" max="10277" width="16.5703125" style="26" bestFit="1" customWidth="1"/>
    <col min="10278" max="10278" width="17.7109375" style="26" bestFit="1" customWidth="1"/>
    <col min="10279" max="10279" width="16.5703125" style="26" bestFit="1" customWidth="1"/>
    <col min="10280" max="10280" width="17.7109375" style="26" bestFit="1" customWidth="1"/>
    <col min="10281" max="10282" width="16.5703125" style="26" bestFit="1" customWidth="1"/>
    <col min="10283" max="10283" width="15" style="26" bestFit="1" customWidth="1"/>
    <col min="10284" max="10284" width="16.5703125" style="26" bestFit="1" customWidth="1"/>
    <col min="10285" max="10286" width="15" style="26" bestFit="1" customWidth="1"/>
    <col min="10287" max="10287" width="14" style="26" bestFit="1" customWidth="1"/>
    <col min="10288" max="10288" width="17.7109375" style="26" bestFit="1" customWidth="1"/>
    <col min="10289" max="10289" width="16.5703125" style="26" bestFit="1" customWidth="1"/>
    <col min="10290" max="10511" width="9.140625" style="26"/>
    <col min="10512" max="10512" width="18.7109375" style="26" bestFit="1" customWidth="1"/>
    <col min="10513" max="10513" width="17.7109375" style="26" bestFit="1" customWidth="1"/>
    <col min="10514" max="10514" width="16.5703125" style="26" bestFit="1" customWidth="1"/>
    <col min="10515" max="10515" width="15" style="26" bestFit="1" customWidth="1"/>
    <col min="10516" max="10516" width="17.7109375" style="26" bestFit="1" customWidth="1"/>
    <col min="10517" max="10517" width="16.5703125" style="26" bestFit="1" customWidth="1"/>
    <col min="10518" max="10518" width="17.7109375" style="26" bestFit="1" customWidth="1"/>
    <col min="10519" max="10519" width="16.5703125" style="26" bestFit="1" customWidth="1"/>
    <col min="10520" max="10520" width="17.7109375" style="26" bestFit="1" customWidth="1"/>
    <col min="10521" max="10522" width="16.5703125" style="26" bestFit="1" customWidth="1"/>
    <col min="10523" max="10523" width="15" style="26" bestFit="1" customWidth="1"/>
    <col min="10524" max="10524" width="17.7109375" style="26" bestFit="1" customWidth="1"/>
    <col min="10525" max="10525" width="15" style="26" bestFit="1" customWidth="1"/>
    <col min="10526" max="10526" width="16.5703125" style="26" bestFit="1" customWidth="1"/>
    <col min="10527" max="10527" width="15" style="26" bestFit="1" customWidth="1"/>
    <col min="10528" max="10528" width="16.5703125" style="26" bestFit="1" customWidth="1"/>
    <col min="10529" max="10529" width="15" style="26" bestFit="1" customWidth="1"/>
    <col min="10530" max="10530" width="16.5703125" style="26" bestFit="1" customWidth="1"/>
    <col min="10531" max="10531" width="15" style="26" bestFit="1" customWidth="1"/>
    <col min="10532" max="10532" width="17.7109375" style="26" bestFit="1" customWidth="1"/>
    <col min="10533" max="10533" width="16.5703125" style="26" bestFit="1" customWidth="1"/>
    <col min="10534" max="10534" width="17.7109375" style="26" bestFit="1" customWidth="1"/>
    <col min="10535" max="10535" width="16.5703125" style="26" bestFit="1" customWidth="1"/>
    <col min="10536" max="10536" width="17.7109375" style="26" bestFit="1" customWidth="1"/>
    <col min="10537" max="10538" width="16.5703125" style="26" bestFit="1" customWidth="1"/>
    <col min="10539" max="10539" width="15" style="26" bestFit="1" customWidth="1"/>
    <col min="10540" max="10540" width="16.5703125" style="26" bestFit="1" customWidth="1"/>
    <col min="10541" max="10542" width="15" style="26" bestFit="1" customWidth="1"/>
    <col min="10543" max="10543" width="14" style="26" bestFit="1" customWidth="1"/>
    <col min="10544" max="10544" width="17.7109375" style="26" bestFit="1" customWidth="1"/>
    <col min="10545" max="10545" width="16.5703125" style="26" bestFit="1" customWidth="1"/>
    <col min="10546" max="10767" width="9.140625" style="26"/>
    <col min="10768" max="10768" width="18.7109375" style="26" bestFit="1" customWidth="1"/>
    <col min="10769" max="10769" width="17.7109375" style="26" bestFit="1" customWidth="1"/>
    <col min="10770" max="10770" width="16.5703125" style="26" bestFit="1" customWidth="1"/>
    <col min="10771" max="10771" width="15" style="26" bestFit="1" customWidth="1"/>
    <col min="10772" max="10772" width="17.7109375" style="26" bestFit="1" customWidth="1"/>
    <col min="10773" max="10773" width="16.5703125" style="26" bestFit="1" customWidth="1"/>
    <col min="10774" max="10774" width="17.7109375" style="26" bestFit="1" customWidth="1"/>
    <col min="10775" max="10775" width="16.5703125" style="26" bestFit="1" customWidth="1"/>
    <col min="10776" max="10776" width="17.7109375" style="26" bestFit="1" customWidth="1"/>
    <col min="10777" max="10778" width="16.5703125" style="26" bestFit="1" customWidth="1"/>
    <col min="10779" max="10779" width="15" style="26" bestFit="1" customWidth="1"/>
    <col min="10780" max="10780" width="17.7109375" style="26" bestFit="1" customWidth="1"/>
    <col min="10781" max="10781" width="15" style="26" bestFit="1" customWidth="1"/>
    <col min="10782" max="10782" width="16.5703125" style="26" bestFit="1" customWidth="1"/>
    <col min="10783" max="10783" width="15" style="26" bestFit="1" customWidth="1"/>
    <col min="10784" max="10784" width="16.5703125" style="26" bestFit="1" customWidth="1"/>
    <col min="10785" max="10785" width="15" style="26" bestFit="1" customWidth="1"/>
    <col min="10786" max="10786" width="16.5703125" style="26" bestFit="1" customWidth="1"/>
    <col min="10787" max="10787" width="15" style="26" bestFit="1" customWidth="1"/>
    <col min="10788" max="10788" width="17.7109375" style="26" bestFit="1" customWidth="1"/>
    <col min="10789" max="10789" width="16.5703125" style="26" bestFit="1" customWidth="1"/>
    <col min="10790" max="10790" width="17.7109375" style="26" bestFit="1" customWidth="1"/>
    <col min="10791" max="10791" width="16.5703125" style="26" bestFit="1" customWidth="1"/>
    <col min="10792" max="10792" width="17.7109375" style="26" bestFit="1" customWidth="1"/>
    <col min="10793" max="10794" width="16.5703125" style="26" bestFit="1" customWidth="1"/>
    <col min="10795" max="10795" width="15" style="26" bestFit="1" customWidth="1"/>
    <col min="10796" max="10796" width="16.5703125" style="26" bestFit="1" customWidth="1"/>
    <col min="10797" max="10798" width="15" style="26" bestFit="1" customWidth="1"/>
    <col min="10799" max="10799" width="14" style="26" bestFit="1" customWidth="1"/>
    <col min="10800" max="10800" width="17.7109375" style="26" bestFit="1" customWidth="1"/>
    <col min="10801" max="10801" width="16.5703125" style="26" bestFit="1" customWidth="1"/>
    <col min="10802" max="11023" width="9.140625" style="26"/>
    <col min="11024" max="11024" width="18.7109375" style="26" bestFit="1" customWidth="1"/>
    <col min="11025" max="11025" width="17.7109375" style="26" bestFit="1" customWidth="1"/>
    <col min="11026" max="11026" width="16.5703125" style="26" bestFit="1" customWidth="1"/>
    <col min="11027" max="11027" width="15" style="26" bestFit="1" customWidth="1"/>
    <col min="11028" max="11028" width="17.7109375" style="26" bestFit="1" customWidth="1"/>
    <col min="11029" max="11029" width="16.5703125" style="26" bestFit="1" customWidth="1"/>
    <col min="11030" max="11030" width="17.7109375" style="26" bestFit="1" customWidth="1"/>
    <col min="11031" max="11031" width="16.5703125" style="26" bestFit="1" customWidth="1"/>
    <col min="11032" max="11032" width="17.7109375" style="26" bestFit="1" customWidth="1"/>
    <col min="11033" max="11034" width="16.5703125" style="26" bestFit="1" customWidth="1"/>
    <col min="11035" max="11035" width="15" style="26" bestFit="1" customWidth="1"/>
    <col min="11036" max="11036" width="17.7109375" style="26" bestFit="1" customWidth="1"/>
    <col min="11037" max="11037" width="15" style="26" bestFit="1" customWidth="1"/>
    <col min="11038" max="11038" width="16.5703125" style="26" bestFit="1" customWidth="1"/>
    <col min="11039" max="11039" width="15" style="26" bestFit="1" customWidth="1"/>
    <col min="11040" max="11040" width="16.5703125" style="26" bestFit="1" customWidth="1"/>
    <col min="11041" max="11041" width="15" style="26" bestFit="1" customWidth="1"/>
    <col min="11042" max="11042" width="16.5703125" style="26" bestFit="1" customWidth="1"/>
    <col min="11043" max="11043" width="15" style="26" bestFit="1" customWidth="1"/>
    <col min="11044" max="11044" width="17.7109375" style="26" bestFit="1" customWidth="1"/>
    <col min="11045" max="11045" width="16.5703125" style="26" bestFit="1" customWidth="1"/>
    <col min="11046" max="11046" width="17.7109375" style="26" bestFit="1" customWidth="1"/>
    <col min="11047" max="11047" width="16.5703125" style="26" bestFit="1" customWidth="1"/>
    <col min="11048" max="11048" width="17.7109375" style="26" bestFit="1" customWidth="1"/>
    <col min="11049" max="11050" width="16.5703125" style="26" bestFit="1" customWidth="1"/>
    <col min="11051" max="11051" width="15" style="26" bestFit="1" customWidth="1"/>
    <col min="11052" max="11052" width="16.5703125" style="26" bestFit="1" customWidth="1"/>
    <col min="11053" max="11054" width="15" style="26" bestFit="1" customWidth="1"/>
    <col min="11055" max="11055" width="14" style="26" bestFit="1" customWidth="1"/>
    <col min="11056" max="11056" width="17.7109375" style="26" bestFit="1" customWidth="1"/>
    <col min="11057" max="11057" width="16.5703125" style="26" bestFit="1" customWidth="1"/>
    <col min="11058" max="11279" width="9.140625" style="26"/>
    <col min="11280" max="11280" width="18.7109375" style="26" bestFit="1" customWidth="1"/>
    <col min="11281" max="11281" width="17.7109375" style="26" bestFit="1" customWidth="1"/>
    <col min="11282" max="11282" width="16.5703125" style="26" bestFit="1" customWidth="1"/>
    <col min="11283" max="11283" width="15" style="26" bestFit="1" customWidth="1"/>
    <col min="11284" max="11284" width="17.7109375" style="26" bestFit="1" customWidth="1"/>
    <col min="11285" max="11285" width="16.5703125" style="26" bestFit="1" customWidth="1"/>
    <col min="11286" max="11286" width="17.7109375" style="26" bestFit="1" customWidth="1"/>
    <col min="11287" max="11287" width="16.5703125" style="26" bestFit="1" customWidth="1"/>
    <col min="11288" max="11288" width="17.7109375" style="26" bestFit="1" customWidth="1"/>
    <col min="11289" max="11290" width="16.5703125" style="26" bestFit="1" customWidth="1"/>
    <col min="11291" max="11291" width="15" style="26" bestFit="1" customWidth="1"/>
    <col min="11292" max="11292" width="17.7109375" style="26" bestFit="1" customWidth="1"/>
    <col min="11293" max="11293" width="15" style="26" bestFit="1" customWidth="1"/>
    <col min="11294" max="11294" width="16.5703125" style="26" bestFit="1" customWidth="1"/>
    <col min="11295" max="11295" width="15" style="26" bestFit="1" customWidth="1"/>
    <col min="11296" max="11296" width="16.5703125" style="26" bestFit="1" customWidth="1"/>
    <col min="11297" max="11297" width="15" style="26" bestFit="1" customWidth="1"/>
    <col min="11298" max="11298" width="16.5703125" style="26" bestFit="1" customWidth="1"/>
    <col min="11299" max="11299" width="15" style="26" bestFit="1" customWidth="1"/>
    <col min="11300" max="11300" width="17.7109375" style="26" bestFit="1" customWidth="1"/>
    <col min="11301" max="11301" width="16.5703125" style="26" bestFit="1" customWidth="1"/>
    <col min="11302" max="11302" width="17.7109375" style="26" bestFit="1" customWidth="1"/>
    <col min="11303" max="11303" width="16.5703125" style="26" bestFit="1" customWidth="1"/>
    <col min="11304" max="11304" width="17.7109375" style="26" bestFit="1" customWidth="1"/>
    <col min="11305" max="11306" width="16.5703125" style="26" bestFit="1" customWidth="1"/>
    <col min="11307" max="11307" width="15" style="26" bestFit="1" customWidth="1"/>
    <col min="11308" max="11308" width="16.5703125" style="26" bestFit="1" customWidth="1"/>
    <col min="11309" max="11310" width="15" style="26" bestFit="1" customWidth="1"/>
    <col min="11311" max="11311" width="14" style="26" bestFit="1" customWidth="1"/>
    <col min="11312" max="11312" width="17.7109375" style="26" bestFit="1" customWidth="1"/>
    <col min="11313" max="11313" width="16.5703125" style="26" bestFit="1" customWidth="1"/>
    <col min="11314" max="11535" width="9.140625" style="26"/>
    <col min="11536" max="11536" width="18.7109375" style="26" bestFit="1" customWidth="1"/>
    <col min="11537" max="11537" width="17.7109375" style="26" bestFit="1" customWidth="1"/>
    <col min="11538" max="11538" width="16.5703125" style="26" bestFit="1" customWidth="1"/>
    <col min="11539" max="11539" width="15" style="26" bestFit="1" customWidth="1"/>
    <col min="11540" max="11540" width="17.7109375" style="26" bestFit="1" customWidth="1"/>
    <col min="11541" max="11541" width="16.5703125" style="26" bestFit="1" customWidth="1"/>
    <col min="11542" max="11542" width="17.7109375" style="26" bestFit="1" customWidth="1"/>
    <col min="11543" max="11543" width="16.5703125" style="26" bestFit="1" customWidth="1"/>
    <col min="11544" max="11544" width="17.7109375" style="26" bestFit="1" customWidth="1"/>
    <col min="11545" max="11546" width="16.5703125" style="26" bestFit="1" customWidth="1"/>
    <col min="11547" max="11547" width="15" style="26" bestFit="1" customWidth="1"/>
    <col min="11548" max="11548" width="17.7109375" style="26" bestFit="1" customWidth="1"/>
    <col min="11549" max="11549" width="15" style="26" bestFit="1" customWidth="1"/>
    <col min="11550" max="11550" width="16.5703125" style="26" bestFit="1" customWidth="1"/>
    <col min="11551" max="11551" width="15" style="26" bestFit="1" customWidth="1"/>
    <col min="11552" max="11552" width="16.5703125" style="26" bestFit="1" customWidth="1"/>
    <col min="11553" max="11553" width="15" style="26" bestFit="1" customWidth="1"/>
    <col min="11554" max="11554" width="16.5703125" style="26" bestFit="1" customWidth="1"/>
    <col min="11555" max="11555" width="15" style="26" bestFit="1" customWidth="1"/>
    <col min="11556" max="11556" width="17.7109375" style="26" bestFit="1" customWidth="1"/>
    <col min="11557" max="11557" width="16.5703125" style="26" bestFit="1" customWidth="1"/>
    <col min="11558" max="11558" width="17.7109375" style="26" bestFit="1" customWidth="1"/>
    <col min="11559" max="11559" width="16.5703125" style="26" bestFit="1" customWidth="1"/>
    <col min="11560" max="11560" width="17.7109375" style="26" bestFit="1" customWidth="1"/>
    <col min="11561" max="11562" width="16.5703125" style="26" bestFit="1" customWidth="1"/>
    <col min="11563" max="11563" width="15" style="26" bestFit="1" customWidth="1"/>
    <col min="11564" max="11564" width="16.5703125" style="26" bestFit="1" customWidth="1"/>
    <col min="11565" max="11566" width="15" style="26" bestFit="1" customWidth="1"/>
    <col min="11567" max="11567" width="14" style="26" bestFit="1" customWidth="1"/>
    <col min="11568" max="11568" width="17.7109375" style="26" bestFit="1" customWidth="1"/>
    <col min="11569" max="11569" width="16.5703125" style="26" bestFit="1" customWidth="1"/>
    <col min="11570" max="11791" width="9.140625" style="26"/>
    <col min="11792" max="11792" width="18.7109375" style="26" bestFit="1" customWidth="1"/>
    <col min="11793" max="11793" width="17.7109375" style="26" bestFit="1" customWidth="1"/>
    <col min="11794" max="11794" width="16.5703125" style="26" bestFit="1" customWidth="1"/>
    <col min="11795" max="11795" width="15" style="26" bestFit="1" customWidth="1"/>
    <col min="11796" max="11796" width="17.7109375" style="26" bestFit="1" customWidth="1"/>
    <col min="11797" max="11797" width="16.5703125" style="26" bestFit="1" customWidth="1"/>
    <col min="11798" max="11798" width="17.7109375" style="26" bestFit="1" customWidth="1"/>
    <col min="11799" max="11799" width="16.5703125" style="26" bestFit="1" customWidth="1"/>
    <col min="11800" max="11800" width="17.7109375" style="26" bestFit="1" customWidth="1"/>
    <col min="11801" max="11802" width="16.5703125" style="26" bestFit="1" customWidth="1"/>
    <col min="11803" max="11803" width="15" style="26" bestFit="1" customWidth="1"/>
    <col min="11804" max="11804" width="17.7109375" style="26" bestFit="1" customWidth="1"/>
    <col min="11805" max="11805" width="15" style="26" bestFit="1" customWidth="1"/>
    <col min="11806" max="11806" width="16.5703125" style="26" bestFit="1" customWidth="1"/>
    <col min="11807" max="11807" width="15" style="26" bestFit="1" customWidth="1"/>
    <col min="11808" max="11808" width="16.5703125" style="26" bestFit="1" customWidth="1"/>
    <col min="11809" max="11809" width="15" style="26" bestFit="1" customWidth="1"/>
    <col min="11810" max="11810" width="16.5703125" style="26" bestFit="1" customWidth="1"/>
    <col min="11811" max="11811" width="15" style="26" bestFit="1" customWidth="1"/>
    <col min="11812" max="11812" width="17.7109375" style="26" bestFit="1" customWidth="1"/>
    <col min="11813" max="11813" width="16.5703125" style="26" bestFit="1" customWidth="1"/>
    <col min="11814" max="11814" width="17.7109375" style="26" bestFit="1" customWidth="1"/>
    <col min="11815" max="11815" width="16.5703125" style="26" bestFit="1" customWidth="1"/>
    <col min="11816" max="11816" width="17.7109375" style="26" bestFit="1" customWidth="1"/>
    <col min="11817" max="11818" width="16.5703125" style="26" bestFit="1" customWidth="1"/>
    <col min="11819" max="11819" width="15" style="26" bestFit="1" customWidth="1"/>
    <col min="11820" max="11820" width="16.5703125" style="26" bestFit="1" customWidth="1"/>
    <col min="11821" max="11822" width="15" style="26" bestFit="1" customWidth="1"/>
    <col min="11823" max="11823" width="14" style="26" bestFit="1" customWidth="1"/>
    <col min="11824" max="11824" width="17.7109375" style="26" bestFit="1" customWidth="1"/>
    <col min="11825" max="11825" width="16.5703125" style="26" bestFit="1" customWidth="1"/>
    <col min="11826" max="12047" width="9.140625" style="26"/>
    <col min="12048" max="12048" width="18.7109375" style="26" bestFit="1" customWidth="1"/>
    <col min="12049" max="12049" width="17.7109375" style="26" bestFit="1" customWidth="1"/>
    <col min="12050" max="12050" width="16.5703125" style="26" bestFit="1" customWidth="1"/>
    <col min="12051" max="12051" width="15" style="26" bestFit="1" customWidth="1"/>
    <col min="12052" max="12052" width="17.7109375" style="26" bestFit="1" customWidth="1"/>
    <col min="12053" max="12053" width="16.5703125" style="26" bestFit="1" customWidth="1"/>
    <col min="12054" max="12054" width="17.7109375" style="26" bestFit="1" customWidth="1"/>
    <col min="12055" max="12055" width="16.5703125" style="26" bestFit="1" customWidth="1"/>
    <col min="12056" max="12056" width="17.7109375" style="26" bestFit="1" customWidth="1"/>
    <col min="12057" max="12058" width="16.5703125" style="26" bestFit="1" customWidth="1"/>
    <col min="12059" max="12059" width="15" style="26" bestFit="1" customWidth="1"/>
    <col min="12060" max="12060" width="17.7109375" style="26" bestFit="1" customWidth="1"/>
    <col min="12061" max="12061" width="15" style="26" bestFit="1" customWidth="1"/>
    <col min="12062" max="12062" width="16.5703125" style="26" bestFit="1" customWidth="1"/>
    <col min="12063" max="12063" width="15" style="26" bestFit="1" customWidth="1"/>
    <col min="12064" max="12064" width="16.5703125" style="26" bestFit="1" customWidth="1"/>
    <col min="12065" max="12065" width="15" style="26" bestFit="1" customWidth="1"/>
    <col min="12066" max="12066" width="16.5703125" style="26" bestFit="1" customWidth="1"/>
    <col min="12067" max="12067" width="15" style="26" bestFit="1" customWidth="1"/>
    <col min="12068" max="12068" width="17.7109375" style="26" bestFit="1" customWidth="1"/>
    <col min="12069" max="12069" width="16.5703125" style="26" bestFit="1" customWidth="1"/>
    <col min="12070" max="12070" width="17.7109375" style="26" bestFit="1" customWidth="1"/>
    <col min="12071" max="12071" width="16.5703125" style="26" bestFit="1" customWidth="1"/>
    <col min="12072" max="12072" width="17.7109375" style="26" bestFit="1" customWidth="1"/>
    <col min="12073" max="12074" width="16.5703125" style="26" bestFit="1" customWidth="1"/>
    <col min="12075" max="12075" width="15" style="26" bestFit="1" customWidth="1"/>
    <col min="12076" max="12076" width="16.5703125" style="26" bestFit="1" customWidth="1"/>
    <col min="12077" max="12078" width="15" style="26" bestFit="1" customWidth="1"/>
    <col min="12079" max="12079" width="14" style="26" bestFit="1" customWidth="1"/>
    <col min="12080" max="12080" width="17.7109375" style="26" bestFit="1" customWidth="1"/>
    <col min="12081" max="12081" width="16.5703125" style="26" bestFit="1" customWidth="1"/>
    <col min="12082" max="12303" width="9.140625" style="26"/>
    <col min="12304" max="12304" width="18.7109375" style="26" bestFit="1" customWidth="1"/>
    <col min="12305" max="12305" width="17.7109375" style="26" bestFit="1" customWidth="1"/>
    <col min="12306" max="12306" width="16.5703125" style="26" bestFit="1" customWidth="1"/>
    <col min="12307" max="12307" width="15" style="26" bestFit="1" customWidth="1"/>
    <col min="12308" max="12308" width="17.7109375" style="26" bestFit="1" customWidth="1"/>
    <col min="12309" max="12309" width="16.5703125" style="26" bestFit="1" customWidth="1"/>
    <col min="12310" max="12310" width="17.7109375" style="26" bestFit="1" customWidth="1"/>
    <col min="12311" max="12311" width="16.5703125" style="26" bestFit="1" customWidth="1"/>
    <col min="12312" max="12312" width="17.7109375" style="26" bestFit="1" customWidth="1"/>
    <col min="12313" max="12314" width="16.5703125" style="26" bestFit="1" customWidth="1"/>
    <col min="12315" max="12315" width="15" style="26" bestFit="1" customWidth="1"/>
    <col min="12316" max="12316" width="17.7109375" style="26" bestFit="1" customWidth="1"/>
    <col min="12317" max="12317" width="15" style="26" bestFit="1" customWidth="1"/>
    <col min="12318" max="12318" width="16.5703125" style="26" bestFit="1" customWidth="1"/>
    <col min="12319" max="12319" width="15" style="26" bestFit="1" customWidth="1"/>
    <col min="12320" max="12320" width="16.5703125" style="26" bestFit="1" customWidth="1"/>
    <col min="12321" max="12321" width="15" style="26" bestFit="1" customWidth="1"/>
    <col min="12322" max="12322" width="16.5703125" style="26" bestFit="1" customWidth="1"/>
    <col min="12323" max="12323" width="15" style="26" bestFit="1" customWidth="1"/>
    <col min="12324" max="12324" width="17.7109375" style="26" bestFit="1" customWidth="1"/>
    <col min="12325" max="12325" width="16.5703125" style="26" bestFit="1" customWidth="1"/>
    <col min="12326" max="12326" width="17.7109375" style="26" bestFit="1" customWidth="1"/>
    <col min="12327" max="12327" width="16.5703125" style="26" bestFit="1" customWidth="1"/>
    <col min="12328" max="12328" width="17.7109375" style="26" bestFit="1" customWidth="1"/>
    <col min="12329" max="12330" width="16.5703125" style="26" bestFit="1" customWidth="1"/>
    <col min="12331" max="12331" width="15" style="26" bestFit="1" customWidth="1"/>
    <col min="12332" max="12332" width="16.5703125" style="26" bestFit="1" customWidth="1"/>
    <col min="12333" max="12334" width="15" style="26" bestFit="1" customWidth="1"/>
    <col min="12335" max="12335" width="14" style="26" bestFit="1" customWidth="1"/>
    <col min="12336" max="12336" width="17.7109375" style="26" bestFit="1" customWidth="1"/>
    <col min="12337" max="12337" width="16.5703125" style="26" bestFit="1" customWidth="1"/>
    <col min="12338" max="12559" width="9.140625" style="26"/>
    <col min="12560" max="12560" width="18.7109375" style="26" bestFit="1" customWidth="1"/>
    <col min="12561" max="12561" width="17.7109375" style="26" bestFit="1" customWidth="1"/>
    <col min="12562" max="12562" width="16.5703125" style="26" bestFit="1" customWidth="1"/>
    <col min="12563" max="12563" width="15" style="26" bestFit="1" customWidth="1"/>
    <col min="12564" max="12564" width="17.7109375" style="26" bestFit="1" customWidth="1"/>
    <col min="12565" max="12565" width="16.5703125" style="26" bestFit="1" customWidth="1"/>
    <col min="12566" max="12566" width="17.7109375" style="26" bestFit="1" customWidth="1"/>
    <col min="12567" max="12567" width="16.5703125" style="26" bestFit="1" customWidth="1"/>
    <col min="12568" max="12568" width="17.7109375" style="26" bestFit="1" customWidth="1"/>
    <col min="12569" max="12570" width="16.5703125" style="26" bestFit="1" customWidth="1"/>
    <col min="12571" max="12571" width="15" style="26" bestFit="1" customWidth="1"/>
    <col min="12572" max="12572" width="17.7109375" style="26" bestFit="1" customWidth="1"/>
    <col min="12573" max="12573" width="15" style="26" bestFit="1" customWidth="1"/>
    <col min="12574" max="12574" width="16.5703125" style="26" bestFit="1" customWidth="1"/>
    <col min="12575" max="12575" width="15" style="26" bestFit="1" customWidth="1"/>
    <col min="12576" max="12576" width="16.5703125" style="26" bestFit="1" customWidth="1"/>
    <col min="12577" max="12577" width="15" style="26" bestFit="1" customWidth="1"/>
    <col min="12578" max="12578" width="16.5703125" style="26" bestFit="1" customWidth="1"/>
    <col min="12579" max="12579" width="15" style="26" bestFit="1" customWidth="1"/>
    <col min="12580" max="12580" width="17.7109375" style="26" bestFit="1" customWidth="1"/>
    <col min="12581" max="12581" width="16.5703125" style="26" bestFit="1" customWidth="1"/>
    <col min="12582" max="12582" width="17.7109375" style="26" bestFit="1" customWidth="1"/>
    <col min="12583" max="12583" width="16.5703125" style="26" bestFit="1" customWidth="1"/>
    <col min="12584" max="12584" width="17.7109375" style="26" bestFit="1" customWidth="1"/>
    <col min="12585" max="12586" width="16.5703125" style="26" bestFit="1" customWidth="1"/>
    <col min="12587" max="12587" width="15" style="26" bestFit="1" customWidth="1"/>
    <col min="12588" max="12588" width="16.5703125" style="26" bestFit="1" customWidth="1"/>
    <col min="12589" max="12590" width="15" style="26" bestFit="1" customWidth="1"/>
    <col min="12591" max="12591" width="14" style="26" bestFit="1" customWidth="1"/>
    <col min="12592" max="12592" width="17.7109375" style="26" bestFit="1" customWidth="1"/>
    <col min="12593" max="12593" width="16.5703125" style="26" bestFit="1" customWidth="1"/>
    <col min="12594" max="12815" width="9.140625" style="26"/>
    <col min="12816" max="12816" width="18.7109375" style="26" bestFit="1" customWidth="1"/>
    <col min="12817" max="12817" width="17.7109375" style="26" bestFit="1" customWidth="1"/>
    <col min="12818" max="12818" width="16.5703125" style="26" bestFit="1" customWidth="1"/>
    <col min="12819" max="12819" width="15" style="26" bestFit="1" customWidth="1"/>
    <col min="12820" max="12820" width="17.7109375" style="26" bestFit="1" customWidth="1"/>
    <col min="12821" max="12821" width="16.5703125" style="26" bestFit="1" customWidth="1"/>
    <col min="12822" max="12822" width="17.7109375" style="26" bestFit="1" customWidth="1"/>
    <col min="12823" max="12823" width="16.5703125" style="26" bestFit="1" customWidth="1"/>
    <col min="12824" max="12824" width="17.7109375" style="26" bestFit="1" customWidth="1"/>
    <col min="12825" max="12826" width="16.5703125" style="26" bestFit="1" customWidth="1"/>
    <col min="12827" max="12827" width="15" style="26" bestFit="1" customWidth="1"/>
    <col min="12828" max="12828" width="17.7109375" style="26" bestFit="1" customWidth="1"/>
    <col min="12829" max="12829" width="15" style="26" bestFit="1" customWidth="1"/>
    <col min="12830" max="12830" width="16.5703125" style="26" bestFit="1" customWidth="1"/>
    <col min="12831" max="12831" width="15" style="26" bestFit="1" customWidth="1"/>
    <col min="12832" max="12832" width="16.5703125" style="26" bestFit="1" customWidth="1"/>
    <col min="12833" max="12833" width="15" style="26" bestFit="1" customWidth="1"/>
    <col min="12834" max="12834" width="16.5703125" style="26" bestFit="1" customWidth="1"/>
    <col min="12835" max="12835" width="15" style="26" bestFit="1" customWidth="1"/>
    <col min="12836" max="12836" width="17.7109375" style="26" bestFit="1" customWidth="1"/>
    <col min="12837" max="12837" width="16.5703125" style="26" bestFit="1" customWidth="1"/>
    <col min="12838" max="12838" width="17.7109375" style="26" bestFit="1" customWidth="1"/>
    <col min="12839" max="12839" width="16.5703125" style="26" bestFit="1" customWidth="1"/>
    <col min="12840" max="12840" width="17.7109375" style="26" bestFit="1" customWidth="1"/>
    <col min="12841" max="12842" width="16.5703125" style="26" bestFit="1" customWidth="1"/>
    <col min="12843" max="12843" width="15" style="26" bestFit="1" customWidth="1"/>
    <col min="12844" max="12844" width="16.5703125" style="26" bestFit="1" customWidth="1"/>
    <col min="12845" max="12846" width="15" style="26" bestFit="1" customWidth="1"/>
    <col min="12847" max="12847" width="14" style="26" bestFit="1" customWidth="1"/>
    <col min="12848" max="12848" width="17.7109375" style="26" bestFit="1" customWidth="1"/>
    <col min="12849" max="12849" width="16.5703125" style="26" bestFit="1" customWidth="1"/>
    <col min="12850" max="13071" width="9.140625" style="26"/>
    <col min="13072" max="13072" width="18.7109375" style="26" bestFit="1" customWidth="1"/>
    <col min="13073" max="13073" width="17.7109375" style="26" bestFit="1" customWidth="1"/>
    <col min="13074" max="13074" width="16.5703125" style="26" bestFit="1" customWidth="1"/>
    <col min="13075" max="13075" width="15" style="26" bestFit="1" customWidth="1"/>
    <col min="13076" max="13076" width="17.7109375" style="26" bestFit="1" customWidth="1"/>
    <col min="13077" max="13077" width="16.5703125" style="26" bestFit="1" customWidth="1"/>
    <col min="13078" max="13078" width="17.7109375" style="26" bestFit="1" customWidth="1"/>
    <col min="13079" max="13079" width="16.5703125" style="26" bestFit="1" customWidth="1"/>
    <col min="13080" max="13080" width="17.7109375" style="26" bestFit="1" customWidth="1"/>
    <col min="13081" max="13082" width="16.5703125" style="26" bestFit="1" customWidth="1"/>
    <col min="13083" max="13083" width="15" style="26" bestFit="1" customWidth="1"/>
    <col min="13084" max="13084" width="17.7109375" style="26" bestFit="1" customWidth="1"/>
    <col min="13085" max="13085" width="15" style="26" bestFit="1" customWidth="1"/>
    <col min="13086" max="13086" width="16.5703125" style="26" bestFit="1" customWidth="1"/>
    <col min="13087" max="13087" width="15" style="26" bestFit="1" customWidth="1"/>
    <col min="13088" max="13088" width="16.5703125" style="26" bestFit="1" customWidth="1"/>
    <col min="13089" max="13089" width="15" style="26" bestFit="1" customWidth="1"/>
    <col min="13090" max="13090" width="16.5703125" style="26" bestFit="1" customWidth="1"/>
    <col min="13091" max="13091" width="15" style="26" bestFit="1" customWidth="1"/>
    <col min="13092" max="13092" width="17.7109375" style="26" bestFit="1" customWidth="1"/>
    <col min="13093" max="13093" width="16.5703125" style="26" bestFit="1" customWidth="1"/>
    <col min="13094" max="13094" width="17.7109375" style="26" bestFit="1" customWidth="1"/>
    <col min="13095" max="13095" width="16.5703125" style="26" bestFit="1" customWidth="1"/>
    <col min="13096" max="13096" width="17.7109375" style="26" bestFit="1" customWidth="1"/>
    <col min="13097" max="13098" width="16.5703125" style="26" bestFit="1" customWidth="1"/>
    <col min="13099" max="13099" width="15" style="26" bestFit="1" customWidth="1"/>
    <col min="13100" max="13100" width="16.5703125" style="26" bestFit="1" customWidth="1"/>
    <col min="13101" max="13102" width="15" style="26" bestFit="1" customWidth="1"/>
    <col min="13103" max="13103" width="14" style="26" bestFit="1" customWidth="1"/>
    <col min="13104" max="13104" width="17.7109375" style="26" bestFit="1" customWidth="1"/>
    <col min="13105" max="13105" width="16.5703125" style="26" bestFit="1" customWidth="1"/>
    <col min="13106" max="13327" width="9.140625" style="26"/>
    <col min="13328" max="13328" width="18.7109375" style="26" bestFit="1" customWidth="1"/>
    <col min="13329" max="13329" width="17.7109375" style="26" bestFit="1" customWidth="1"/>
    <col min="13330" max="13330" width="16.5703125" style="26" bestFit="1" customWidth="1"/>
    <col min="13331" max="13331" width="15" style="26" bestFit="1" customWidth="1"/>
    <col min="13332" max="13332" width="17.7109375" style="26" bestFit="1" customWidth="1"/>
    <col min="13333" max="13333" width="16.5703125" style="26" bestFit="1" customWidth="1"/>
    <col min="13334" max="13334" width="17.7109375" style="26" bestFit="1" customWidth="1"/>
    <col min="13335" max="13335" width="16.5703125" style="26" bestFit="1" customWidth="1"/>
    <col min="13336" max="13336" width="17.7109375" style="26" bestFit="1" customWidth="1"/>
    <col min="13337" max="13338" width="16.5703125" style="26" bestFit="1" customWidth="1"/>
    <col min="13339" max="13339" width="15" style="26" bestFit="1" customWidth="1"/>
    <col min="13340" max="13340" width="17.7109375" style="26" bestFit="1" customWidth="1"/>
    <col min="13341" max="13341" width="15" style="26" bestFit="1" customWidth="1"/>
    <col min="13342" max="13342" width="16.5703125" style="26" bestFit="1" customWidth="1"/>
    <col min="13343" max="13343" width="15" style="26" bestFit="1" customWidth="1"/>
    <col min="13344" max="13344" width="16.5703125" style="26" bestFit="1" customWidth="1"/>
    <col min="13345" max="13345" width="15" style="26" bestFit="1" customWidth="1"/>
    <col min="13346" max="13346" width="16.5703125" style="26" bestFit="1" customWidth="1"/>
    <col min="13347" max="13347" width="15" style="26" bestFit="1" customWidth="1"/>
    <col min="13348" max="13348" width="17.7109375" style="26" bestFit="1" customWidth="1"/>
    <col min="13349" max="13349" width="16.5703125" style="26" bestFit="1" customWidth="1"/>
    <col min="13350" max="13350" width="17.7109375" style="26" bestFit="1" customWidth="1"/>
    <col min="13351" max="13351" width="16.5703125" style="26" bestFit="1" customWidth="1"/>
    <col min="13352" max="13352" width="17.7109375" style="26" bestFit="1" customWidth="1"/>
    <col min="13353" max="13354" width="16.5703125" style="26" bestFit="1" customWidth="1"/>
    <col min="13355" max="13355" width="15" style="26" bestFit="1" customWidth="1"/>
    <col min="13356" max="13356" width="16.5703125" style="26" bestFit="1" customWidth="1"/>
    <col min="13357" max="13358" width="15" style="26" bestFit="1" customWidth="1"/>
    <col min="13359" max="13359" width="14" style="26" bestFit="1" customWidth="1"/>
    <col min="13360" max="13360" width="17.7109375" style="26" bestFit="1" customWidth="1"/>
    <col min="13361" max="13361" width="16.5703125" style="26" bestFit="1" customWidth="1"/>
    <col min="13362" max="13583" width="9.140625" style="26"/>
    <col min="13584" max="13584" width="18.7109375" style="26" bestFit="1" customWidth="1"/>
    <col min="13585" max="13585" width="17.7109375" style="26" bestFit="1" customWidth="1"/>
    <col min="13586" max="13586" width="16.5703125" style="26" bestFit="1" customWidth="1"/>
    <col min="13587" max="13587" width="15" style="26" bestFit="1" customWidth="1"/>
    <col min="13588" max="13588" width="17.7109375" style="26" bestFit="1" customWidth="1"/>
    <col min="13589" max="13589" width="16.5703125" style="26" bestFit="1" customWidth="1"/>
    <col min="13590" max="13590" width="17.7109375" style="26" bestFit="1" customWidth="1"/>
    <col min="13591" max="13591" width="16.5703125" style="26" bestFit="1" customWidth="1"/>
    <col min="13592" max="13592" width="17.7109375" style="26" bestFit="1" customWidth="1"/>
    <col min="13593" max="13594" width="16.5703125" style="26" bestFit="1" customWidth="1"/>
    <col min="13595" max="13595" width="15" style="26" bestFit="1" customWidth="1"/>
    <col min="13596" max="13596" width="17.7109375" style="26" bestFit="1" customWidth="1"/>
    <col min="13597" max="13597" width="15" style="26" bestFit="1" customWidth="1"/>
    <col min="13598" max="13598" width="16.5703125" style="26" bestFit="1" customWidth="1"/>
    <col min="13599" max="13599" width="15" style="26" bestFit="1" customWidth="1"/>
    <col min="13600" max="13600" width="16.5703125" style="26" bestFit="1" customWidth="1"/>
    <col min="13601" max="13601" width="15" style="26" bestFit="1" customWidth="1"/>
    <col min="13602" max="13602" width="16.5703125" style="26" bestFit="1" customWidth="1"/>
    <col min="13603" max="13603" width="15" style="26" bestFit="1" customWidth="1"/>
    <col min="13604" max="13604" width="17.7109375" style="26" bestFit="1" customWidth="1"/>
    <col min="13605" max="13605" width="16.5703125" style="26" bestFit="1" customWidth="1"/>
    <col min="13606" max="13606" width="17.7109375" style="26" bestFit="1" customWidth="1"/>
    <col min="13607" max="13607" width="16.5703125" style="26" bestFit="1" customWidth="1"/>
    <col min="13608" max="13608" width="17.7109375" style="26" bestFit="1" customWidth="1"/>
    <col min="13609" max="13610" width="16.5703125" style="26" bestFit="1" customWidth="1"/>
    <col min="13611" max="13611" width="15" style="26" bestFit="1" customWidth="1"/>
    <col min="13612" max="13612" width="16.5703125" style="26" bestFit="1" customWidth="1"/>
    <col min="13613" max="13614" width="15" style="26" bestFit="1" customWidth="1"/>
    <col min="13615" max="13615" width="14" style="26" bestFit="1" customWidth="1"/>
    <col min="13616" max="13616" width="17.7109375" style="26" bestFit="1" customWidth="1"/>
    <col min="13617" max="13617" width="16.5703125" style="26" bestFit="1" customWidth="1"/>
    <col min="13618" max="13839" width="9.140625" style="26"/>
    <col min="13840" max="13840" width="18.7109375" style="26" bestFit="1" customWidth="1"/>
    <col min="13841" max="13841" width="17.7109375" style="26" bestFit="1" customWidth="1"/>
    <col min="13842" max="13842" width="16.5703125" style="26" bestFit="1" customWidth="1"/>
    <col min="13843" max="13843" width="15" style="26" bestFit="1" customWidth="1"/>
    <col min="13844" max="13844" width="17.7109375" style="26" bestFit="1" customWidth="1"/>
    <col min="13845" max="13845" width="16.5703125" style="26" bestFit="1" customWidth="1"/>
    <col min="13846" max="13846" width="17.7109375" style="26" bestFit="1" customWidth="1"/>
    <col min="13847" max="13847" width="16.5703125" style="26" bestFit="1" customWidth="1"/>
    <col min="13848" max="13848" width="17.7109375" style="26" bestFit="1" customWidth="1"/>
    <col min="13849" max="13850" width="16.5703125" style="26" bestFit="1" customWidth="1"/>
    <col min="13851" max="13851" width="15" style="26" bestFit="1" customWidth="1"/>
    <col min="13852" max="13852" width="17.7109375" style="26" bestFit="1" customWidth="1"/>
    <col min="13853" max="13853" width="15" style="26" bestFit="1" customWidth="1"/>
    <col min="13854" max="13854" width="16.5703125" style="26" bestFit="1" customWidth="1"/>
    <col min="13855" max="13855" width="15" style="26" bestFit="1" customWidth="1"/>
    <col min="13856" max="13856" width="16.5703125" style="26" bestFit="1" customWidth="1"/>
    <col min="13857" max="13857" width="15" style="26" bestFit="1" customWidth="1"/>
    <col min="13858" max="13858" width="16.5703125" style="26" bestFit="1" customWidth="1"/>
    <col min="13859" max="13859" width="15" style="26" bestFit="1" customWidth="1"/>
    <col min="13860" max="13860" width="17.7109375" style="26" bestFit="1" customWidth="1"/>
    <col min="13861" max="13861" width="16.5703125" style="26" bestFit="1" customWidth="1"/>
    <col min="13862" max="13862" width="17.7109375" style="26" bestFit="1" customWidth="1"/>
    <col min="13863" max="13863" width="16.5703125" style="26" bestFit="1" customWidth="1"/>
    <col min="13864" max="13864" width="17.7109375" style="26" bestFit="1" customWidth="1"/>
    <col min="13865" max="13866" width="16.5703125" style="26" bestFit="1" customWidth="1"/>
    <col min="13867" max="13867" width="15" style="26" bestFit="1" customWidth="1"/>
    <col min="13868" max="13868" width="16.5703125" style="26" bestFit="1" customWidth="1"/>
    <col min="13869" max="13870" width="15" style="26" bestFit="1" customWidth="1"/>
    <col min="13871" max="13871" width="14" style="26" bestFit="1" customWidth="1"/>
    <col min="13872" max="13872" width="17.7109375" style="26" bestFit="1" customWidth="1"/>
    <col min="13873" max="13873" width="16.5703125" style="26" bestFit="1" customWidth="1"/>
    <col min="13874" max="14095" width="9.140625" style="26"/>
    <col min="14096" max="14096" width="18.7109375" style="26" bestFit="1" customWidth="1"/>
    <col min="14097" max="14097" width="17.7109375" style="26" bestFit="1" customWidth="1"/>
    <col min="14098" max="14098" width="16.5703125" style="26" bestFit="1" customWidth="1"/>
    <col min="14099" max="14099" width="15" style="26" bestFit="1" customWidth="1"/>
    <col min="14100" max="14100" width="17.7109375" style="26" bestFit="1" customWidth="1"/>
    <col min="14101" max="14101" width="16.5703125" style="26" bestFit="1" customWidth="1"/>
    <col min="14102" max="14102" width="17.7109375" style="26" bestFit="1" customWidth="1"/>
    <col min="14103" max="14103" width="16.5703125" style="26" bestFit="1" customWidth="1"/>
    <col min="14104" max="14104" width="17.7109375" style="26" bestFit="1" customWidth="1"/>
    <col min="14105" max="14106" width="16.5703125" style="26" bestFit="1" customWidth="1"/>
    <col min="14107" max="14107" width="15" style="26" bestFit="1" customWidth="1"/>
    <col min="14108" max="14108" width="17.7109375" style="26" bestFit="1" customWidth="1"/>
    <col min="14109" max="14109" width="15" style="26" bestFit="1" customWidth="1"/>
    <col min="14110" max="14110" width="16.5703125" style="26" bestFit="1" customWidth="1"/>
    <col min="14111" max="14111" width="15" style="26" bestFit="1" customWidth="1"/>
    <col min="14112" max="14112" width="16.5703125" style="26" bestFit="1" customWidth="1"/>
    <col min="14113" max="14113" width="15" style="26" bestFit="1" customWidth="1"/>
    <col min="14114" max="14114" width="16.5703125" style="26" bestFit="1" customWidth="1"/>
    <col min="14115" max="14115" width="15" style="26" bestFit="1" customWidth="1"/>
    <col min="14116" max="14116" width="17.7109375" style="26" bestFit="1" customWidth="1"/>
    <col min="14117" max="14117" width="16.5703125" style="26" bestFit="1" customWidth="1"/>
    <col min="14118" max="14118" width="17.7109375" style="26" bestFit="1" customWidth="1"/>
    <col min="14119" max="14119" width="16.5703125" style="26" bestFit="1" customWidth="1"/>
    <col min="14120" max="14120" width="17.7109375" style="26" bestFit="1" customWidth="1"/>
    <col min="14121" max="14122" width="16.5703125" style="26" bestFit="1" customWidth="1"/>
    <col min="14123" max="14123" width="15" style="26" bestFit="1" customWidth="1"/>
    <col min="14124" max="14124" width="16.5703125" style="26" bestFit="1" customWidth="1"/>
    <col min="14125" max="14126" width="15" style="26" bestFit="1" customWidth="1"/>
    <col min="14127" max="14127" width="14" style="26" bestFit="1" customWidth="1"/>
    <col min="14128" max="14128" width="17.7109375" style="26" bestFit="1" customWidth="1"/>
    <col min="14129" max="14129" width="16.5703125" style="26" bestFit="1" customWidth="1"/>
    <col min="14130" max="14351" width="9.140625" style="26"/>
    <col min="14352" max="14352" width="18.7109375" style="26" bestFit="1" customWidth="1"/>
    <col min="14353" max="14353" width="17.7109375" style="26" bestFit="1" customWidth="1"/>
    <col min="14354" max="14354" width="16.5703125" style="26" bestFit="1" customWidth="1"/>
    <col min="14355" max="14355" width="15" style="26" bestFit="1" customWidth="1"/>
    <col min="14356" max="14356" width="17.7109375" style="26" bestFit="1" customWidth="1"/>
    <col min="14357" max="14357" width="16.5703125" style="26" bestFit="1" customWidth="1"/>
    <col min="14358" max="14358" width="17.7109375" style="26" bestFit="1" customWidth="1"/>
    <col min="14359" max="14359" width="16.5703125" style="26" bestFit="1" customWidth="1"/>
    <col min="14360" max="14360" width="17.7109375" style="26" bestFit="1" customWidth="1"/>
    <col min="14361" max="14362" width="16.5703125" style="26" bestFit="1" customWidth="1"/>
    <col min="14363" max="14363" width="15" style="26" bestFit="1" customWidth="1"/>
    <col min="14364" max="14364" width="17.7109375" style="26" bestFit="1" customWidth="1"/>
    <col min="14365" max="14365" width="15" style="26" bestFit="1" customWidth="1"/>
    <col min="14366" max="14366" width="16.5703125" style="26" bestFit="1" customWidth="1"/>
    <col min="14367" max="14367" width="15" style="26" bestFit="1" customWidth="1"/>
    <col min="14368" max="14368" width="16.5703125" style="26" bestFit="1" customWidth="1"/>
    <col min="14369" max="14369" width="15" style="26" bestFit="1" customWidth="1"/>
    <col min="14370" max="14370" width="16.5703125" style="26" bestFit="1" customWidth="1"/>
    <col min="14371" max="14371" width="15" style="26" bestFit="1" customWidth="1"/>
    <col min="14372" max="14372" width="17.7109375" style="26" bestFit="1" customWidth="1"/>
    <col min="14373" max="14373" width="16.5703125" style="26" bestFit="1" customWidth="1"/>
    <col min="14374" max="14374" width="17.7109375" style="26" bestFit="1" customWidth="1"/>
    <col min="14375" max="14375" width="16.5703125" style="26" bestFit="1" customWidth="1"/>
    <col min="14376" max="14376" width="17.7109375" style="26" bestFit="1" customWidth="1"/>
    <col min="14377" max="14378" width="16.5703125" style="26" bestFit="1" customWidth="1"/>
    <col min="14379" max="14379" width="15" style="26" bestFit="1" customWidth="1"/>
    <col min="14380" max="14380" width="16.5703125" style="26" bestFit="1" customWidth="1"/>
    <col min="14381" max="14382" width="15" style="26" bestFit="1" customWidth="1"/>
    <col min="14383" max="14383" width="14" style="26" bestFit="1" customWidth="1"/>
    <col min="14384" max="14384" width="17.7109375" style="26" bestFit="1" customWidth="1"/>
    <col min="14385" max="14385" width="16.5703125" style="26" bestFit="1" customWidth="1"/>
    <col min="14386" max="14607" width="9.140625" style="26"/>
    <col min="14608" max="14608" width="18.7109375" style="26" bestFit="1" customWidth="1"/>
    <col min="14609" max="14609" width="17.7109375" style="26" bestFit="1" customWidth="1"/>
    <col min="14610" max="14610" width="16.5703125" style="26" bestFit="1" customWidth="1"/>
    <col min="14611" max="14611" width="15" style="26" bestFit="1" customWidth="1"/>
    <col min="14612" max="14612" width="17.7109375" style="26" bestFit="1" customWidth="1"/>
    <col min="14613" max="14613" width="16.5703125" style="26" bestFit="1" customWidth="1"/>
    <col min="14614" max="14614" width="17.7109375" style="26" bestFit="1" customWidth="1"/>
    <col min="14615" max="14615" width="16.5703125" style="26" bestFit="1" customWidth="1"/>
    <col min="14616" max="14616" width="17.7109375" style="26" bestFit="1" customWidth="1"/>
    <col min="14617" max="14618" width="16.5703125" style="26" bestFit="1" customWidth="1"/>
    <col min="14619" max="14619" width="15" style="26" bestFit="1" customWidth="1"/>
    <col min="14620" max="14620" width="17.7109375" style="26" bestFit="1" customWidth="1"/>
    <col min="14621" max="14621" width="15" style="26" bestFit="1" customWidth="1"/>
    <col min="14622" max="14622" width="16.5703125" style="26" bestFit="1" customWidth="1"/>
    <col min="14623" max="14623" width="15" style="26" bestFit="1" customWidth="1"/>
    <col min="14624" max="14624" width="16.5703125" style="26" bestFit="1" customWidth="1"/>
    <col min="14625" max="14625" width="15" style="26" bestFit="1" customWidth="1"/>
    <col min="14626" max="14626" width="16.5703125" style="26" bestFit="1" customWidth="1"/>
    <col min="14627" max="14627" width="15" style="26" bestFit="1" customWidth="1"/>
    <col min="14628" max="14628" width="17.7109375" style="26" bestFit="1" customWidth="1"/>
    <col min="14629" max="14629" width="16.5703125" style="26" bestFit="1" customWidth="1"/>
    <col min="14630" max="14630" width="17.7109375" style="26" bestFit="1" customWidth="1"/>
    <col min="14631" max="14631" width="16.5703125" style="26" bestFit="1" customWidth="1"/>
    <col min="14632" max="14632" width="17.7109375" style="26" bestFit="1" customWidth="1"/>
    <col min="14633" max="14634" width="16.5703125" style="26" bestFit="1" customWidth="1"/>
    <col min="14635" max="14635" width="15" style="26" bestFit="1" customWidth="1"/>
    <col min="14636" max="14636" width="16.5703125" style="26" bestFit="1" customWidth="1"/>
    <col min="14637" max="14638" width="15" style="26" bestFit="1" customWidth="1"/>
    <col min="14639" max="14639" width="14" style="26" bestFit="1" customWidth="1"/>
    <col min="14640" max="14640" width="17.7109375" style="26" bestFit="1" customWidth="1"/>
    <col min="14641" max="14641" width="16.5703125" style="26" bestFit="1" customWidth="1"/>
    <col min="14642" max="14863" width="9.140625" style="26"/>
    <col min="14864" max="14864" width="18.7109375" style="26" bestFit="1" customWidth="1"/>
    <col min="14865" max="14865" width="17.7109375" style="26" bestFit="1" customWidth="1"/>
    <col min="14866" max="14866" width="16.5703125" style="26" bestFit="1" customWidth="1"/>
    <col min="14867" max="14867" width="15" style="26" bestFit="1" customWidth="1"/>
    <col min="14868" max="14868" width="17.7109375" style="26" bestFit="1" customWidth="1"/>
    <col min="14869" max="14869" width="16.5703125" style="26" bestFit="1" customWidth="1"/>
    <col min="14870" max="14870" width="17.7109375" style="26" bestFit="1" customWidth="1"/>
    <col min="14871" max="14871" width="16.5703125" style="26" bestFit="1" customWidth="1"/>
    <col min="14872" max="14872" width="17.7109375" style="26" bestFit="1" customWidth="1"/>
    <col min="14873" max="14874" width="16.5703125" style="26" bestFit="1" customWidth="1"/>
    <col min="14875" max="14875" width="15" style="26" bestFit="1" customWidth="1"/>
    <col min="14876" max="14876" width="17.7109375" style="26" bestFit="1" customWidth="1"/>
    <col min="14877" max="14877" width="15" style="26" bestFit="1" customWidth="1"/>
    <col min="14878" max="14878" width="16.5703125" style="26" bestFit="1" customWidth="1"/>
    <col min="14879" max="14879" width="15" style="26" bestFit="1" customWidth="1"/>
    <col min="14880" max="14880" width="16.5703125" style="26" bestFit="1" customWidth="1"/>
    <col min="14881" max="14881" width="15" style="26" bestFit="1" customWidth="1"/>
    <col min="14882" max="14882" width="16.5703125" style="26" bestFit="1" customWidth="1"/>
    <col min="14883" max="14883" width="15" style="26" bestFit="1" customWidth="1"/>
    <col min="14884" max="14884" width="17.7109375" style="26" bestFit="1" customWidth="1"/>
    <col min="14885" max="14885" width="16.5703125" style="26" bestFit="1" customWidth="1"/>
    <col min="14886" max="14886" width="17.7109375" style="26" bestFit="1" customWidth="1"/>
    <col min="14887" max="14887" width="16.5703125" style="26" bestFit="1" customWidth="1"/>
    <col min="14888" max="14888" width="17.7109375" style="26" bestFit="1" customWidth="1"/>
    <col min="14889" max="14890" width="16.5703125" style="26" bestFit="1" customWidth="1"/>
    <col min="14891" max="14891" width="15" style="26" bestFit="1" customWidth="1"/>
    <col min="14892" max="14892" width="16.5703125" style="26" bestFit="1" customWidth="1"/>
    <col min="14893" max="14894" width="15" style="26" bestFit="1" customWidth="1"/>
    <col min="14895" max="14895" width="14" style="26" bestFit="1" customWidth="1"/>
    <col min="14896" max="14896" width="17.7109375" style="26" bestFit="1" customWidth="1"/>
    <col min="14897" max="14897" width="16.5703125" style="26" bestFit="1" customWidth="1"/>
    <col min="14898" max="15119" width="9.140625" style="26"/>
    <col min="15120" max="15120" width="18.7109375" style="26" bestFit="1" customWidth="1"/>
    <col min="15121" max="15121" width="17.7109375" style="26" bestFit="1" customWidth="1"/>
    <col min="15122" max="15122" width="16.5703125" style="26" bestFit="1" customWidth="1"/>
    <col min="15123" max="15123" width="15" style="26" bestFit="1" customWidth="1"/>
    <col min="15124" max="15124" width="17.7109375" style="26" bestFit="1" customWidth="1"/>
    <col min="15125" max="15125" width="16.5703125" style="26" bestFit="1" customWidth="1"/>
    <col min="15126" max="15126" width="17.7109375" style="26" bestFit="1" customWidth="1"/>
    <col min="15127" max="15127" width="16.5703125" style="26" bestFit="1" customWidth="1"/>
    <col min="15128" max="15128" width="17.7109375" style="26" bestFit="1" customWidth="1"/>
    <col min="15129" max="15130" width="16.5703125" style="26" bestFit="1" customWidth="1"/>
    <col min="15131" max="15131" width="15" style="26" bestFit="1" customWidth="1"/>
    <col min="15132" max="15132" width="17.7109375" style="26" bestFit="1" customWidth="1"/>
    <col min="15133" max="15133" width="15" style="26" bestFit="1" customWidth="1"/>
    <col min="15134" max="15134" width="16.5703125" style="26" bestFit="1" customWidth="1"/>
    <col min="15135" max="15135" width="15" style="26" bestFit="1" customWidth="1"/>
    <col min="15136" max="15136" width="16.5703125" style="26" bestFit="1" customWidth="1"/>
    <col min="15137" max="15137" width="15" style="26" bestFit="1" customWidth="1"/>
    <col min="15138" max="15138" width="16.5703125" style="26" bestFit="1" customWidth="1"/>
    <col min="15139" max="15139" width="15" style="26" bestFit="1" customWidth="1"/>
    <col min="15140" max="15140" width="17.7109375" style="26" bestFit="1" customWidth="1"/>
    <col min="15141" max="15141" width="16.5703125" style="26" bestFit="1" customWidth="1"/>
    <col min="15142" max="15142" width="17.7109375" style="26" bestFit="1" customWidth="1"/>
    <col min="15143" max="15143" width="16.5703125" style="26" bestFit="1" customWidth="1"/>
    <col min="15144" max="15144" width="17.7109375" style="26" bestFit="1" customWidth="1"/>
    <col min="15145" max="15146" width="16.5703125" style="26" bestFit="1" customWidth="1"/>
    <col min="15147" max="15147" width="15" style="26" bestFit="1" customWidth="1"/>
    <col min="15148" max="15148" width="16.5703125" style="26" bestFit="1" customWidth="1"/>
    <col min="15149" max="15150" width="15" style="26" bestFit="1" customWidth="1"/>
    <col min="15151" max="15151" width="14" style="26" bestFit="1" customWidth="1"/>
    <col min="15152" max="15152" width="17.7109375" style="26" bestFit="1" customWidth="1"/>
    <col min="15153" max="15153" width="16.5703125" style="26" bestFit="1" customWidth="1"/>
    <col min="15154" max="15375" width="9.140625" style="26"/>
    <col min="15376" max="15376" width="18.7109375" style="26" bestFit="1" customWidth="1"/>
    <col min="15377" max="15377" width="17.7109375" style="26" bestFit="1" customWidth="1"/>
    <col min="15378" max="15378" width="16.5703125" style="26" bestFit="1" customWidth="1"/>
    <col min="15379" max="15379" width="15" style="26" bestFit="1" customWidth="1"/>
    <col min="15380" max="15380" width="17.7109375" style="26" bestFit="1" customWidth="1"/>
    <col min="15381" max="15381" width="16.5703125" style="26" bestFit="1" customWidth="1"/>
    <col min="15382" max="15382" width="17.7109375" style="26" bestFit="1" customWidth="1"/>
    <col min="15383" max="15383" width="16.5703125" style="26" bestFit="1" customWidth="1"/>
    <col min="15384" max="15384" width="17.7109375" style="26" bestFit="1" customWidth="1"/>
    <col min="15385" max="15386" width="16.5703125" style="26" bestFit="1" customWidth="1"/>
    <col min="15387" max="15387" width="15" style="26" bestFit="1" customWidth="1"/>
    <col min="15388" max="15388" width="17.7109375" style="26" bestFit="1" customWidth="1"/>
    <col min="15389" max="15389" width="15" style="26" bestFit="1" customWidth="1"/>
    <col min="15390" max="15390" width="16.5703125" style="26" bestFit="1" customWidth="1"/>
    <col min="15391" max="15391" width="15" style="26" bestFit="1" customWidth="1"/>
    <col min="15392" max="15392" width="16.5703125" style="26" bestFit="1" customWidth="1"/>
    <col min="15393" max="15393" width="15" style="26" bestFit="1" customWidth="1"/>
    <col min="15394" max="15394" width="16.5703125" style="26" bestFit="1" customWidth="1"/>
    <col min="15395" max="15395" width="15" style="26" bestFit="1" customWidth="1"/>
    <col min="15396" max="15396" width="17.7109375" style="26" bestFit="1" customWidth="1"/>
    <col min="15397" max="15397" width="16.5703125" style="26" bestFit="1" customWidth="1"/>
    <col min="15398" max="15398" width="17.7109375" style="26" bestFit="1" customWidth="1"/>
    <col min="15399" max="15399" width="16.5703125" style="26" bestFit="1" customWidth="1"/>
    <col min="15400" max="15400" width="17.7109375" style="26" bestFit="1" customWidth="1"/>
    <col min="15401" max="15402" width="16.5703125" style="26" bestFit="1" customWidth="1"/>
    <col min="15403" max="15403" width="15" style="26" bestFit="1" customWidth="1"/>
    <col min="15404" max="15404" width="16.5703125" style="26" bestFit="1" customWidth="1"/>
    <col min="15405" max="15406" width="15" style="26" bestFit="1" customWidth="1"/>
    <col min="15407" max="15407" width="14" style="26" bestFit="1" customWidth="1"/>
    <col min="15408" max="15408" width="17.7109375" style="26" bestFit="1" customWidth="1"/>
    <col min="15409" max="15409" width="16.5703125" style="26" bestFit="1" customWidth="1"/>
    <col min="15410" max="15631" width="9.140625" style="26"/>
    <col min="15632" max="15632" width="18.7109375" style="26" bestFit="1" customWidth="1"/>
    <col min="15633" max="15633" width="17.7109375" style="26" bestFit="1" customWidth="1"/>
    <col min="15634" max="15634" width="16.5703125" style="26" bestFit="1" customWidth="1"/>
    <col min="15635" max="15635" width="15" style="26" bestFit="1" customWidth="1"/>
    <col min="15636" max="15636" width="17.7109375" style="26" bestFit="1" customWidth="1"/>
    <col min="15637" max="15637" width="16.5703125" style="26" bestFit="1" customWidth="1"/>
    <col min="15638" max="15638" width="17.7109375" style="26" bestFit="1" customWidth="1"/>
    <col min="15639" max="15639" width="16.5703125" style="26" bestFit="1" customWidth="1"/>
    <col min="15640" max="15640" width="17.7109375" style="26" bestFit="1" customWidth="1"/>
    <col min="15641" max="15642" width="16.5703125" style="26" bestFit="1" customWidth="1"/>
    <col min="15643" max="15643" width="15" style="26" bestFit="1" customWidth="1"/>
    <col min="15644" max="15644" width="17.7109375" style="26" bestFit="1" customWidth="1"/>
    <col min="15645" max="15645" width="15" style="26" bestFit="1" customWidth="1"/>
    <col min="15646" max="15646" width="16.5703125" style="26" bestFit="1" customWidth="1"/>
    <col min="15647" max="15647" width="15" style="26" bestFit="1" customWidth="1"/>
    <col min="15648" max="15648" width="16.5703125" style="26" bestFit="1" customWidth="1"/>
    <col min="15649" max="15649" width="15" style="26" bestFit="1" customWidth="1"/>
    <col min="15650" max="15650" width="16.5703125" style="26" bestFit="1" customWidth="1"/>
    <col min="15651" max="15651" width="15" style="26" bestFit="1" customWidth="1"/>
    <col min="15652" max="15652" width="17.7109375" style="26" bestFit="1" customWidth="1"/>
    <col min="15653" max="15653" width="16.5703125" style="26" bestFit="1" customWidth="1"/>
    <col min="15654" max="15654" width="17.7109375" style="26" bestFit="1" customWidth="1"/>
    <col min="15655" max="15655" width="16.5703125" style="26" bestFit="1" customWidth="1"/>
    <col min="15656" max="15656" width="17.7109375" style="26" bestFit="1" customWidth="1"/>
    <col min="15657" max="15658" width="16.5703125" style="26" bestFit="1" customWidth="1"/>
    <col min="15659" max="15659" width="15" style="26" bestFit="1" customWidth="1"/>
    <col min="15660" max="15660" width="16.5703125" style="26" bestFit="1" customWidth="1"/>
    <col min="15661" max="15662" width="15" style="26" bestFit="1" customWidth="1"/>
    <col min="15663" max="15663" width="14" style="26" bestFit="1" customWidth="1"/>
    <col min="15664" max="15664" width="17.7109375" style="26" bestFit="1" customWidth="1"/>
    <col min="15665" max="15665" width="16.5703125" style="26" bestFit="1" customWidth="1"/>
    <col min="15666" max="15887" width="9.140625" style="26"/>
    <col min="15888" max="15888" width="18.7109375" style="26" bestFit="1" customWidth="1"/>
    <col min="15889" max="15889" width="17.7109375" style="26" bestFit="1" customWidth="1"/>
    <col min="15890" max="15890" width="16.5703125" style="26" bestFit="1" customWidth="1"/>
    <col min="15891" max="15891" width="15" style="26" bestFit="1" customWidth="1"/>
    <col min="15892" max="15892" width="17.7109375" style="26" bestFit="1" customWidth="1"/>
    <col min="15893" max="15893" width="16.5703125" style="26" bestFit="1" customWidth="1"/>
    <col min="15894" max="15894" width="17.7109375" style="26" bestFit="1" customWidth="1"/>
    <col min="15895" max="15895" width="16.5703125" style="26" bestFit="1" customWidth="1"/>
    <col min="15896" max="15896" width="17.7109375" style="26" bestFit="1" customWidth="1"/>
    <col min="15897" max="15898" width="16.5703125" style="26" bestFit="1" customWidth="1"/>
    <col min="15899" max="15899" width="15" style="26" bestFit="1" customWidth="1"/>
    <col min="15900" max="15900" width="17.7109375" style="26" bestFit="1" customWidth="1"/>
    <col min="15901" max="15901" width="15" style="26" bestFit="1" customWidth="1"/>
    <col min="15902" max="15902" width="16.5703125" style="26" bestFit="1" customWidth="1"/>
    <col min="15903" max="15903" width="15" style="26" bestFit="1" customWidth="1"/>
    <col min="15904" max="15904" width="16.5703125" style="26" bestFit="1" customWidth="1"/>
    <col min="15905" max="15905" width="15" style="26" bestFit="1" customWidth="1"/>
    <col min="15906" max="15906" width="16.5703125" style="26" bestFit="1" customWidth="1"/>
    <col min="15907" max="15907" width="15" style="26" bestFit="1" customWidth="1"/>
    <col min="15908" max="15908" width="17.7109375" style="26" bestFit="1" customWidth="1"/>
    <col min="15909" max="15909" width="16.5703125" style="26" bestFit="1" customWidth="1"/>
    <col min="15910" max="15910" width="17.7109375" style="26" bestFit="1" customWidth="1"/>
    <col min="15911" max="15911" width="16.5703125" style="26" bestFit="1" customWidth="1"/>
    <col min="15912" max="15912" width="17.7109375" style="26" bestFit="1" customWidth="1"/>
    <col min="15913" max="15914" width="16.5703125" style="26" bestFit="1" customWidth="1"/>
    <col min="15915" max="15915" width="15" style="26" bestFit="1" customWidth="1"/>
    <col min="15916" max="15916" width="16.5703125" style="26" bestFit="1" customWidth="1"/>
    <col min="15917" max="15918" width="15" style="26" bestFit="1" customWidth="1"/>
    <col min="15919" max="15919" width="14" style="26" bestFit="1" customWidth="1"/>
    <col min="15920" max="15920" width="17.7109375" style="26" bestFit="1" customWidth="1"/>
    <col min="15921" max="15921" width="16.5703125" style="26" bestFit="1" customWidth="1"/>
    <col min="15922" max="16143" width="9.140625" style="26"/>
    <col min="16144" max="16144" width="18.7109375" style="26" bestFit="1" customWidth="1"/>
    <col min="16145" max="16145" width="17.7109375" style="26" bestFit="1" customWidth="1"/>
    <col min="16146" max="16146" width="16.5703125" style="26" bestFit="1" customWidth="1"/>
    <col min="16147" max="16147" width="15" style="26" bestFit="1" customWidth="1"/>
    <col min="16148" max="16148" width="17.7109375" style="26" bestFit="1" customWidth="1"/>
    <col min="16149" max="16149" width="16.5703125" style="26" bestFit="1" customWidth="1"/>
    <col min="16150" max="16150" width="17.7109375" style="26" bestFit="1" customWidth="1"/>
    <col min="16151" max="16151" width="16.5703125" style="26" bestFit="1" customWidth="1"/>
    <col min="16152" max="16152" width="17.7109375" style="26" bestFit="1" customWidth="1"/>
    <col min="16153" max="16154" width="16.5703125" style="26" bestFit="1" customWidth="1"/>
    <col min="16155" max="16155" width="15" style="26" bestFit="1" customWidth="1"/>
    <col min="16156" max="16156" width="17.7109375" style="26" bestFit="1" customWidth="1"/>
    <col min="16157" max="16157" width="15" style="26" bestFit="1" customWidth="1"/>
    <col min="16158" max="16158" width="16.5703125" style="26" bestFit="1" customWidth="1"/>
    <col min="16159" max="16159" width="15" style="26" bestFit="1" customWidth="1"/>
    <col min="16160" max="16160" width="16.5703125" style="26" bestFit="1" customWidth="1"/>
    <col min="16161" max="16161" width="15" style="26" bestFit="1" customWidth="1"/>
    <col min="16162" max="16162" width="16.5703125" style="26" bestFit="1" customWidth="1"/>
    <col min="16163" max="16163" width="15" style="26" bestFit="1" customWidth="1"/>
    <col min="16164" max="16164" width="17.7109375" style="26" bestFit="1" customWidth="1"/>
    <col min="16165" max="16165" width="16.5703125" style="26" bestFit="1" customWidth="1"/>
    <col min="16166" max="16166" width="17.7109375" style="26" bestFit="1" customWidth="1"/>
    <col min="16167" max="16167" width="16.5703125" style="26" bestFit="1" customWidth="1"/>
    <col min="16168" max="16168" width="17.7109375" style="26" bestFit="1" customWidth="1"/>
    <col min="16169" max="16170" width="16.5703125" style="26" bestFit="1" customWidth="1"/>
    <col min="16171" max="16171" width="15" style="26" bestFit="1" customWidth="1"/>
    <col min="16172" max="16172" width="16.5703125" style="26" bestFit="1" customWidth="1"/>
    <col min="16173" max="16174" width="15" style="26" bestFit="1" customWidth="1"/>
    <col min="16175" max="16175" width="14" style="26" bestFit="1" customWidth="1"/>
    <col min="16176" max="16176" width="17.7109375" style="26" bestFit="1" customWidth="1"/>
    <col min="16177" max="16177" width="16.5703125" style="26" bestFit="1" customWidth="1"/>
    <col min="16178" max="16384" width="9.140625" style="26"/>
  </cols>
  <sheetData>
    <row r="1" spans="1:48">
      <c r="A1" s="26" t="s">
        <v>116</v>
      </c>
    </row>
    <row r="2" spans="1:48">
      <c r="A2" s="26" t="s">
        <v>74</v>
      </c>
    </row>
    <row r="4" spans="1:48">
      <c r="C4" s="26" t="s">
        <v>117</v>
      </c>
    </row>
    <row r="5" spans="1:48">
      <c r="C5" s="29" t="s">
        <v>118</v>
      </c>
      <c r="D5" s="29" t="s">
        <v>79</v>
      </c>
      <c r="E5" s="30" t="s">
        <v>119</v>
      </c>
    </row>
    <row r="6" spans="1:48">
      <c r="A6" s="26" t="s">
        <v>121</v>
      </c>
      <c r="B6" s="27">
        <v>2009</v>
      </c>
      <c r="C6" s="26">
        <v>100</v>
      </c>
      <c r="D6" s="26">
        <v>100</v>
      </c>
      <c r="E6" s="28">
        <v>100</v>
      </c>
      <c r="H6" s="28"/>
      <c r="I6" s="28"/>
      <c r="J6" s="28"/>
      <c r="K6" s="28"/>
      <c r="P6" s="31"/>
      <c r="Q6" s="31"/>
    </row>
    <row r="7" spans="1:48">
      <c r="A7" s="26" t="s">
        <v>122</v>
      </c>
      <c r="C7" s="26">
        <v>80.839921050956349</v>
      </c>
      <c r="D7" s="26">
        <v>95.797570513099217</v>
      </c>
      <c r="E7" s="28">
        <v>114.6</v>
      </c>
      <c r="H7" s="28"/>
      <c r="I7" s="28"/>
      <c r="J7" s="28"/>
      <c r="K7" s="28"/>
      <c r="P7" s="31"/>
      <c r="Q7" s="31"/>
    </row>
    <row r="8" spans="1:48">
      <c r="A8" s="26" t="s">
        <v>123</v>
      </c>
      <c r="C8" s="26">
        <v>81.043780271058893</v>
      </c>
      <c r="D8" s="26">
        <v>106.96674656477659</v>
      </c>
      <c r="E8" s="28">
        <v>120.10079999999999</v>
      </c>
      <c r="H8" s="28"/>
      <c r="I8" s="28"/>
      <c r="J8" s="28"/>
      <c r="K8" s="28"/>
      <c r="P8" s="31"/>
      <c r="Q8" s="31"/>
    </row>
    <row r="9" spans="1:48">
      <c r="A9" s="26" t="s">
        <v>124</v>
      </c>
      <c r="C9" s="26">
        <v>88.238944421841154</v>
      </c>
      <c r="D9" s="26">
        <v>120.64404447315636</v>
      </c>
      <c r="E9" s="28">
        <v>122.14251359999997</v>
      </c>
      <c r="H9" s="28"/>
      <c r="I9" s="28"/>
      <c r="J9" s="28"/>
      <c r="K9" s="28"/>
      <c r="P9" s="31"/>
      <c r="Q9" s="31"/>
    </row>
    <row r="10" spans="1:48">
      <c r="A10" s="26" t="s">
        <v>125</v>
      </c>
      <c r="B10" s="27">
        <v>2010</v>
      </c>
      <c r="C10" s="26">
        <v>90.999105184108657</v>
      </c>
      <c r="D10" s="26">
        <v>126.5398854549028</v>
      </c>
      <c r="E10" s="28">
        <v>125.19607643999994</v>
      </c>
      <c r="H10" s="28"/>
      <c r="I10" s="28"/>
      <c r="J10" s="28"/>
      <c r="K10" s="28"/>
      <c r="P10" s="31"/>
      <c r="Q10" s="31"/>
    </row>
    <row r="11" spans="1:48">
      <c r="A11" s="26" t="s">
        <v>126</v>
      </c>
      <c r="C11" s="26">
        <v>91.59757294221464</v>
      </c>
      <c r="D11" s="26">
        <v>132.02100859087318</v>
      </c>
      <c r="E11" s="28">
        <v>128.82676265675994</v>
      </c>
      <c r="H11" s="28"/>
      <c r="I11" s="28"/>
      <c r="J11" s="28"/>
      <c r="K11" s="28"/>
      <c r="P11" s="31"/>
      <c r="Q11" s="31"/>
    </row>
    <row r="12" spans="1:48">
      <c r="A12" s="26" t="s">
        <v>127</v>
      </c>
      <c r="C12" s="26">
        <v>100.63790796317458</v>
      </c>
      <c r="D12" s="26">
        <v>149.39157367857462</v>
      </c>
      <c r="E12" s="28">
        <v>130.75916409661136</v>
      </c>
      <c r="H12" s="28"/>
      <c r="I12" s="28"/>
      <c r="J12" s="28"/>
      <c r="K12" s="28"/>
      <c r="P12" s="31"/>
      <c r="Q12" s="31"/>
    </row>
    <row r="13" spans="1:48">
      <c r="A13" s="26" t="s">
        <v>128</v>
      </c>
      <c r="C13" s="26">
        <v>94.114273713642177</v>
      </c>
      <c r="D13" s="26">
        <v>149.03379724310957</v>
      </c>
      <c r="E13" s="28">
        <v>134.15890236312322</v>
      </c>
      <c r="H13" s="28"/>
      <c r="I13" s="28"/>
      <c r="J13" s="28"/>
      <c r="K13" s="28"/>
      <c r="P13" s="31"/>
      <c r="Q13" s="31"/>
    </row>
    <row r="14" spans="1:48">
      <c r="A14" s="26" t="s">
        <v>129</v>
      </c>
      <c r="B14" s="27">
        <v>2011</v>
      </c>
      <c r="C14" s="26">
        <v>96.251332896417935</v>
      </c>
      <c r="D14" s="26">
        <v>156.11703105839132</v>
      </c>
      <c r="E14" s="28">
        <v>131.47572431586073</v>
      </c>
      <c r="H14" s="28"/>
      <c r="I14" s="28"/>
      <c r="J14" s="28"/>
      <c r="K14" s="28"/>
      <c r="P14" s="31"/>
      <c r="Q14" s="31"/>
    </row>
    <row r="15" spans="1:48">
      <c r="A15" s="26" t="s">
        <v>130</v>
      </c>
      <c r="C15" s="26">
        <v>96.394803402875681</v>
      </c>
      <c r="D15" s="26">
        <v>161.85664583091096</v>
      </c>
      <c r="E15" s="28">
        <v>131.87015148880832</v>
      </c>
      <c r="H15" s="28"/>
      <c r="I15" s="28"/>
      <c r="J15" s="28"/>
      <c r="K15" s="28"/>
      <c r="P15" s="31"/>
      <c r="Q15" s="31"/>
    </row>
    <row r="16" spans="1:48">
      <c r="A16" s="26" t="s">
        <v>131</v>
      </c>
      <c r="C16" s="26">
        <v>111.77408103792939</v>
      </c>
      <c r="D16" s="26">
        <v>181.82070198590375</v>
      </c>
      <c r="E16" s="28">
        <v>126.19973497478955</v>
      </c>
      <c r="H16" s="28"/>
      <c r="I16" s="28"/>
      <c r="J16" s="28"/>
      <c r="K16" s="28"/>
      <c r="P16" s="31"/>
      <c r="Q16" s="31"/>
    </row>
    <row r="17" spans="1:17">
      <c r="A17" s="26" t="s">
        <v>132</v>
      </c>
      <c r="C17" s="26">
        <v>118.50705400236161</v>
      </c>
      <c r="D17" s="26">
        <v>170.93721540726074</v>
      </c>
      <c r="E17" s="28">
        <v>114.08456041720979</v>
      </c>
      <c r="H17" s="28"/>
      <c r="I17" s="28"/>
      <c r="J17" s="28"/>
      <c r="K17" s="28"/>
      <c r="P17" s="31"/>
      <c r="Q17" s="31"/>
    </row>
    <row r="18" spans="1:17">
      <c r="A18" s="26" t="s">
        <v>133</v>
      </c>
      <c r="B18" s="27">
        <v>2012</v>
      </c>
      <c r="C18" s="26">
        <v>106.81547959275271</v>
      </c>
      <c r="D18" s="26">
        <v>164.4951544556543</v>
      </c>
      <c r="E18" s="28">
        <v>119.90287299848748</v>
      </c>
      <c r="H18" s="28"/>
      <c r="I18" s="28"/>
      <c r="J18" s="28"/>
      <c r="K18" s="28"/>
      <c r="P18" s="31"/>
      <c r="Q18" s="31"/>
    </row>
    <row r="19" spans="1:17">
      <c r="A19" s="26" t="s">
        <v>134</v>
      </c>
      <c r="C19" s="26">
        <v>108.2787648117024</v>
      </c>
      <c r="D19" s="26">
        <v>161.38550764415845</v>
      </c>
      <c r="E19" s="28">
        <v>116.18588393553438</v>
      </c>
      <c r="H19" s="28"/>
      <c r="I19" s="28"/>
      <c r="J19" s="28"/>
      <c r="K19" s="28"/>
      <c r="P19" s="31"/>
      <c r="Q19" s="31"/>
    </row>
    <row r="20" spans="1:17">
      <c r="A20" s="26" t="s">
        <v>135</v>
      </c>
      <c r="C20" s="26">
        <v>117.80521703484416</v>
      </c>
      <c r="D20" s="26">
        <v>174.36847966194847</v>
      </c>
      <c r="E20" s="28">
        <v>115.02402509617905</v>
      </c>
      <c r="H20" s="28"/>
      <c r="I20" s="28"/>
      <c r="J20" s="28"/>
      <c r="K20" s="28"/>
      <c r="P20" s="31"/>
      <c r="Q20" s="31"/>
    </row>
    <row r="21" spans="1:17">
      <c r="A21" s="26" t="s">
        <v>136</v>
      </c>
      <c r="C21" s="26">
        <v>118.16557348017453</v>
      </c>
      <c r="D21" s="26">
        <v>166.54396363025529</v>
      </c>
      <c r="E21" s="28">
        <v>107.66248749002358</v>
      </c>
      <c r="H21" s="28"/>
      <c r="I21" s="28"/>
      <c r="J21" s="28"/>
      <c r="K21" s="28"/>
      <c r="P21" s="31"/>
      <c r="Q21" s="31"/>
    </row>
    <row r="22" spans="1:17">
      <c r="A22" s="26" t="s">
        <v>137</v>
      </c>
      <c r="B22" s="27">
        <v>2013</v>
      </c>
      <c r="C22" s="26">
        <v>114.34582603662587</v>
      </c>
      <c r="D22" s="26">
        <v>162.62359083564041</v>
      </c>
      <c r="E22" s="28">
        <v>104.97092530277297</v>
      </c>
      <c r="H22" s="28"/>
      <c r="I22" s="28"/>
      <c r="J22" s="28"/>
      <c r="K22" s="28"/>
      <c r="P22" s="31"/>
      <c r="Q22" s="31"/>
    </row>
    <row r="23" spans="1:17">
      <c r="A23" s="26" t="s">
        <v>138</v>
      </c>
      <c r="C23" s="26">
        <v>122.90388020339186</v>
      </c>
      <c r="D23" s="26">
        <v>165.69051771845878</v>
      </c>
      <c r="E23" s="28">
        <v>100.03729181354264</v>
      </c>
      <c r="H23" s="28"/>
      <c r="I23" s="28"/>
      <c r="J23" s="28"/>
      <c r="K23" s="28"/>
      <c r="P23" s="31"/>
      <c r="Q23" s="31"/>
    </row>
    <row r="24" spans="1:17">
      <c r="A24" s="26" t="s">
        <v>139</v>
      </c>
      <c r="C24" s="26">
        <v>137.89877358276891</v>
      </c>
      <c r="D24" s="26">
        <v>180.11952427228832</v>
      </c>
      <c r="E24" s="28">
        <v>95.235501806492579</v>
      </c>
      <c r="H24" s="28"/>
      <c r="I24" s="28"/>
      <c r="J24" s="28"/>
      <c r="K24" s="28"/>
      <c r="P24" s="31"/>
      <c r="Q24" s="31"/>
    </row>
    <row r="25" spans="1:17">
      <c r="A25" s="26" t="s">
        <v>140</v>
      </c>
      <c r="C25" s="26">
        <v>128.68038184085177</v>
      </c>
      <c r="D25" s="26">
        <v>163.81906046407209</v>
      </c>
      <c r="E25" s="28">
        <v>92.378436752297802</v>
      </c>
      <c r="H25" s="28"/>
      <c r="I25" s="28"/>
      <c r="J25" s="28"/>
      <c r="K25" s="28"/>
      <c r="P25" s="31"/>
      <c r="Q25" s="31"/>
    </row>
    <row r="26" spans="1:17">
      <c r="A26" s="26" t="s">
        <v>141</v>
      </c>
      <c r="B26" s="27">
        <v>2014</v>
      </c>
      <c r="C26" s="26">
        <v>121.44010743617677</v>
      </c>
      <c r="D26" s="26">
        <v>152.0134229060493</v>
      </c>
      <c r="E26" s="28">
        <v>86.558595236903045</v>
      </c>
      <c r="H26" s="28"/>
      <c r="I26" s="28"/>
      <c r="J26" s="28"/>
      <c r="K26" s="28"/>
      <c r="P26" s="31"/>
      <c r="Q26" s="31"/>
    </row>
    <row r="27" spans="1:17">
      <c r="A27" s="26" t="s">
        <v>142</v>
      </c>
      <c r="C27" s="26">
        <v>119.49336439331827</v>
      </c>
      <c r="D27" s="26">
        <v>152.79166742059545</v>
      </c>
      <c r="E27" s="28">
        <v>89.241911689247033</v>
      </c>
      <c r="H27" s="28"/>
      <c r="I27" s="28"/>
      <c r="J27" s="28"/>
      <c r="K27" s="28"/>
      <c r="P27" s="31"/>
      <c r="Q27" s="31"/>
    </row>
    <row r="28" spans="1:17">
      <c r="A28" s="26" t="s">
        <v>143</v>
      </c>
      <c r="C28" s="26">
        <v>131.26521174089481</v>
      </c>
      <c r="D28" s="26">
        <v>167.83633754920609</v>
      </c>
      <c r="E28" s="28">
        <v>88.349492572354563</v>
      </c>
      <c r="H28" s="28"/>
      <c r="I28" s="28"/>
      <c r="J28" s="28"/>
      <c r="K28" s="28"/>
      <c r="P28" s="31"/>
      <c r="Q28" s="31"/>
    </row>
    <row r="29" spans="1:17">
      <c r="A29" s="26" t="s">
        <v>144</v>
      </c>
      <c r="C29" s="26">
        <v>132.48016160359774</v>
      </c>
      <c r="D29" s="26">
        <v>161.11916334092649</v>
      </c>
      <c r="E29" s="28">
        <v>88.084444094637476</v>
      </c>
      <c r="H29" s="28"/>
      <c r="I29" s="28"/>
      <c r="J29" s="28"/>
      <c r="K29" s="28"/>
      <c r="P29" s="31"/>
      <c r="Q29" s="31"/>
    </row>
    <row r="30" spans="1:17">
      <c r="A30" s="26" t="s">
        <v>145</v>
      </c>
      <c r="B30" s="27">
        <v>2015</v>
      </c>
      <c r="C30" s="26">
        <v>130.38428166682095</v>
      </c>
      <c r="D30" s="26">
        <v>155.44272442999105</v>
      </c>
      <c r="E30" s="28">
        <v>88.260612982826757</v>
      </c>
      <c r="H30" s="28"/>
      <c r="I30" s="28"/>
      <c r="J30" s="28"/>
      <c r="K30" s="28"/>
      <c r="P30" s="31"/>
      <c r="Q30" s="31"/>
    </row>
    <row r="31" spans="1:17">
      <c r="A31" s="26" t="s">
        <v>146</v>
      </c>
      <c r="C31" s="26">
        <v>126.03804162587369</v>
      </c>
      <c r="D31" s="26">
        <v>146.69302337400632</v>
      </c>
      <c r="E31" s="28">
        <v>86.407140110187399</v>
      </c>
      <c r="H31" s="28"/>
      <c r="I31" s="28"/>
      <c r="J31" s="28"/>
      <c r="K31" s="28"/>
      <c r="P31" s="31"/>
      <c r="Q31" s="31"/>
    </row>
    <row r="32" spans="1:17">
      <c r="A32" s="26" t="s">
        <v>147</v>
      </c>
      <c r="C32" s="26">
        <v>141.94555792156359</v>
      </c>
      <c r="D32" s="26">
        <v>155.76709172215368</v>
      </c>
      <c r="E32" s="28">
        <v>81.654747404127079</v>
      </c>
      <c r="H32" s="28"/>
      <c r="I32" s="28"/>
      <c r="J32" s="28"/>
      <c r="K32" s="28"/>
      <c r="P32" s="31"/>
      <c r="Q32" s="31"/>
    </row>
    <row r="33" spans="1:17">
      <c r="A33" s="26" t="s">
        <v>148</v>
      </c>
      <c r="C33" s="26">
        <v>141.11918222745078</v>
      </c>
      <c r="D33" s="26">
        <v>142.24672547500197</v>
      </c>
      <c r="E33" s="28">
        <v>76.18387932805058</v>
      </c>
      <c r="H33" s="28"/>
      <c r="I33" s="28"/>
      <c r="J33" s="28"/>
      <c r="K33" s="28"/>
      <c r="P33" s="31"/>
      <c r="Q33" s="31"/>
    </row>
    <row r="35" spans="1:17">
      <c r="A35" s="26" t="s">
        <v>149</v>
      </c>
    </row>
  </sheetData>
  <pageMargins left="0.75" right="0.75" top="1" bottom="1" header="0.5" footer="0.5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0"/>
  <sheetViews>
    <sheetView zoomScale="57" zoomScaleNormal="57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/>
  <cols>
    <col min="1" max="1" width="7.7109375" style="2" customWidth="1"/>
    <col min="2" max="8" width="7.7109375" style="1" customWidth="1"/>
    <col min="9" max="12" width="10.7109375" style="1" customWidth="1"/>
    <col min="13" max="14" width="11.5703125" style="1" customWidth="1"/>
    <col min="15" max="15" width="10.7109375" style="1" customWidth="1"/>
    <col min="16" max="16" width="11.5703125" style="1" customWidth="1"/>
    <col min="17" max="17" width="11.7109375" style="1" customWidth="1"/>
    <col min="18" max="23" width="10.7109375" style="1" customWidth="1"/>
    <col min="24" max="24" width="9.140625" style="10"/>
    <col min="25" max="25" width="9.7109375" style="1" bestFit="1" customWidth="1"/>
    <col min="26" max="26" width="9.140625" style="1"/>
    <col min="27" max="27" width="9.7109375" style="1" bestFit="1" customWidth="1"/>
    <col min="28" max="16384" width="9.140625" style="1"/>
  </cols>
  <sheetData>
    <row r="1" spans="1:24" ht="24.75" customHeight="1">
      <c r="A1" s="2" t="s">
        <v>16</v>
      </c>
      <c r="X1" s="1"/>
    </row>
    <row r="2" spans="1:24">
      <c r="B2" s="1" t="s">
        <v>9</v>
      </c>
      <c r="C2" s="1" t="s">
        <v>8</v>
      </c>
      <c r="D2" s="1" t="s">
        <v>7</v>
      </c>
      <c r="E2" s="1" t="s">
        <v>6</v>
      </c>
      <c r="F2" s="1" t="s">
        <v>5</v>
      </c>
      <c r="G2" s="1" t="s">
        <v>4</v>
      </c>
      <c r="X2" s="1"/>
    </row>
    <row r="3" spans="1:24">
      <c r="A3" s="4">
        <v>2002</v>
      </c>
      <c r="B3" s="9">
        <v>3.3843594353253688E-2</v>
      </c>
      <c r="C3" s="9">
        <v>7.6659303991929786E-2</v>
      </c>
      <c r="D3" s="9">
        <v>0.17696750546413723</v>
      </c>
      <c r="E3" s="9">
        <v>2.1434950065420334E-2</v>
      </c>
      <c r="F3" s="9">
        <v>2.1868380988864903E-2</v>
      </c>
      <c r="G3" s="9">
        <v>0.66922626513639405</v>
      </c>
      <c r="H3" s="9">
        <v>0.33077373486360595</v>
      </c>
      <c r="X3" s="1"/>
    </row>
    <row r="4" spans="1:24">
      <c r="A4" s="4">
        <v>2003</v>
      </c>
      <c r="B4" s="9">
        <v>3.0523384877690823E-2</v>
      </c>
      <c r="C4" s="9">
        <v>6.5757165686262428E-2</v>
      </c>
      <c r="D4" s="9">
        <v>0.17296100054038269</v>
      </c>
      <c r="E4" s="9">
        <v>1.8988801426889784E-2</v>
      </c>
      <c r="F4" s="9">
        <v>2.2369715782800604E-2</v>
      </c>
      <c r="G4" s="9">
        <v>0.68939993168597369</v>
      </c>
      <c r="H4" s="9">
        <v>0.31060006831402637</v>
      </c>
      <c r="X4" s="1"/>
    </row>
    <row r="5" spans="1:24">
      <c r="A5" s="4">
        <v>2004</v>
      </c>
      <c r="B5" s="9">
        <v>2.7634837722865079E-2</v>
      </c>
      <c r="C5" s="9">
        <v>6.2673404991959794E-2</v>
      </c>
      <c r="D5" s="9">
        <v>0.16793442512072435</v>
      </c>
      <c r="E5" s="9">
        <v>1.849028732334005E-2</v>
      </c>
      <c r="F5" s="9">
        <v>2.4038213273787849E-2</v>
      </c>
      <c r="G5" s="9">
        <v>0.69922883156732285</v>
      </c>
      <c r="H5" s="9">
        <v>0.30077116843267715</v>
      </c>
      <c r="X5" s="1"/>
    </row>
    <row r="6" spans="1:24">
      <c r="A6" s="4">
        <v>2005</v>
      </c>
      <c r="B6" s="9">
        <v>2.3896230579709177E-2</v>
      </c>
      <c r="C6" s="9">
        <v>6.5517563664980363E-2</v>
      </c>
      <c r="D6" s="9">
        <v>0.16258306680667803</v>
      </c>
      <c r="E6" s="9">
        <v>1.7335320749096182E-2</v>
      </c>
      <c r="F6" s="9">
        <v>2.593801256046805E-2</v>
      </c>
      <c r="G6" s="9">
        <v>0.70472980563906817</v>
      </c>
      <c r="H6" s="9">
        <v>0.29527019436093177</v>
      </c>
      <c r="X6" s="1"/>
    </row>
    <row r="7" spans="1:24">
      <c r="A7" s="4">
        <v>2006</v>
      </c>
      <c r="B7" s="9">
        <v>2.3314002970486903E-2</v>
      </c>
      <c r="C7" s="9">
        <v>7.2220993247821261E-2</v>
      </c>
      <c r="D7" s="9">
        <v>0.14666130002882999</v>
      </c>
      <c r="E7" s="9">
        <v>1.6771275144386633E-2</v>
      </c>
      <c r="F7" s="9">
        <v>2.6702823412985698E-2</v>
      </c>
      <c r="G7" s="9">
        <v>0.7143296051954896</v>
      </c>
      <c r="H7" s="9">
        <v>0.28567039480451045</v>
      </c>
      <c r="X7" s="1"/>
    </row>
    <row r="8" spans="1:24">
      <c r="A8" s="4">
        <v>2007</v>
      </c>
      <c r="B8" s="9">
        <v>2.6433826862292557E-2</v>
      </c>
      <c r="C8" s="9">
        <v>7.4743833348783081E-2</v>
      </c>
      <c r="D8" s="9">
        <v>0.14363151702418253</v>
      </c>
      <c r="E8" s="9">
        <v>1.5775294919972038E-2</v>
      </c>
      <c r="F8" s="9">
        <v>3.1111955294915825E-2</v>
      </c>
      <c r="G8" s="9">
        <v>0.70830357254985399</v>
      </c>
      <c r="H8" s="9">
        <v>0.29169642745014601</v>
      </c>
      <c r="X8" s="1"/>
    </row>
    <row r="9" spans="1:24">
      <c r="A9" s="4">
        <v>2008</v>
      </c>
      <c r="B9" s="9">
        <v>2.859484847660854E-2</v>
      </c>
      <c r="C9" s="9">
        <v>8.3426734373798661E-2</v>
      </c>
      <c r="D9" s="9">
        <v>0.14423296783301165</v>
      </c>
      <c r="E9" s="9">
        <v>1.5946726032624755E-2</v>
      </c>
      <c r="F9" s="9">
        <v>3.9236186033187098E-2</v>
      </c>
      <c r="G9" s="9">
        <v>0.68856253725076921</v>
      </c>
      <c r="H9" s="9">
        <v>0.31143746274923068</v>
      </c>
      <c r="X9" s="1"/>
    </row>
    <row r="10" spans="1:24">
      <c r="A10" s="4">
        <v>2009</v>
      </c>
      <c r="B10" s="9">
        <v>2.713443691172528E-2</v>
      </c>
      <c r="C10" s="9">
        <v>8.008379615138557E-2</v>
      </c>
      <c r="D10" s="9">
        <v>0.13624474673585782</v>
      </c>
      <c r="E10" s="9">
        <v>2.1323720173602619E-2</v>
      </c>
      <c r="F10" s="9">
        <v>3.8184026378303183E-2</v>
      </c>
      <c r="G10" s="9">
        <v>0.69702927364912548</v>
      </c>
      <c r="H10" s="9">
        <v>0.30297072635087446</v>
      </c>
      <c r="X10" s="1"/>
    </row>
    <row r="11" spans="1:24">
      <c r="A11" s="4">
        <v>2010</v>
      </c>
      <c r="B11" s="9">
        <v>2.3873729153764747E-2</v>
      </c>
      <c r="C11" s="9">
        <v>8.3824251452136192E-2</v>
      </c>
      <c r="D11" s="9">
        <v>0.13053065997987939</v>
      </c>
      <c r="E11" s="9">
        <v>2.4723214623780458E-2</v>
      </c>
      <c r="F11" s="9">
        <v>3.4735229358420258E-2</v>
      </c>
      <c r="G11" s="9">
        <v>0.7023129154320189</v>
      </c>
      <c r="H11" s="9">
        <v>0.29768708456798104</v>
      </c>
      <c r="X11" s="1"/>
    </row>
    <row r="12" spans="1:24">
      <c r="A12" s="4">
        <v>2011</v>
      </c>
      <c r="B12" s="9">
        <v>2.2675089018445862E-2</v>
      </c>
      <c r="C12" s="9">
        <v>8.6742357314680621E-2</v>
      </c>
      <c r="D12" s="9">
        <v>0.12005944886334065</v>
      </c>
      <c r="E12" s="9">
        <v>2.8729363459518983E-2</v>
      </c>
      <c r="F12" s="9">
        <v>3.4149948175061291E-2</v>
      </c>
      <c r="G12" s="9">
        <v>0.70764379316895254</v>
      </c>
      <c r="H12" s="9">
        <v>0.2923562068310474</v>
      </c>
      <c r="X12" s="1"/>
    </row>
    <row r="13" spans="1:24">
      <c r="A13" s="4">
        <v>2012</v>
      </c>
      <c r="B13" s="9">
        <v>2.1530726465851437E-2</v>
      </c>
      <c r="C13" s="9">
        <v>8.3189721078676573E-2</v>
      </c>
      <c r="D13" s="9">
        <v>0.11820650852132793</v>
      </c>
      <c r="E13" s="9">
        <v>3.2420481948340414E-2</v>
      </c>
      <c r="F13" s="9">
        <v>3.4034652495175954E-2</v>
      </c>
      <c r="G13" s="9">
        <v>0.71061790949062775</v>
      </c>
      <c r="H13" s="9">
        <v>0.2893820905093723</v>
      </c>
      <c r="X13" s="1"/>
    </row>
    <row r="14" spans="1:24">
      <c r="A14" s="4">
        <v>2013</v>
      </c>
      <c r="B14" s="9">
        <v>2.0784218861790861E-2</v>
      </c>
      <c r="C14" s="9">
        <v>8.0581762922580916E-2</v>
      </c>
      <c r="D14" s="9">
        <v>0.11881490253826785</v>
      </c>
      <c r="E14" s="9">
        <v>3.3235759569433289E-2</v>
      </c>
      <c r="F14" s="9">
        <v>3.577332956842099E-2</v>
      </c>
      <c r="G14" s="9">
        <v>0.71081002653950609</v>
      </c>
      <c r="H14" s="9">
        <v>0.28918997346049391</v>
      </c>
      <c r="X14" s="1"/>
    </row>
    <row r="15" spans="1:24">
      <c r="A15" s="4">
        <v>2014</v>
      </c>
      <c r="B15" s="9">
        <v>2.2296762743269808E-2</v>
      </c>
      <c r="C15" s="9">
        <v>7.5481037352395003E-2</v>
      </c>
      <c r="D15" s="9">
        <v>0.11912508540089246</v>
      </c>
      <c r="E15" s="9">
        <v>3.3019605863338256E-2</v>
      </c>
      <c r="F15" s="9">
        <v>3.6585337762224099E-2</v>
      </c>
      <c r="G15" s="9">
        <v>0.71349217087788042</v>
      </c>
      <c r="H15" s="9">
        <v>0.28650782912211964</v>
      </c>
      <c r="X15" s="1"/>
    </row>
    <row r="16" spans="1:24">
      <c r="A16" s="4">
        <v>2015</v>
      </c>
      <c r="B16" s="9">
        <v>2.0921568651250697E-2</v>
      </c>
      <c r="C16" s="9">
        <v>7.1792875110406981E-2</v>
      </c>
      <c r="D16" s="9">
        <v>0.11600136216281325</v>
      </c>
      <c r="E16" s="9">
        <v>3.2522055660927134E-2</v>
      </c>
      <c r="F16" s="9">
        <v>3.5906460223635292E-2</v>
      </c>
      <c r="G16" s="9">
        <v>0.72285567819096663</v>
      </c>
      <c r="H16" s="9">
        <v>0.27714432180903337</v>
      </c>
      <c r="X16" s="1"/>
    </row>
    <row r="17" spans="1:24">
      <c r="X17" s="1"/>
    </row>
    <row r="18" spans="1:24" ht="12.75" hidden="1" customHeight="1">
      <c r="A18" s="4"/>
      <c r="B18" s="7"/>
      <c r="C18" s="7"/>
      <c r="D18" s="7"/>
      <c r="E18" s="7"/>
      <c r="F18" s="7"/>
      <c r="G18" s="7"/>
      <c r="H18" s="7"/>
      <c r="X18" s="1"/>
    </row>
    <row r="19" spans="1:24" ht="12.75" hidden="1" customHeight="1">
      <c r="X19" s="1"/>
    </row>
    <row r="20" spans="1:24" ht="12.75" hidden="1" customHeight="1">
      <c r="X20" s="1"/>
    </row>
    <row r="21" spans="1:24" ht="12.75" hidden="1" customHeight="1">
      <c r="X21" s="1"/>
    </row>
    <row r="22" spans="1:24" ht="12.75" hidden="1" customHeight="1">
      <c r="X22" s="1"/>
    </row>
    <row r="23" spans="1:24" ht="12.75" hidden="1" customHeight="1">
      <c r="A23" s="4"/>
      <c r="B23" s="7"/>
      <c r="C23" s="7"/>
      <c r="D23" s="7"/>
      <c r="E23" s="7"/>
      <c r="F23" s="7"/>
      <c r="G23" s="7"/>
      <c r="H23" s="7"/>
      <c r="X23" s="1"/>
    </row>
    <row r="24" spans="1:24" ht="12.75" hidden="1" customHeight="1">
      <c r="X24" s="1"/>
    </row>
    <row r="25" spans="1:24" ht="12.75" hidden="1" customHeight="1">
      <c r="X25" s="1"/>
    </row>
    <row r="26" spans="1:24" ht="12.75" hidden="1" customHeight="1">
      <c r="X26" s="1"/>
    </row>
    <row r="27" spans="1:24" ht="12.75" hidden="1" customHeight="1">
      <c r="X27" s="1"/>
    </row>
    <row r="28" spans="1:24" ht="12.75" hidden="1" customHeight="1">
      <c r="A28" s="4"/>
      <c r="B28" s="7"/>
      <c r="C28" s="7"/>
      <c r="D28" s="7"/>
      <c r="E28" s="7"/>
      <c r="F28" s="7"/>
      <c r="G28" s="7"/>
      <c r="H28" s="7"/>
      <c r="X28" s="1"/>
    </row>
    <row r="29" spans="1:24" ht="12.75" hidden="1" customHeight="1">
      <c r="X29" s="1"/>
    </row>
    <row r="30" spans="1:24" ht="12.75" hidden="1" customHeight="1">
      <c r="X30" s="1"/>
    </row>
    <row r="31" spans="1:24" ht="12.75" hidden="1" customHeight="1">
      <c r="X31" s="1"/>
    </row>
    <row r="32" spans="1:24" ht="12.75" hidden="1" customHeight="1">
      <c r="X32" s="1"/>
    </row>
    <row r="33" spans="1:24" ht="12.75" hidden="1" customHeight="1">
      <c r="A33" s="4"/>
      <c r="B33" s="7"/>
      <c r="C33" s="7"/>
      <c r="D33" s="7"/>
      <c r="E33" s="7"/>
      <c r="F33" s="7"/>
      <c r="G33" s="7"/>
      <c r="H33" s="7"/>
      <c r="X33" s="1"/>
    </row>
    <row r="34" spans="1:24" ht="12.75" hidden="1" customHeight="1">
      <c r="X34" s="1"/>
    </row>
    <row r="35" spans="1:24" ht="12.75" hidden="1" customHeight="1">
      <c r="X35" s="1"/>
    </row>
    <row r="36" spans="1:24" ht="12.75" hidden="1" customHeight="1">
      <c r="X36" s="1"/>
    </row>
    <row r="37" spans="1:24" ht="12.75" hidden="1" customHeight="1">
      <c r="X37" s="1"/>
    </row>
    <row r="38" spans="1:24" ht="12.75" hidden="1" customHeight="1">
      <c r="A38" s="4"/>
      <c r="B38" s="7"/>
      <c r="C38" s="7"/>
      <c r="D38" s="7"/>
      <c r="E38" s="7"/>
      <c r="F38" s="7"/>
      <c r="G38" s="7"/>
      <c r="H38" s="7"/>
      <c r="X38" s="1"/>
    </row>
    <row r="39" spans="1:24" ht="12.75" hidden="1" customHeight="1">
      <c r="X39" s="1"/>
    </row>
    <row r="40" spans="1:24" ht="12.75" hidden="1" customHeight="1">
      <c r="X40" s="1"/>
    </row>
    <row r="41" spans="1:24" ht="12.75" hidden="1" customHeight="1">
      <c r="X41" s="1"/>
    </row>
    <row r="42" spans="1:24" ht="12.75" hidden="1" customHeight="1">
      <c r="X42" s="1"/>
    </row>
    <row r="43" spans="1:24" ht="12.75" hidden="1" customHeight="1">
      <c r="A43" s="4"/>
      <c r="B43" s="7"/>
      <c r="C43" s="7"/>
      <c r="D43" s="7"/>
      <c r="E43" s="7"/>
      <c r="F43" s="7"/>
      <c r="G43" s="7"/>
      <c r="H43" s="7"/>
      <c r="X43" s="1"/>
    </row>
    <row r="44" spans="1:24" ht="12.75" hidden="1" customHeight="1">
      <c r="X44" s="1"/>
    </row>
    <row r="45" spans="1:24" ht="12.75" hidden="1" customHeight="1">
      <c r="X45" s="1"/>
    </row>
    <row r="46" spans="1:24" ht="12.75" hidden="1" customHeight="1">
      <c r="X46" s="1"/>
    </row>
    <row r="47" spans="1:24" ht="12.75" hidden="1" customHeight="1">
      <c r="X47" s="1"/>
    </row>
    <row r="48" spans="1:24" ht="12.75" hidden="1" customHeight="1">
      <c r="A48" s="4"/>
      <c r="B48" s="7"/>
      <c r="C48" s="7"/>
      <c r="D48" s="7"/>
      <c r="E48" s="7"/>
      <c r="F48" s="7"/>
      <c r="G48" s="7"/>
      <c r="H48" s="7"/>
      <c r="X48" s="1"/>
    </row>
    <row r="49" spans="1:24" ht="12.75" hidden="1" customHeight="1">
      <c r="A49" s="4"/>
      <c r="B49" s="7"/>
      <c r="C49" s="7"/>
      <c r="D49" s="7"/>
      <c r="E49" s="7"/>
      <c r="F49" s="7"/>
      <c r="G49" s="7"/>
      <c r="H49" s="7"/>
      <c r="X49" s="1"/>
    </row>
    <row r="50" spans="1:24" ht="12.75" hidden="1" customHeight="1">
      <c r="A50" s="4"/>
      <c r="B50" s="7"/>
      <c r="C50" s="7"/>
      <c r="D50" s="7"/>
      <c r="E50" s="7"/>
      <c r="F50" s="7"/>
      <c r="G50" s="7"/>
      <c r="H50" s="7"/>
      <c r="X50" s="1"/>
    </row>
    <row r="51" spans="1:24" ht="12.75" hidden="1" customHeight="1">
      <c r="A51" s="4"/>
      <c r="B51" s="7"/>
      <c r="C51" s="7"/>
      <c r="D51" s="7"/>
      <c r="E51" s="7"/>
      <c r="F51" s="7"/>
      <c r="G51" s="7"/>
      <c r="H51" s="7"/>
      <c r="X51" s="1"/>
    </row>
    <row r="52" spans="1:24" ht="12.75" hidden="1" customHeight="1">
      <c r="A52" s="4"/>
      <c r="B52" s="7"/>
      <c r="C52" s="7"/>
      <c r="D52" s="7"/>
      <c r="E52" s="7"/>
      <c r="F52" s="7"/>
      <c r="G52" s="7"/>
      <c r="H52" s="7"/>
      <c r="X52" s="1"/>
    </row>
    <row r="53" spans="1:24" ht="12.75" hidden="1" customHeight="1">
      <c r="A53" s="4"/>
      <c r="B53" s="7"/>
      <c r="C53" s="7"/>
      <c r="D53" s="7"/>
      <c r="E53" s="7"/>
      <c r="F53" s="7"/>
      <c r="G53" s="7"/>
      <c r="H53" s="7"/>
      <c r="X53" s="1"/>
    </row>
    <row r="54" spans="1:24" ht="12.75" hidden="1" customHeight="1">
      <c r="A54" s="4"/>
      <c r="B54" s="7"/>
      <c r="C54" s="7"/>
      <c r="D54" s="7"/>
      <c r="E54" s="7"/>
      <c r="F54" s="7"/>
      <c r="G54" s="7"/>
      <c r="H54" s="7"/>
      <c r="X54" s="1"/>
    </row>
    <row r="55" spans="1:24" ht="12.75" hidden="1" customHeight="1">
      <c r="A55" s="4"/>
      <c r="B55" s="7"/>
      <c r="C55" s="7"/>
      <c r="D55" s="7"/>
      <c r="E55" s="7"/>
      <c r="F55" s="7"/>
      <c r="G55" s="7"/>
      <c r="H55" s="7"/>
      <c r="X55" s="1"/>
    </row>
    <row r="56" spans="1:24" ht="12.75" hidden="1" customHeight="1">
      <c r="A56" s="4"/>
      <c r="B56" s="7"/>
      <c r="C56" s="7"/>
      <c r="D56" s="7"/>
      <c r="E56" s="7"/>
      <c r="F56" s="7"/>
      <c r="G56" s="7"/>
      <c r="H56" s="7"/>
      <c r="X56" s="1"/>
    </row>
    <row r="57" spans="1:24" ht="12.75" hidden="1" customHeight="1">
      <c r="A57" s="4"/>
      <c r="B57" s="7"/>
      <c r="C57" s="7"/>
      <c r="D57" s="7"/>
      <c r="E57" s="7"/>
      <c r="F57" s="7"/>
      <c r="G57" s="7"/>
      <c r="H57" s="7"/>
      <c r="X57" s="1"/>
    </row>
    <row r="58" spans="1:24" ht="12.75" hidden="1" customHeight="1">
      <c r="A58" s="4"/>
      <c r="B58" s="7"/>
      <c r="C58" s="7"/>
      <c r="D58" s="7"/>
      <c r="E58" s="7"/>
      <c r="F58" s="7"/>
      <c r="G58" s="7"/>
      <c r="H58" s="7"/>
      <c r="X58" s="1"/>
    </row>
    <row r="59" spans="1:24" ht="12.75" hidden="1" customHeight="1">
      <c r="A59" s="4"/>
      <c r="B59" s="7"/>
      <c r="C59" s="7"/>
      <c r="D59" s="7"/>
      <c r="E59" s="7"/>
      <c r="F59" s="7"/>
      <c r="G59" s="7"/>
      <c r="H59" s="7"/>
      <c r="X59" s="1"/>
    </row>
    <row r="60" spans="1:24" ht="12.75" hidden="1" customHeight="1">
      <c r="A60" s="4"/>
      <c r="B60" s="7"/>
      <c r="C60" s="7"/>
      <c r="D60" s="7"/>
      <c r="E60" s="7"/>
      <c r="F60" s="7"/>
      <c r="G60" s="7"/>
      <c r="H60" s="7"/>
      <c r="X60" s="1"/>
    </row>
    <row r="61" spans="1:24" ht="12.75" hidden="1" customHeight="1">
      <c r="A61" s="4"/>
      <c r="B61" s="7"/>
      <c r="C61" s="7"/>
      <c r="D61" s="7"/>
      <c r="E61" s="7"/>
      <c r="F61" s="7"/>
      <c r="G61" s="7"/>
      <c r="H61" s="7"/>
      <c r="X61" s="1"/>
    </row>
    <row r="62" spans="1:24" ht="12.75" hidden="1" customHeight="1">
      <c r="A62" s="4"/>
      <c r="B62" s="7"/>
      <c r="C62" s="7"/>
      <c r="D62" s="7"/>
      <c r="E62" s="7"/>
      <c r="F62" s="7"/>
      <c r="G62" s="7"/>
      <c r="H62" s="7"/>
      <c r="X62" s="1"/>
    </row>
    <row r="63" spans="1:24" ht="12.75" hidden="1" customHeight="1">
      <c r="A63" s="4"/>
      <c r="B63" s="7"/>
      <c r="C63" s="7"/>
      <c r="D63" s="7"/>
      <c r="E63" s="7"/>
      <c r="F63" s="7"/>
      <c r="G63" s="7"/>
      <c r="H63" s="7"/>
      <c r="X63" s="1"/>
    </row>
    <row r="64" spans="1:24" ht="12.75" hidden="1" customHeight="1">
      <c r="A64" s="4"/>
      <c r="B64" s="7"/>
      <c r="C64" s="7"/>
      <c r="D64" s="7"/>
      <c r="E64" s="7"/>
      <c r="F64" s="7"/>
      <c r="G64" s="7"/>
      <c r="H64" s="7"/>
      <c r="X64" s="1"/>
    </row>
    <row r="65" spans="1:24" ht="12.75" hidden="1" customHeight="1">
      <c r="A65" s="4"/>
      <c r="B65" s="7"/>
      <c r="C65" s="7"/>
      <c r="D65" s="7"/>
      <c r="E65" s="7"/>
      <c r="F65" s="7"/>
      <c r="G65" s="7"/>
      <c r="H65" s="7"/>
      <c r="X65" s="1"/>
    </row>
    <row r="66" spans="1:24" ht="12.75" hidden="1" customHeight="1">
      <c r="A66" s="4"/>
      <c r="B66" s="7"/>
      <c r="C66" s="7"/>
      <c r="D66" s="7"/>
      <c r="E66" s="7"/>
      <c r="F66" s="7"/>
      <c r="G66" s="7"/>
      <c r="H66" s="7"/>
      <c r="X66" s="1"/>
    </row>
    <row r="67" spans="1:24" ht="12.75" hidden="1" customHeight="1">
      <c r="A67" s="4"/>
      <c r="B67" s="7"/>
      <c r="C67" s="7"/>
      <c r="D67" s="7"/>
      <c r="E67" s="7"/>
      <c r="F67" s="7"/>
      <c r="G67" s="7"/>
      <c r="H67" s="7"/>
      <c r="X67" s="1"/>
    </row>
    <row r="68" spans="1:24" ht="12.75" hidden="1" customHeight="1">
      <c r="A68" s="4"/>
      <c r="B68" s="7"/>
      <c r="C68" s="7"/>
      <c r="D68" s="7"/>
      <c r="E68" s="7"/>
      <c r="F68" s="7"/>
      <c r="G68" s="7"/>
      <c r="H68" s="7"/>
      <c r="X68" s="1"/>
    </row>
    <row r="69" spans="1:24" ht="12.75" hidden="1" customHeight="1">
      <c r="A69" s="4"/>
      <c r="B69" s="7"/>
      <c r="C69" s="7"/>
      <c r="D69" s="7"/>
      <c r="E69" s="7"/>
      <c r="F69" s="7"/>
      <c r="G69" s="7"/>
      <c r="H69" s="7"/>
      <c r="X69" s="1"/>
    </row>
    <row r="70" spans="1:24" ht="12.75" hidden="1" customHeight="1">
      <c r="A70" s="4"/>
      <c r="B70" s="7"/>
      <c r="C70" s="7"/>
      <c r="D70" s="7"/>
      <c r="E70" s="7"/>
      <c r="F70" s="7"/>
      <c r="G70" s="7"/>
      <c r="H70" s="7"/>
      <c r="X70" s="1"/>
    </row>
    <row r="71" spans="1:24" ht="12.75" hidden="1" customHeight="1">
      <c r="A71" s="4"/>
      <c r="B71" s="7"/>
      <c r="C71" s="7"/>
      <c r="D71" s="7"/>
      <c r="E71" s="7"/>
      <c r="F71" s="7"/>
      <c r="G71" s="7"/>
      <c r="H71" s="7"/>
      <c r="X71" s="1"/>
    </row>
    <row r="72" spans="1:24" ht="12.75" hidden="1" customHeight="1">
      <c r="A72" s="4"/>
      <c r="B72" s="7"/>
      <c r="C72" s="7"/>
      <c r="D72" s="7"/>
      <c r="E72" s="7"/>
      <c r="F72" s="7"/>
      <c r="G72" s="7"/>
      <c r="H72" s="7"/>
      <c r="X72" s="1"/>
    </row>
    <row r="73" spans="1:24" ht="12.75" hidden="1" customHeight="1">
      <c r="A73" s="4"/>
      <c r="B73" s="7"/>
      <c r="C73" s="7"/>
      <c r="D73" s="7"/>
      <c r="E73" s="7"/>
      <c r="F73" s="7"/>
      <c r="G73" s="7"/>
      <c r="H73" s="7"/>
      <c r="X73" s="1"/>
    </row>
    <row r="74" spans="1:24" ht="12.75" hidden="1" customHeight="1">
      <c r="A74" s="4"/>
      <c r="B74" s="7"/>
      <c r="C74" s="7"/>
      <c r="D74" s="7"/>
      <c r="E74" s="7"/>
      <c r="F74" s="7"/>
      <c r="G74" s="7"/>
      <c r="H74" s="7"/>
      <c r="X74" s="1"/>
    </row>
    <row r="75" spans="1:24" ht="12.75" hidden="1" customHeight="1">
      <c r="A75" s="4"/>
      <c r="B75" s="7"/>
      <c r="C75" s="7"/>
      <c r="D75" s="7"/>
      <c r="E75" s="7"/>
      <c r="F75" s="7"/>
      <c r="G75" s="7"/>
      <c r="H75" s="7"/>
      <c r="X75" s="1"/>
    </row>
    <row r="76" spans="1:24" ht="12.75" hidden="1" customHeight="1">
      <c r="A76" s="4"/>
      <c r="B76" s="7"/>
      <c r="C76" s="7"/>
      <c r="D76" s="7"/>
      <c r="E76" s="7"/>
      <c r="F76" s="7"/>
      <c r="G76" s="7"/>
      <c r="H76" s="7"/>
      <c r="X76" s="1"/>
    </row>
    <row r="77" spans="1:24" ht="12.75" hidden="1" customHeight="1">
      <c r="A77" s="4"/>
      <c r="B77" s="7"/>
      <c r="C77" s="7"/>
      <c r="D77" s="7"/>
      <c r="E77" s="7"/>
      <c r="F77" s="7"/>
      <c r="G77" s="7"/>
      <c r="H77" s="7"/>
      <c r="X77" s="1"/>
    </row>
    <row r="78" spans="1:24">
      <c r="A78" s="4"/>
      <c r="B78" s="7"/>
      <c r="C78" s="7"/>
      <c r="D78" s="7"/>
      <c r="E78" s="7"/>
      <c r="F78" s="7"/>
      <c r="G78" s="7"/>
      <c r="H78" s="7"/>
      <c r="X78" s="1"/>
    </row>
    <row r="79" spans="1:24">
      <c r="A79" s="4"/>
      <c r="B79" s="7"/>
      <c r="C79" s="7"/>
      <c r="D79" s="7"/>
      <c r="E79" s="7"/>
      <c r="F79" s="7"/>
      <c r="G79" s="7"/>
      <c r="H79" s="7"/>
      <c r="X79" s="1"/>
    </row>
    <row r="80" spans="1:24">
      <c r="X80" s="1"/>
    </row>
    <row r="81" spans="1:24">
      <c r="X81" s="1"/>
    </row>
    <row r="82" spans="1:24">
      <c r="X82" s="1"/>
    </row>
    <row r="83" spans="1:24">
      <c r="A83" s="4"/>
      <c r="B83" s="7"/>
      <c r="C83" s="7"/>
      <c r="D83" s="7"/>
      <c r="E83" s="7"/>
      <c r="F83" s="7"/>
      <c r="G83" s="7"/>
      <c r="H83" s="7"/>
      <c r="X83" s="1"/>
    </row>
    <row r="84" spans="1:24">
      <c r="A84" s="4"/>
      <c r="B84" s="7"/>
      <c r="C84" s="7"/>
      <c r="D84" s="7"/>
      <c r="E84" s="7"/>
      <c r="F84" s="7"/>
      <c r="G84" s="7"/>
      <c r="H84" s="7"/>
      <c r="X84" s="1"/>
    </row>
    <row r="85" spans="1:24">
      <c r="A85" s="4"/>
      <c r="B85" s="7"/>
      <c r="C85" s="7"/>
      <c r="D85" s="7"/>
      <c r="E85" s="7"/>
      <c r="F85" s="7"/>
      <c r="G85" s="7"/>
      <c r="H85" s="7"/>
      <c r="X85" s="1"/>
    </row>
    <row r="86" spans="1:24">
      <c r="X86" s="1"/>
    </row>
    <row r="87" spans="1:24">
      <c r="X87" s="1"/>
    </row>
    <row r="88" spans="1:24">
      <c r="A88" s="4"/>
      <c r="B88" s="7"/>
      <c r="C88" s="7"/>
      <c r="D88" s="7"/>
      <c r="E88" s="7"/>
      <c r="F88" s="7"/>
      <c r="G88" s="7"/>
      <c r="H88" s="7"/>
      <c r="X88" s="1"/>
    </row>
    <row r="89" spans="1:24">
      <c r="A89" s="4"/>
      <c r="B89" s="7"/>
      <c r="C89" s="7"/>
      <c r="D89" s="7"/>
      <c r="E89" s="7"/>
      <c r="F89" s="7"/>
      <c r="G89" s="7"/>
      <c r="H89" s="7"/>
      <c r="X89" s="1"/>
    </row>
    <row r="90" spans="1:24">
      <c r="A90" s="4"/>
      <c r="B90" s="7"/>
      <c r="C90" s="7"/>
      <c r="D90" s="7"/>
      <c r="E90" s="7"/>
      <c r="F90" s="7"/>
      <c r="G90" s="7"/>
      <c r="H90" s="7"/>
      <c r="X90" s="1"/>
    </row>
    <row r="91" spans="1:24">
      <c r="X91" s="1"/>
    </row>
    <row r="92" spans="1:24">
      <c r="X92" s="1"/>
    </row>
    <row r="93" spans="1:24">
      <c r="A93" s="4"/>
      <c r="B93" s="7"/>
      <c r="C93" s="7"/>
      <c r="D93" s="7"/>
      <c r="E93" s="7"/>
      <c r="F93" s="7"/>
      <c r="G93" s="7"/>
      <c r="H93" s="7"/>
      <c r="X93" s="1"/>
    </row>
    <row r="94" spans="1:24">
      <c r="X94" s="1"/>
    </row>
    <row r="95" spans="1:24">
      <c r="X95" s="1"/>
    </row>
    <row r="96" spans="1:24">
      <c r="X96" s="1"/>
    </row>
    <row r="97" spans="1:24">
      <c r="X97" s="1"/>
    </row>
    <row r="98" spans="1:24">
      <c r="A98" s="4"/>
      <c r="B98" s="7"/>
      <c r="C98" s="7"/>
      <c r="D98" s="7"/>
      <c r="E98" s="7"/>
      <c r="F98" s="7"/>
      <c r="G98" s="7"/>
      <c r="H98" s="7"/>
      <c r="X98" s="1"/>
    </row>
    <row r="99" spans="1:24">
      <c r="X99" s="1"/>
    </row>
    <row r="100" spans="1:24">
      <c r="X100" s="1"/>
    </row>
    <row r="101" spans="1:24">
      <c r="X101" s="1"/>
    </row>
    <row r="102" spans="1:24">
      <c r="X102" s="1"/>
    </row>
    <row r="103" spans="1:24">
      <c r="A103" s="4"/>
      <c r="B103" s="7"/>
      <c r="C103" s="7"/>
      <c r="D103" s="7"/>
      <c r="E103" s="7"/>
      <c r="F103" s="7"/>
      <c r="G103" s="7"/>
      <c r="H103" s="7"/>
      <c r="X103" s="1"/>
    </row>
    <row r="104" spans="1:24">
      <c r="X104" s="1"/>
    </row>
    <row r="105" spans="1:24">
      <c r="A105" s="2" t="s">
        <v>15</v>
      </c>
      <c r="X105" s="1"/>
    </row>
    <row r="106" spans="1:24">
      <c r="X106" s="1"/>
    </row>
    <row r="107" spans="1:24">
      <c r="X107" s="1"/>
    </row>
    <row r="108" spans="1:24">
      <c r="A108" s="4"/>
      <c r="B108" s="7"/>
      <c r="C108" s="7"/>
      <c r="D108" s="7"/>
      <c r="E108" s="7"/>
      <c r="F108" s="7"/>
      <c r="G108" s="7"/>
      <c r="H108" s="7"/>
      <c r="X108" s="1"/>
    </row>
    <row r="109" spans="1:24">
      <c r="X109" s="1"/>
    </row>
    <row r="110" spans="1:24">
      <c r="X110" s="1"/>
    </row>
    <row r="111" spans="1:24">
      <c r="X111" s="1"/>
    </row>
    <row r="112" spans="1:24">
      <c r="X112" s="1"/>
    </row>
    <row r="113" spans="1:24">
      <c r="A113" s="4"/>
      <c r="B113" s="7"/>
      <c r="C113" s="7"/>
      <c r="D113" s="7"/>
      <c r="E113" s="7"/>
      <c r="F113" s="7"/>
      <c r="G113" s="7"/>
      <c r="H113" s="7"/>
      <c r="X113" s="1"/>
    </row>
    <row r="114" spans="1:24">
      <c r="X114" s="1"/>
    </row>
    <row r="115" spans="1:24">
      <c r="X115" s="1"/>
    </row>
    <row r="116" spans="1:24">
      <c r="X116" s="1"/>
    </row>
    <row r="117" spans="1:24">
      <c r="X117" s="1"/>
    </row>
    <row r="118" spans="1:24">
      <c r="A118" s="4"/>
      <c r="B118" s="7"/>
      <c r="C118" s="7"/>
      <c r="D118" s="7"/>
      <c r="E118" s="7"/>
      <c r="F118" s="7"/>
      <c r="G118" s="7"/>
      <c r="H118" s="7"/>
      <c r="X118" s="1"/>
    </row>
    <row r="119" spans="1:24">
      <c r="X119" s="1"/>
    </row>
    <row r="120" spans="1:24">
      <c r="X120" s="1"/>
    </row>
    <row r="121" spans="1:24">
      <c r="X121" s="1"/>
    </row>
    <row r="122" spans="1:24">
      <c r="X122" s="1"/>
    </row>
    <row r="123" spans="1:24">
      <c r="A123" s="4"/>
      <c r="B123" s="7"/>
      <c r="C123" s="7"/>
      <c r="D123" s="7"/>
      <c r="E123" s="7"/>
      <c r="F123" s="7"/>
      <c r="G123" s="7"/>
      <c r="H123" s="7"/>
      <c r="X123" s="1"/>
    </row>
    <row r="124" spans="1:24">
      <c r="A124" s="4"/>
      <c r="B124" s="7"/>
      <c r="C124" s="7"/>
      <c r="D124" s="7"/>
      <c r="E124" s="7"/>
      <c r="F124" s="7"/>
      <c r="G124" s="7"/>
      <c r="H124" s="7"/>
      <c r="X124" s="1"/>
    </row>
    <row r="125" spans="1:24">
      <c r="A125" s="4"/>
      <c r="B125" s="7"/>
      <c r="C125" s="7"/>
      <c r="D125" s="7"/>
      <c r="E125" s="7"/>
      <c r="F125" s="7"/>
      <c r="G125" s="7"/>
      <c r="H125" s="7"/>
      <c r="X125" s="1"/>
    </row>
    <row r="126" spans="1:24">
      <c r="A126" s="4"/>
      <c r="B126" s="7"/>
      <c r="C126" s="7"/>
      <c r="D126" s="7"/>
      <c r="E126" s="7"/>
      <c r="F126" s="7"/>
      <c r="G126" s="7"/>
      <c r="H126" s="7"/>
      <c r="X126" s="1"/>
    </row>
    <row r="127" spans="1:24">
      <c r="A127" s="4"/>
      <c r="B127" s="7"/>
      <c r="C127" s="7"/>
      <c r="D127" s="7"/>
      <c r="E127" s="7"/>
      <c r="F127" s="7"/>
      <c r="G127" s="7"/>
      <c r="H127" s="7"/>
      <c r="X127" s="1"/>
    </row>
    <row r="128" spans="1:24">
      <c r="A128" s="4"/>
      <c r="B128" s="7"/>
      <c r="C128" s="7"/>
      <c r="D128" s="7"/>
      <c r="E128" s="7"/>
      <c r="F128" s="7"/>
      <c r="G128" s="7"/>
      <c r="H128" s="7"/>
      <c r="X128" s="1"/>
    </row>
    <row r="129" spans="1:24">
      <c r="A129" s="4"/>
      <c r="B129" s="7"/>
      <c r="C129" s="7"/>
      <c r="D129" s="7"/>
      <c r="E129" s="7"/>
      <c r="F129" s="7"/>
      <c r="G129" s="7"/>
      <c r="H129" s="7"/>
      <c r="X129" s="1"/>
    </row>
    <row r="130" spans="1:24">
      <c r="A130" s="4"/>
      <c r="B130" s="7"/>
      <c r="C130" s="7"/>
      <c r="D130" s="7"/>
      <c r="E130" s="7"/>
      <c r="F130" s="7"/>
      <c r="G130" s="7"/>
      <c r="H130" s="7"/>
      <c r="X130" s="1"/>
    </row>
    <row r="131" spans="1:24">
      <c r="A131" s="4"/>
      <c r="B131" s="7"/>
      <c r="C131" s="7"/>
      <c r="D131" s="7"/>
      <c r="E131" s="7"/>
      <c r="F131" s="7"/>
      <c r="G131" s="7"/>
      <c r="H131" s="7"/>
      <c r="X131" s="1"/>
    </row>
    <row r="132" spans="1:24">
      <c r="X132" s="1"/>
    </row>
    <row r="134" spans="1:24">
      <c r="X134" s="1"/>
    </row>
    <row r="136" spans="1:24">
      <c r="X136" s="1"/>
    </row>
    <row r="137" spans="1:24">
      <c r="X137" s="1"/>
    </row>
    <row r="138" spans="1:24">
      <c r="X138" s="1"/>
    </row>
    <row r="139" spans="1:24">
      <c r="X139" s="1"/>
    </row>
    <row r="140" spans="1:24">
      <c r="X140" s="1"/>
    </row>
    <row r="141" spans="1:24">
      <c r="X141" s="1"/>
    </row>
    <row r="142" spans="1:24">
      <c r="X142" s="1"/>
    </row>
    <row r="143" spans="1:24">
      <c r="X143" s="1"/>
    </row>
    <row r="144" spans="1:24">
      <c r="X144" s="1"/>
    </row>
    <row r="145" spans="24:24">
      <c r="X145" s="1"/>
    </row>
    <row r="146" spans="24:24">
      <c r="X146" s="1"/>
    </row>
    <row r="147" spans="24:24">
      <c r="X147" s="1"/>
    </row>
    <row r="148" spans="24:24">
      <c r="X148" s="1"/>
    </row>
    <row r="149" spans="24:24">
      <c r="X149" s="1"/>
    </row>
    <row r="150" spans="24:24">
      <c r="X150" s="1"/>
    </row>
  </sheetData>
  <pageMargins left="0.75" right="0.75" top="1" bottom="1" header="0.5" footer="0.5"/>
  <pageSetup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T40"/>
  <sheetViews>
    <sheetView zoomScale="77" zoomScaleNormal="77" workbookViewId="0">
      <pane xSplit="2" ySplit="5" topLeftCell="C13" activePane="bottomRight" state="frozen"/>
      <selection pane="topRight" activeCell="F1" sqref="F1"/>
      <selection pane="bottomLeft" activeCell="A2" sqref="A2"/>
      <selection pane="bottomRight" activeCell="B3" sqref="B3"/>
    </sheetView>
  </sheetViews>
  <sheetFormatPr defaultRowHeight="15"/>
  <cols>
    <col min="1" max="1" width="9.140625" style="1"/>
    <col min="2" max="2" width="36.5703125" style="1" bestFit="1" customWidth="1"/>
    <col min="3" max="8" width="13.140625" style="1" customWidth="1"/>
    <col min="9" max="13" width="11.7109375" style="1" bestFit="1" customWidth="1"/>
    <col min="14" max="14" width="11" style="1" customWidth="1"/>
    <col min="15" max="15" width="18.42578125" style="1" customWidth="1"/>
    <col min="16" max="18" width="14.85546875" style="1" bestFit="1" customWidth="1"/>
    <col min="19" max="19" width="14.85546875" style="1" customWidth="1"/>
    <col min="20" max="21" width="14.85546875" style="1" bestFit="1" customWidth="1"/>
    <col min="22" max="22" width="14.85546875" style="1" customWidth="1"/>
    <col min="23" max="25" width="14.85546875" style="1" bestFit="1" customWidth="1"/>
    <col min="26" max="26" width="14.85546875" style="1" customWidth="1"/>
    <col min="27" max="29" width="14.85546875" style="1" bestFit="1" customWidth="1"/>
    <col min="30" max="30" width="14.85546875" style="1" customWidth="1"/>
    <col min="31" max="33" width="14.85546875" style="1" bestFit="1" customWidth="1"/>
    <col min="34" max="34" width="14.85546875" style="1" customWidth="1"/>
    <col min="35" max="37" width="14.85546875" style="1" bestFit="1" customWidth="1"/>
    <col min="38" max="38" width="14.85546875" style="1" customWidth="1"/>
    <col min="39" max="41" width="14.85546875" style="1" bestFit="1" customWidth="1"/>
    <col min="42" max="42" width="14.85546875" style="1" customWidth="1"/>
    <col min="43" max="45" width="14.85546875" style="1" bestFit="1" customWidth="1"/>
    <col min="46" max="46" width="14.85546875" style="1" customWidth="1"/>
    <col min="47" max="49" width="14.85546875" style="1" bestFit="1" customWidth="1"/>
    <col min="50" max="50" width="14.85546875" style="1" customWidth="1"/>
    <col min="51" max="53" width="14.85546875" style="1" bestFit="1" customWidth="1"/>
    <col min="54" max="54" width="14.85546875" style="1" customWidth="1"/>
    <col min="55" max="57" width="14.85546875" style="1" bestFit="1" customWidth="1"/>
    <col min="58" max="58" width="14.85546875" style="1" customWidth="1"/>
    <col min="59" max="61" width="14.85546875" style="1" bestFit="1" customWidth="1"/>
    <col min="62" max="62" width="14.85546875" style="1" customWidth="1"/>
    <col min="63" max="65" width="14.85546875" style="1" bestFit="1" customWidth="1"/>
    <col min="66" max="66" width="14.85546875" style="1" customWidth="1"/>
    <col min="67" max="69" width="14.85546875" style="1" bestFit="1" customWidth="1"/>
    <col min="70" max="70" width="14.85546875" style="1" customWidth="1"/>
    <col min="71" max="73" width="14.85546875" style="1" bestFit="1" customWidth="1"/>
    <col min="74" max="74" width="14.85546875" style="1" customWidth="1"/>
    <col min="75" max="77" width="14.85546875" style="1" bestFit="1" customWidth="1"/>
    <col min="78" max="78" width="14.85546875" style="1" customWidth="1"/>
    <col min="79" max="81" width="14.85546875" style="1" bestFit="1" customWidth="1"/>
    <col min="82" max="82" width="14.85546875" style="1" customWidth="1"/>
    <col min="83" max="85" width="14.85546875" style="1" bestFit="1" customWidth="1"/>
    <col min="86" max="86" width="14.85546875" style="1" customWidth="1"/>
    <col min="87" max="89" width="14.85546875" style="1" bestFit="1" customWidth="1"/>
    <col min="90" max="90" width="14.85546875" style="1" customWidth="1"/>
    <col min="91" max="93" width="14.85546875" style="1" bestFit="1" customWidth="1"/>
    <col min="94" max="94" width="14.85546875" style="1" customWidth="1"/>
    <col min="95" max="97" width="14.85546875" style="1" bestFit="1" customWidth="1"/>
    <col min="98" max="98" width="14.85546875" style="1" customWidth="1"/>
    <col min="99" max="101" width="14.85546875" style="1" bestFit="1" customWidth="1"/>
    <col min="102" max="102" width="14.85546875" style="1" customWidth="1"/>
    <col min="103" max="105" width="14.85546875" style="1" bestFit="1" customWidth="1"/>
    <col min="106" max="106" width="14.85546875" style="1" customWidth="1"/>
    <col min="107" max="16384" width="9.140625" style="1"/>
  </cols>
  <sheetData>
    <row r="2" spans="1:20">
      <c r="B2" t="s">
        <v>45</v>
      </c>
      <c r="C2"/>
      <c r="D2"/>
      <c r="E2"/>
      <c r="F2"/>
      <c r="G2"/>
      <c r="H2"/>
    </row>
    <row r="3" spans="1:20">
      <c r="B3" s="1" t="s">
        <v>44</v>
      </c>
    </row>
    <row r="4" spans="1:20">
      <c r="C4" s="1" t="s">
        <v>17</v>
      </c>
      <c r="D4" s="1" t="s">
        <v>17</v>
      </c>
      <c r="E4" s="1" t="s">
        <v>17</v>
      </c>
      <c r="F4" s="1" t="s">
        <v>18</v>
      </c>
      <c r="G4" s="1" t="s">
        <v>17</v>
      </c>
    </row>
    <row r="5" spans="1:20">
      <c r="C5" s="11" t="s">
        <v>19</v>
      </c>
      <c r="D5" s="11" t="s">
        <v>20</v>
      </c>
      <c r="E5" s="11" t="s">
        <v>21</v>
      </c>
      <c r="F5" s="11" t="s">
        <v>22</v>
      </c>
      <c r="G5" s="11" t="s">
        <v>22</v>
      </c>
      <c r="I5" s="11"/>
      <c r="J5" s="11"/>
      <c r="K5" s="11"/>
      <c r="L5" s="11"/>
      <c r="M5" s="11"/>
      <c r="O5" s="12"/>
    </row>
    <row r="6" spans="1:20">
      <c r="A6" s="13">
        <v>2</v>
      </c>
      <c r="B6" s="14" t="s">
        <v>23</v>
      </c>
      <c r="C6" s="15">
        <v>103.13</v>
      </c>
      <c r="D6" s="15">
        <v>116.0215</v>
      </c>
      <c r="E6" s="15">
        <v>115.069</v>
      </c>
      <c r="F6" s="15">
        <v>119.28100000000001</v>
      </c>
      <c r="G6" s="15">
        <v>119.867</v>
      </c>
      <c r="H6" s="16">
        <v>0.16229031319693599</v>
      </c>
      <c r="O6" s="12"/>
      <c r="P6" s="17"/>
      <c r="Q6" s="17"/>
      <c r="R6" s="17"/>
      <c r="S6" s="17"/>
      <c r="T6" s="17"/>
    </row>
    <row r="7" spans="1:20">
      <c r="A7" s="13" t="s">
        <v>24</v>
      </c>
      <c r="B7" s="14" t="s">
        <v>25</v>
      </c>
      <c r="C7" s="15">
        <v>68.796999999999997</v>
      </c>
      <c r="D7" s="15">
        <v>75.927000000000007</v>
      </c>
      <c r="E7" s="15">
        <v>78.3</v>
      </c>
      <c r="F7" s="15">
        <v>80.018500000000003</v>
      </c>
      <c r="G7" s="15">
        <v>77.916499999999999</v>
      </c>
      <c r="H7" s="16">
        <v>0.13255665217960089</v>
      </c>
      <c r="O7" s="12"/>
      <c r="P7" s="17"/>
      <c r="Q7" s="17"/>
      <c r="R7" s="17"/>
      <c r="S7" s="17"/>
      <c r="T7" s="17"/>
    </row>
    <row r="8" spans="1:20">
      <c r="A8" s="13">
        <v>10</v>
      </c>
      <c r="B8" s="14" t="s">
        <v>26</v>
      </c>
      <c r="C8" s="15">
        <v>56.890500000000003</v>
      </c>
      <c r="D8" s="15">
        <v>62.361499999999999</v>
      </c>
      <c r="E8" s="15">
        <v>63.663499999999999</v>
      </c>
      <c r="F8" s="15">
        <v>52.598500000000001</v>
      </c>
      <c r="G8" s="15">
        <v>67.813000000000002</v>
      </c>
      <c r="H8" s="16">
        <v>0.19199163304945466</v>
      </c>
      <c r="O8" s="12"/>
      <c r="P8" s="17"/>
      <c r="Q8" s="17"/>
      <c r="R8" s="17"/>
      <c r="S8" s="17"/>
      <c r="T8" s="17"/>
    </row>
    <row r="9" spans="1:20">
      <c r="A9" s="13" t="s">
        <v>27</v>
      </c>
      <c r="B9" s="14" t="s">
        <v>28</v>
      </c>
      <c r="C9" s="15">
        <v>69.555999999999997</v>
      </c>
      <c r="D9" s="15">
        <v>73.728499999999997</v>
      </c>
      <c r="E9" s="15">
        <v>72.109499999999997</v>
      </c>
      <c r="F9" s="15">
        <v>67.105500000000006</v>
      </c>
      <c r="G9" s="15">
        <v>65.517499999999998</v>
      </c>
      <c r="H9" s="16">
        <v>-5.8061130599804445E-2</v>
      </c>
      <c r="O9" s="12"/>
      <c r="P9" s="17"/>
      <c r="Q9" s="17"/>
      <c r="R9" s="17"/>
      <c r="S9" s="17"/>
      <c r="T9" s="17"/>
    </row>
    <row r="10" spans="1:20">
      <c r="A10" s="13" t="s">
        <v>29</v>
      </c>
      <c r="B10" s="14" t="s">
        <v>30</v>
      </c>
      <c r="C10" s="15">
        <v>36.448</v>
      </c>
      <c r="D10" s="15">
        <v>42.231000000000002</v>
      </c>
      <c r="E10" s="15">
        <v>41.051000000000002</v>
      </c>
      <c r="F10" s="15">
        <v>37.1355</v>
      </c>
      <c r="G10" s="15">
        <v>41.232500000000002</v>
      </c>
      <c r="H10" s="16">
        <v>0.13126920544337151</v>
      </c>
      <c r="O10" s="12"/>
      <c r="P10" s="17"/>
      <c r="Q10" s="17"/>
      <c r="R10" s="17"/>
      <c r="S10" s="17"/>
      <c r="T10" s="17"/>
    </row>
    <row r="11" spans="1:20">
      <c r="A11" s="13" t="s">
        <v>31</v>
      </c>
      <c r="B11" s="1" t="s">
        <v>32</v>
      </c>
      <c r="C11" s="15">
        <v>24.482500000000002</v>
      </c>
      <c r="D11" s="15">
        <v>24.251000000000001</v>
      </c>
      <c r="E11" s="15">
        <v>25.919499999999999</v>
      </c>
      <c r="F11" s="15">
        <v>26.8475</v>
      </c>
      <c r="G11" s="15">
        <v>25.874500000000001</v>
      </c>
      <c r="H11" s="16">
        <v>5.6856938629633369E-2</v>
      </c>
      <c r="O11" s="12"/>
      <c r="P11" s="17"/>
      <c r="Q11" s="17"/>
      <c r="R11" s="17"/>
      <c r="S11" s="17"/>
      <c r="T11" s="17"/>
    </row>
    <row r="12" spans="1:20">
      <c r="A12" s="13" t="s">
        <v>33</v>
      </c>
      <c r="B12" s="14" t="s">
        <v>34</v>
      </c>
      <c r="C12" s="15">
        <v>23.013999999999999</v>
      </c>
      <c r="D12" s="15">
        <v>24.873999999999999</v>
      </c>
      <c r="E12" s="15">
        <v>24.083500000000001</v>
      </c>
      <c r="F12" s="15">
        <v>24.518999999999998</v>
      </c>
      <c r="G12" s="15">
        <v>23.066500000000001</v>
      </c>
      <c r="H12" s="16">
        <v>2.2812201268793686E-3</v>
      </c>
      <c r="O12" s="12"/>
      <c r="P12" s="17"/>
      <c r="Q12" s="17"/>
      <c r="R12" s="17"/>
      <c r="S12" s="17"/>
      <c r="T12" s="17"/>
    </row>
    <row r="13" spans="1:20">
      <c r="A13" s="13">
        <v>8</v>
      </c>
      <c r="B13" s="14" t="s">
        <v>35</v>
      </c>
      <c r="C13" s="15">
        <v>14.907500000000001</v>
      </c>
      <c r="D13" s="15">
        <v>15.6715</v>
      </c>
      <c r="E13" s="15">
        <v>14.557499999999999</v>
      </c>
      <c r="F13" s="15">
        <v>15.666499999999999</v>
      </c>
      <c r="G13" s="15">
        <v>15.6915</v>
      </c>
      <c r="H13" s="16">
        <v>5.2590977695790686E-2</v>
      </c>
      <c r="O13" s="12"/>
      <c r="P13" s="17"/>
      <c r="Q13" s="17"/>
      <c r="R13" s="17"/>
      <c r="S13" s="17"/>
      <c r="T13" s="17"/>
    </row>
    <row r="14" spans="1:20">
      <c r="A14" s="13">
        <v>6</v>
      </c>
      <c r="B14" s="14" t="s">
        <v>36</v>
      </c>
      <c r="C14" s="15">
        <v>15.608000000000001</v>
      </c>
      <c r="D14" s="15">
        <v>14.666</v>
      </c>
      <c r="E14" s="15">
        <v>14.35</v>
      </c>
      <c r="F14" s="15">
        <v>14.6065</v>
      </c>
      <c r="G14" s="15">
        <v>14.2265</v>
      </c>
      <c r="H14" s="16">
        <v>-8.8512301383905756E-2</v>
      </c>
      <c r="O14" s="12"/>
      <c r="P14" s="17"/>
      <c r="Q14" s="17"/>
      <c r="R14" s="17"/>
      <c r="S14" s="17"/>
      <c r="T14" s="17"/>
    </row>
    <row r="15" spans="1:20">
      <c r="A15" s="13">
        <v>3</v>
      </c>
      <c r="B15" s="14" t="s">
        <v>37</v>
      </c>
      <c r="C15" s="15">
        <v>15.4245</v>
      </c>
      <c r="D15" s="15">
        <v>12.353999999999999</v>
      </c>
      <c r="E15" s="15">
        <v>12.032500000000001</v>
      </c>
      <c r="F15" s="15">
        <v>12.358499999999999</v>
      </c>
      <c r="G15" s="15">
        <v>12.217000000000001</v>
      </c>
      <c r="H15" s="16">
        <v>-0.20794839378910168</v>
      </c>
      <c r="O15" s="12"/>
      <c r="P15" s="17"/>
      <c r="Q15" s="17"/>
      <c r="R15" s="17"/>
      <c r="S15" s="17"/>
      <c r="T15" s="17"/>
    </row>
    <row r="16" spans="1:20">
      <c r="A16" s="13" t="s">
        <v>38</v>
      </c>
      <c r="B16" s="14" t="s">
        <v>39</v>
      </c>
      <c r="C16" s="15">
        <v>11.750999999999999</v>
      </c>
      <c r="D16" s="15">
        <v>12.743499999999999</v>
      </c>
      <c r="E16" s="15">
        <v>12.218999999999999</v>
      </c>
      <c r="F16" s="15">
        <v>10.8405</v>
      </c>
      <c r="G16" s="15">
        <v>11.0245</v>
      </c>
      <c r="H16" s="16">
        <v>-6.1824525572291678E-2</v>
      </c>
      <c r="O16" s="12"/>
      <c r="P16" s="17"/>
      <c r="Q16" s="17"/>
      <c r="R16" s="17"/>
      <c r="S16" s="17"/>
      <c r="T16" s="17"/>
    </row>
    <row r="17" spans="1:20">
      <c r="A17" s="13">
        <v>9</v>
      </c>
      <c r="B17" s="14" t="s">
        <v>40</v>
      </c>
      <c r="C17" s="15">
        <v>6.4669999999999996</v>
      </c>
      <c r="D17" s="15">
        <v>6.3525</v>
      </c>
      <c r="E17" s="15">
        <v>7.181</v>
      </c>
      <c r="F17" s="15">
        <v>7.1485000000000003</v>
      </c>
      <c r="G17" s="15">
        <v>7.931</v>
      </c>
      <c r="H17" s="16">
        <v>0.22638008350085048</v>
      </c>
      <c r="O17" s="12"/>
      <c r="P17" s="17"/>
      <c r="Q17" s="17"/>
      <c r="R17" s="17"/>
      <c r="S17" s="17"/>
      <c r="T17" s="17"/>
    </row>
    <row r="18" spans="1:20">
      <c r="A18" s="13">
        <v>11</v>
      </c>
      <c r="B18" s="14" t="s">
        <v>41</v>
      </c>
      <c r="C18" s="15">
        <v>4.0015000000000001</v>
      </c>
      <c r="D18" s="15">
        <v>3.5529999999999999</v>
      </c>
      <c r="E18" s="15">
        <v>3.8980000000000001</v>
      </c>
      <c r="F18" s="15">
        <v>3.9495</v>
      </c>
      <c r="G18" s="15">
        <v>4.0205000000000002</v>
      </c>
      <c r="H18" s="16">
        <v>4.7482194177184134E-3</v>
      </c>
      <c r="O18" s="12"/>
      <c r="P18" s="17"/>
      <c r="Q18" s="17"/>
      <c r="R18" s="17"/>
      <c r="S18" s="17"/>
      <c r="T18" s="17"/>
    </row>
    <row r="20" spans="1:20">
      <c r="A20" s="13">
        <v>1</v>
      </c>
      <c r="B20" s="14" t="s">
        <v>42</v>
      </c>
      <c r="C20" s="14"/>
      <c r="D20" s="14"/>
      <c r="E20" s="14"/>
      <c r="F20" s="14"/>
      <c r="G20" s="14"/>
      <c r="H20" s="14"/>
      <c r="O20" s="12"/>
      <c r="P20" s="17"/>
      <c r="Q20" s="17"/>
      <c r="R20" s="17"/>
      <c r="S20" s="17"/>
      <c r="T20" s="17"/>
    </row>
    <row r="21" spans="1:20">
      <c r="B21" s="1" t="s">
        <v>43</v>
      </c>
    </row>
    <row r="23" spans="1:20">
      <c r="I23" s="11"/>
      <c r="J23" s="11"/>
      <c r="K23" s="11"/>
      <c r="L23" s="11"/>
      <c r="M23" s="11"/>
    </row>
    <row r="24" spans="1:20">
      <c r="B24" s="18"/>
      <c r="C24" s="18"/>
      <c r="D24" s="18"/>
      <c r="E24" s="18"/>
      <c r="F24" s="18"/>
      <c r="G24" s="18"/>
      <c r="H24" s="18"/>
      <c r="I24" s="11"/>
      <c r="J24" s="11"/>
      <c r="K24" s="11"/>
      <c r="L24" s="11"/>
      <c r="M24" s="11"/>
    </row>
    <row r="25" spans="1:20">
      <c r="B25" s="18"/>
      <c r="C25" s="18"/>
      <c r="D25" s="18"/>
      <c r="E25" s="18"/>
      <c r="F25" s="18"/>
      <c r="G25" s="18"/>
      <c r="H25" s="18"/>
    </row>
    <row r="26" spans="1:20">
      <c r="B26" s="18"/>
      <c r="C26" s="18"/>
      <c r="D26" s="18"/>
      <c r="E26" s="18"/>
      <c r="F26" s="18"/>
      <c r="G26" s="18"/>
      <c r="H26" s="18"/>
    </row>
    <row r="27" spans="1:20">
      <c r="B27" s="18"/>
      <c r="C27" s="18"/>
      <c r="D27" s="18"/>
      <c r="E27" s="18"/>
      <c r="F27" s="18"/>
      <c r="G27" s="18"/>
      <c r="H27" s="18"/>
    </row>
    <row r="28" spans="1:20">
      <c r="B28" s="18"/>
      <c r="C28" s="18"/>
      <c r="D28" s="18"/>
      <c r="E28" s="18"/>
      <c r="F28" s="18"/>
      <c r="G28" s="18"/>
      <c r="H28" s="18"/>
    </row>
    <row r="29" spans="1:20">
      <c r="B29" s="18"/>
      <c r="C29" s="18"/>
      <c r="D29" s="18"/>
      <c r="E29" s="18"/>
      <c r="F29" s="18"/>
      <c r="G29" s="18"/>
      <c r="H29" s="18"/>
    </row>
    <row r="30" spans="1:20">
      <c r="B30" s="18"/>
      <c r="C30" s="18"/>
      <c r="D30" s="18"/>
      <c r="E30" s="18"/>
      <c r="F30" s="18"/>
      <c r="G30" s="18"/>
      <c r="H30" s="18"/>
    </row>
    <row r="32" spans="1:20">
      <c r="B32" s="18"/>
      <c r="C32" s="18"/>
      <c r="D32" s="18"/>
      <c r="E32" s="18"/>
      <c r="F32" s="18"/>
      <c r="G32" s="18"/>
      <c r="H32" s="18"/>
    </row>
    <row r="33" spans="2:8">
      <c r="B33" s="18"/>
      <c r="C33" s="18"/>
      <c r="D33" s="18"/>
      <c r="E33" s="18"/>
      <c r="F33" s="18"/>
      <c r="G33" s="18"/>
      <c r="H33" s="18"/>
    </row>
    <row r="34" spans="2:8">
      <c r="B34" s="18"/>
      <c r="C34" s="18"/>
      <c r="D34" s="18"/>
      <c r="E34" s="18"/>
      <c r="F34" s="18"/>
      <c r="G34" s="18"/>
      <c r="H34" s="18"/>
    </row>
    <row r="35" spans="2:8">
      <c r="B35" s="18"/>
      <c r="C35" s="18"/>
      <c r="D35" s="18"/>
      <c r="E35" s="18"/>
      <c r="F35" s="18"/>
      <c r="G35" s="18"/>
      <c r="H35" s="18"/>
    </row>
    <row r="36" spans="2:8">
      <c r="B36" s="18"/>
      <c r="C36" s="18"/>
      <c r="D36" s="18"/>
      <c r="E36" s="18"/>
      <c r="F36" s="18"/>
      <c r="G36" s="18"/>
      <c r="H36" s="18"/>
    </row>
    <row r="37" spans="2:8">
      <c r="B37" s="18"/>
      <c r="C37" s="18"/>
      <c r="D37" s="18"/>
      <c r="E37" s="18"/>
      <c r="F37" s="18"/>
      <c r="G37" s="18"/>
      <c r="H37" s="18"/>
    </row>
    <row r="38" spans="2:8">
      <c r="B38" s="18"/>
      <c r="C38" s="18"/>
      <c r="D38" s="18"/>
      <c r="E38" s="18"/>
      <c r="F38" s="18"/>
      <c r="G38" s="18"/>
      <c r="H38" s="18"/>
    </row>
    <row r="40" spans="2:8">
      <c r="B40" s="14"/>
      <c r="C40" s="14"/>
      <c r="D40" s="14"/>
      <c r="E40" s="14"/>
      <c r="F40" s="14"/>
      <c r="G40" s="14"/>
      <c r="H40" s="14"/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47"/>
  <sheetViews>
    <sheetView zoomScale="50" zoomScaleNormal="50" workbookViewId="0">
      <selection activeCell="R48" sqref="R48"/>
    </sheetView>
  </sheetViews>
  <sheetFormatPr defaultColWidth="9.140625" defaultRowHeight="15"/>
  <cols>
    <col min="1" max="1" width="38" style="19" customWidth="1"/>
    <col min="2" max="29" width="9.42578125" style="19" customWidth="1"/>
    <col min="30" max="33" width="9.85546875" style="19" bestFit="1" customWidth="1"/>
    <col min="34" max="16384" width="9.140625" style="19"/>
  </cols>
  <sheetData>
    <row r="1" spans="1:33">
      <c r="A1" s="19" t="s">
        <v>46</v>
      </c>
    </row>
    <row r="2" spans="1:33" s="20" customFormat="1">
      <c r="B2" s="20">
        <v>2008</v>
      </c>
      <c r="F2" s="20">
        <v>2009</v>
      </c>
      <c r="J2" s="20">
        <v>2010</v>
      </c>
      <c r="N2" s="20">
        <v>2011</v>
      </c>
      <c r="R2" s="20">
        <v>2012</v>
      </c>
      <c r="V2" s="20">
        <v>2013</v>
      </c>
      <c r="Z2" s="20">
        <v>2014</v>
      </c>
      <c r="AD2" s="20">
        <v>2015</v>
      </c>
    </row>
    <row r="3" spans="1:33">
      <c r="A3" s="19" t="s">
        <v>47</v>
      </c>
      <c r="B3" s="19">
        <v>838.05878871336745</v>
      </c>
      <c r="C3" s="19">
        <v>820.20533767776055</v>
      </c>
      <c r="D3" s="19">
        <v>809.63375617200109</v>
      </c>
      <c r="E3" s="19">
        <v>806.56191758766488</v>
      </c>
      <c r="F3" s="19">
        <v>777.99476959435287</v>
      </c>
      <c r="G3" s="19">
        <v>752.24744920122964</v>
      </c>
      <c r="H3" s="19">
        <v>681.26025365300143</v>
      </c>
      <c r="I3" s="19">
        <v>647.08990643913376</v>
      </c>
      <c r="J3" s="19">
        <v>683.11531114478009</v>
      </c>
      <c r="K3" s="19">
        <v>654.73183273868699</v>
      </c>
      <c r="L3" s="19">
        <v>674.35973099962803</v>
      </c>
      <c r="M3" s="19">
        <v>648.96148704883922</v>
      </c>
      <c r="N3" s="19">
        <v>627.31448352835412</v>
      </c>
      <c r="O3" s="19">
        <v>625.61826448335648</v>
      </c>
      <c r="P3" s="19">
        <v>653.06780160727988</v>
      </c>
      <c r="Q3" s="19">
        <v>670.53681665134593</v>
      </c>
      <c r="R3" s="19">
        <v>693.80710129236149</v>
      </c>
      <c r="S3" s="19">
        <v>674.39882334928188</v>
      </c>
      <c r="T3" s="19">
        <v>698.86269017030872</v>
      </c>
      <c r="U3" s="19">
        <v>717.9011545544065</v>
      </c>
      <c r="V3" s="19">
        <v>763.91499694195818</v>
      </c>
      <c r="W3" s="19">
        <v>742.24628754603543</v>
      </c>
      <c r="X3" s="19">
        <v>740.16733190808327</v>
      </c>
      <c r="Y3" s="19">
        <v>713.49545916067405</v>
      </c>
      <c r="Z3" s="19">
        <v>708.69209108153063</v>
      </c>
      <c r="AA3" s="19">
        <v>669.7119504196761</v>
      </c>
      <c r="AB3" s="19">
        <v>685.72471547963335</v>
      </c>
      <c r="AC3" s="19">
        <v>741.89424288808391</v>
      </c>
      <c r="AD3" s="19">
        <v>891.4848689317372</v>
      </c>
      <c r="AE3" s="19">
        <v>869.34269184948448</v>
      </c>
      <c r="AF3" s="19">
        <v>897.09919439384532</v>
      </c>
      <c r="AG3" s="19">
        <v>860.31987489221569</v>
      </c>
    </row>
    <row r="4" spans="1:33">
      <c r="A4" s="19" t="s">
        <v>48</v>
      </c>
      <c r="B4" s="19">
        <v>352.76952817504542</v>
      </c>
      <c r="C4" s="19">
        <v>372.79711770723577</v>
      </c>
      <c r="D4" s="19">
        <v>339.8367453641967</v>
      </c>
      <c r="E4" s="19">
        <v>349.35352998679781</v>
      </c>
      <c r="F4" s="19">
        <v>361.40356547994935</v>
      </c>
      <c r="G4" s="19">
        <v>349.51402898049651</v>
      </c>
      <c r="H4" s="19">
        <v>325.72311832441278</v>
      </c>
      <c r="I4" s="19">
        <v>321.89274804796941</v>
      </c>
      <c r="J4" s="19">
        <v>324.40661423482567</v>
      </c>
      <c r="K4" s="19">
        <v>332.49313505760068</v>
      </c>
      <c r="L4" s="19">
        <v>328.92715087526813</v>
      </c>
      <c r="M4" s="19">
        <v>320.6093553770562</v>
      </c>
      <c r="N4" s="19">
        <v>335.34614726910235</v>
      </c>
      <c r="O4" s="19">
        <v>301.71983086545583</v>
      </c>
      <c r="P4" s="19">
        <v>346.56892494109343</v>
      </c>
      <c r="Q4" s="19">
        <v>352.30910046878608</v>
      </c>
      <c r="R4" s="19">
        <v>362.57294066883435</v>
      </c>
      <c r="S4" s="19">
        <v>384.07371516333615</v>
      </c>
      <c r="T4" s="19">
        <v>374.829398275328</v>
      </c>
      <c r="U4" s="19">
        <v>380.133040614604</v>
      </c>
      <c r="V4" s="19">
        <v>393.17676312938261</v>
      </c>
      <c r="W4" s="19">
        <v>403.32130636562459</v>
      </c>
      <c r="X4" s="19">
        <v>422.04313140973539</v>
      </c>
      <c r="Y4" s="19">
        <v>425.84167636972552</v>
      </c>
      <c r="Z4" s="19">
        <v>424.19906143197778</v>
      </c>
      <c r="AA4" s="19">
        <v>418.899669747161</v>
      </c>
      <c r="AB4" s="19">
        <v>441.09226080557437</v>
      </c>
      <c r="AC4" s="19">
        <v>427.17463770098351</v>
      </c>
      <c r="AD4" s="19">
        <v>442.94522250162936</v>
      </c>
      <c r="AE4" s="19">
        <v>446.0317397261411</v>
      </c>
      <c r="AF4" s="19">
        <v>445.99377967480575</v>
      </c>
      <c r="AG4" s="19">
        <v>483.24501128519046</v>
      </c>
    </row>
    <row r="5" spans="1:33">
      <c r="A5" s="19" t="s">
        <v>49</v>
      </c>
      <c r="B5" s="19">
        <v>2111.2997571693186</v>
      </c>
      <c r="C5" s="19">
        <v>2098.986975978592</v>
      </c>
      <c r="D5" s="19">
        <v>2055.355525300416</v>
      </c>
      <c r="E5" s="19">
        <v>2097.1740190934156</v>
      </c>
      <c r="F5" s="19">
        <v>2031.461682834856</v>
      </c>
      <c r="G5" s="19">
        <v>2031.7603500411974</v>
      </c>
      <c r="H5" s="19">
        <v>1865.412337284622</v>
      </c>
      <c r="I5" s="19">
        <v>1886.2485974333208</v>
      </c>
      <c r="J5" s="19">
        <v>1846.3144271279368</v>
      </c>
      <c r="K5" s="19">
        <v>1806.4614056391467</v>
      </c>
      <c r="L5" s="19">
        <v>1814.6546786754043</v>
      </c>
      <c r="M5" s="19">
        <v>1888.5846889160332</v>
      </c>
      <c r="N5" s="19">
        <v>1905.7981599096424</v>
      </c>
      <c r="O5" s="19">
        <v>1832.2550509347013</v>
      </c>
      <c r="P5" s="19">
        <v>1836.3842252727527</v>
      </c>
      <c r="Q5" s="19">
        <v>1909.3748189180458</v>
      </c>
      <c r="R5" s="19">
        <v>1837.6347337142749</v>
      </c>
      <c r="S5" s="19">
        <v>1781.2932623994971</v>
      </c>
      <c r="T5" s="19">
        <v>1832.7640309383016</v>
      </c>
      <c r="U5" s="19">
        <v>1814.4799819814725</v>
      </c>
      <c r="V5" s="19">
        <v>1856.195368679922</v>
      </c>
      <c r="W5" s="19">
        <v>1837.8327421719932</v>
      </c>
      <c r="X5" s="19">
        <v>1778.2233269238577</v>
      </c>
      <c r="Y5" s="19">
        <v>1766.3449172739579</v>
      </c>
      <c r="Z5" s="19">
        <v>1804.1720621900051</v>
      </c>
      <c r="AA5" s="19">
        <v>1744.6321747471441</v>
      </c>
      <c r="AB5" s="19">
        <v>1740.5051269251198</v>
      </c>
      <c r="AC5" s="19">
        <v>1749.4085891183986</v>
      </c>
      <c r="AD5" s="19">
        <v>1778.5954019479886</v>
      </c>
      <c r="AE5" s="19">
        <v>1756.0316936901934</v>
      </c>
      <c r="AF5" s="19">
        <v>1774.2859549430705</v>
      </c>
      <c r="AG5" s="19">
        <v>1738.144213221572</v>
      </c>
    </row>
    <row r="6" spans="1:33">
      <c r="A6" s="19" t="s">
        <v>50</v>
      </c>
      <c r="B6" s="19">
        <v>102.4347424244844</v>
      </c>
      <c r="C6" s="19">
        <v>108.83158601693493</v>
      </c>
      <c r="D6" s="19">
        <v>107.49613172598588</v>
      </c>
      <c r="E6" s="19">
        <v>94.348621244466969</v>
      </c>
      <c r="F6" s="19">
        <v>112.41541138784298</v>
      </c>
      <c r="G6" s="19">
        <v>103.55568043160292</v>
      </c>
      <c r="H6" s="19">
        <v>93.330133054166851</v>
      </c>
      <c r="I6" s="19">
        <v>109.14405252269792</v>
      </c>
      <c r="J6" s="19">
        <v>78.183713422028845</v>
      </c>
      <c r="K6" s="19">
        <v>102.70509994335423</v>
      </c>
      <c r="L6" s="19">
        <v>101.34976639536923</v>
      </c>
      <c r="M6" s="19">
        <v>96.225263947057172</v>
      </c>
      <c r="N6" s="19">
        <v>99.681411815502685</v>
      </c>
      <c r="O6" s="19">
        <v>96.86773334522826</v>
      </c>
      <c r="P6" s="19">
        <v>80.203923360717027</v>
      </c>
      <c r="Q6" s="19">
        <v>85.868725908088294</v>
      </c>
      <c r="R6" s="19">
        <v>94.50332257136634</v>
      </c>
      <c r="S6" s="19">
        <v>102.55648090182119</v>
      </c>
      <c r="T6" s="19">
        <v>107.47985382745132</v>
      </c>
      <c r="U6" s="19">
        <v>102.16069822850054</v>
      </c>
      <c r="V6" s="19">
        <v>124.21252417726056</v>
      </c>
      <c r="W6" s="19">
        <v>122.847646334064</v>
      </c>
      <c r="X6" s="19">
        <v>139.44724278571351</v>
      </c>
      <c r="Y6" s="19">
        <v>126.75293540863822</v>
      </c>
      <c r="Z6" s="19">
        <v>129.59238207301078</v>
      </c>
      <c r="AA6" s="19">
        <v>118.16927068650557</v>
      </c>
      <c r="AB6" s="19">
        <v>118.3685743779161</v>
      </c>
      <c r="AC6" s="19">
        <v>103.51600238129718</v>
      </c>
      <c r="AD6" s="19">
        <v>143.01621537935253</v>
      </c>
      <c r="AE6" s="19">
        <v>136.13369077076885</v>
      </c>
      <c r="AF6" s="19">
        <v>126.98914369663126</v>
      </c>
      <c r="AG6" s="19">
        <v>123.3025075927481</v>
      </c>
    </row>
    <row r="7" spans="1:33">
      <c r="A7" s="19" t="s">
        <v>51</v>
      </c>
      <c r="B7" s="19">
        <v>1180.5254486936433</v>
      </c>
      <c r="C7" s="19">
        <v>1222.6575736923194</v>
      </c>
      <c r="D7" s="19">
        <v>1180.0787858558767</v>
      </c>
      <c r="E7" s="19">
        <v>1275.7068782233657</v>
      </c>
      <c r="F7" s="19">
        <v>1220.9761043562839</v>
      </c>
      <c r="G7" s="19">
        <v>1207.180177342774</v>
      </c>
      <c r="H7" s="19">
        <v>1151.7654175487239</v>
      </c>
      <c r="I7" s="19">
        <v>1177.0338438396709</v>
      </c>
      <c r="J7" s="19">
        <v>1104.8465082747498</v>
      </c>
      <c r="K7" s="19">
        <v>1098.2615020654621</v>
      </c>
      <c r="L7" s="19">
        <v>1117.7179879911462</v>
      </c>
      <c r="M7" s="19">
        <v>1114.8104974105895</v>
      </c>
      <c r="N7" s="19">
        <v>1093.4821376113205</v>
      </c>
      <c r="O7" s="19">
        <v>1098.4026024308994</v>
      </c>
      <c r="P7" s="19">
        <v>1137.4228848669979</v>
      </c>
      <c r="Q7" s="19">
        <v>1105.2016508398485</v>
      </c>
      <c r="R7" s="19">
        <v>1042.1203413073256</v>
      </c>
      <c r="S7" s="19">
        <v>1073.4527659201378</v>
      </c>
      <c r="T7" s="19">
        <v>1115.7499969565158</v>
      </c>
      <c r="U7" s="19">
        <v>1132.0204974206586</v>
      </c>
      <c r="V7" s="19">
        <v>1083.5284554514224</v>
      </c>
      <c r="W7" s="19">
        <v>1149.3124137772738</v>
      </c>
      <c r="X7" s="19">
        <v>1145.1121480218203</v>
      </c>
      <c r="Y7" s="19">
        <v>1203.9716386840844</v>
      </c>
      <c r="Z7" s="19">
        <v>1199.2975852300999</v>
      </c>
      <c r="AA7" s="19">
        <v>1181.5689907778294</v>
      </c>
      <c r="AB7" s="19">
        <v>1280.4236414236098</v>
      </c>
      <c r="AC7" s="19">
        <v>1333.9038889319233</v>
      </c>
      <c r="AD7" s="19">
        <v>1321.5547715688663</v>
      </c>
      <c r="AE7" s="19">
        <v>1400.5971934648687</v>
      </c>
      <c r="AF7" s="19">
        <v>1459.9507709826601</v>
      </c>
      <c r="AG7" s="19">
        <v>1438.4617806639342</v>
      </c>
    </row>
    <row r="8" spans="1:33">
      <c r="A8" s="1" t="s">
        <v>52</v>
      </c>
      <c r="B8" s="19">
        <f t="shared" ref="B8:AG8" si="0">B10-SUM(B3:B7)</f>
        <v>9852.652090721378</v>
      </c>
      <c r="C8" s="19">
        <f t="shared" si="0"/>
        <v>9961.0165732112946</v>
      </c>
      <c r="D8" s="19">
        <f t="shared" si="0"/>
        <v>10056.108591613644</v>
      </c>
      <c r="E8" s="19">
        <f t="shared" si="0"/>
        <v>10145.554125932522</v>
      </c>
      <c r="F8" s="19">
        <f t="shared" si="0"/>
        <v>10111.250373483421</v>
      </c>
      <c r="G8" s="19">
        <f t="shared" si="0"/>
        <v>9912.7027809891806</v>
      </c>
      <c r="H8" s="19">
        <f t="shared" si="0"/>
        <v>9712.3063362156499</v>
      </c>
      <c r="I8" s="19">
        <f t="shared" si="0"/>
        <v>9831.6277377536808</v>
      </c>
      <c r="J8" s="19">
        <f t="shared" si="0"/>
        <v>9760.3863054640551</v>
      </c>
      <c r="K8" s="19">
        <f t="shared" si="0"/>
        <v>9814.0637848603747</v>
      </c>
      <c r="L8" s="19">
        <f t="shared" si="0"/>
        <v>9610.7743890083912</v>
      </c>
      <c r="M8" s="19">
        <f t="shared" si="0"/>
        <v>9828.9599813517671</v>
      </c>
      <c r="N8" s="19">
        <f t="shared" si="0"/>
        <v>9841.9708142530762</v>
      </c>
      <c r="O8" s="19">
        <f t="shared" si="0"/>
        <v>9966.9447253767412</v>
      </c>
      <c r="P8" s="19">
        <f t="shared" si="0"/>
        <v>10064.737312246503</v>
      </c>
      <c r="Q8" s="19">
        <f t="shared" si="0"/>
        <v>10213.12301512382</v>
      </c>
      <c r="R8" s="19">
        <f t="shared" si="0"/>
        <v>10253.437256507104</v>
      </c>
      <c r="S8" s="19">
        <f t="shared" si="0"/>
        <v>10314.240553930278</v>
      </c>
      <c r="T8" s="19">
        <f t="shared" si="0"/>
        <v>10431.929089726804</v>
      </c>
      <c r="U8" s="19">
        <f t="shared" si="0"/>
        <v>10377.155126919599</v>
      </c>
      <c r="V8" s="19">
        <f t="shared" si="0"/>
        <v>10337.346899187865</v>
      </c>
      <c r="W8" s="19">
        <f t="shared" si="0"/>
        <v>10435.9779505283</v>
      </c>
      <c r="X8" s="19">
        <f t="shared" si="0"/>
        <v>10810.850003377618</v>
      </c>
      <c r="Y8" s="19">
        <f t="shared" si="0"/>
        <v>10940.348173582957</v>
      </c>
      <c r="Z8" s="19">
        <f t="shared" si="0"/>
        <v>10788.838152008489</v>
      </c>
      <c r="AA8" s="19">
        <f t="shared" si="0"/>
        <v>10961.261058643657</v>
      </c>
      <c r="AB8" s="19">
        <f t="shared" si="0"/>
        <v>10850.45433683637</v>
      </c>
      <c r="AC8" s="19">
        <f t="shared" si="0"/>
        <v>10963.713705321527</v>
      </c>
      <c r="AD8" s="19">
        <f t="shared" si="0"/>
        <v>10881.823234958918</v>
      </c>
      <c r="AE8" s="19">
        <f t="shared" si="0"/>
        <v>11048.86576083093</v>
      </c>
      <c r="AF8" s="19">
        <f t="shared" si="0"/>
        <v>11124.120409812102</v>
      </c>
      <c r="AG8" s="19">
        <f t="shared" si="0"/>
        <v>11374.59489412967</v>
      </c>
    </row>
    <row r="9" spans="1:33">
      <c r="A9" s="1"/>
    </row>
    <row r="10" spans="1:33">
      <c r="A10" s="19" t="s">
        <v>53</v>
      </c>
      <c r="B10" s="19">
        <v>14437.740355897236</v>
      </c>
      <c r="C10" s="19">
        <v>14584.495164284137</v>
      </c>
      <c r="D10" s="19">
        <v>14548.509536032121</v>
      </c>
      <c r="E10" s="19">
        <v>14768.699092068233</v>
      </c>
      <c r="F10" s="19">
        <v>14615.501907136706</v>
      </c>
      <c r="G10" s="19">
        <v>14356.96046698648</v>
      </c>
      <c r="H10" s="19">
        <v>13829.797596080578</v>
      </c>
      <c r="I10" s="19">
        <v>13973.036886036474</v>
      </c>
      <c r="J10" s="19">
        <v>13797.252879668376</v>
      </c>
      <c r="K10" s="19">
        <v>13808.716760304625</v>
      </c>
      <c r="L10" s="19">
        <v>13647.783703945208</v>
      </c>
      <c r="M10" s="19">
        <v>13898.151274051343</v>
      </c>
      <c r="N10" s="19">
        <v>13903.593154386999</v>
      </c>
      <c r="O10" s="19">
        <v>13921.808207436383</v>
      </c>
      <c r="P10" s="19">
        <v>14118.385072295345</v>
      </c>
      <c r="Q10" s="19">
        <v>14336.414127909935</v>
      </c>
      <c r="R10" s="19">
        <v>14284.075696061267</v>
      </c>
      <c r="S10" s="19">
        <v>14330.015601664352</v>
      </c>
      <c r="T10" s="19">
        <v>14561.61505989471</v>
      </c>
      <c r="U10" s="19">
        <v>14523.850499719241</v>
      </c>
      <c r="V10" s="19">
        <v>14558.375007567811</v>
      </c>
      <c r="W10" s="19">
        <v>14691.538346723291</v>
      </c>
      <c r="X10" s="19">
        <v>15035.843184426829</v>
      </c>
      <c r="Y10" s="19">
        <v>15176.754800480037</v>
      </c>
      <c r="Z10" s="19">
        <v>15054.791334015114</v>
      </c>
      <c r="AA10" s="19">
        <v>15094.243115021973</v>
      </c>
      <c r="AB10" s="19">
        <v>15116.568655848223</v>
      </c>
      <c r="AC10" s="19">
        <v>15319.611066342213</v>
      </c>
      <c r="AD10" s="19">
        <v>15459.419715288492</v>
      </c>
      <c r="AE10" s="19">
        <v>15657.002770332387</v>
      </c>
      <c r="AF10" s="19">
        <v>15828.439253503115</v>
      </c>
      <c r="AG10" s="19">
        <v>16018.06828178533</v>
      </c>
    </row>
    <row r="12" spans="1:33" s="20" customFormat="1">
      <c r="B12" s="20">
        <v>2008</v>
      </c>
      <c r="F12" s="20">
        <v>2009</v>
      </c>
      <c r="J12" s="20">
        <v>2010</v>
      </c>
      <c r="N12" s="20">
        <v>2011</v>
      </c>
      <c r="R12" s="20">
        <v>2012</v>
      </c>
      <c r="V12" s="20">
        <v>2013</v>
      </c>
      <c r="Z12" s="20">
        <v>2014</v>
      </c>
      <c r="AD12" s="20">
        <v>2015</v>
      </c>
    </row>
    <row r="13" spans="1:33">
      <c r="A13" s="19" t="s">
        <v>49</v>
      </c>
      <c r="B13" s="19">
        <v>2111.2997571693186</v>
      </c>
      <c r="C13" s="19">
        <v>2098.986975978592</v>
      </c>
      <c r="D13" s="19">
        <v>2055.355525300416</v>
      </c>
      <c r="E13" s="19">
        <v>2097.1740190934156</v>
      </c>
      <c r="F13" s="19">
        <v>2031.461682834856</v>
      </c>
      <c r="G13" s="19">
        <v>2031.7603500411974</v>
      </c>
      <c r="H13" s="19">
        <v>1865.412337284622</v>
      </c>
      <c r="I13" s="19">
        <v>1886.2485974333208</v>
      </c>
      <c r="J13" s="19">
        <v>1846.3144271279368</v>
      </c>
      <c r="K13" s="19">
        <v>1806.4614056391467</v>
      </c>
      <c r="L13" s="19">
        <v>1814.6546786754043</v>
      </c>
      <c r="M13" s="19">
        <v>1888.5846889160332</v>
      </c>
      <c r="N13" s="19">
        <v>1905.7981599096424</v>
      </c>
      <c r="O13" s="19">
        <v>1832.2550509347013</v>
      </c>
      <c r="P13" s="19">
        <v>1836.3842252727527</v>
      </c>
      <c r="Q13" s="19">
        <v>1909.3748189180458</v>
      </c>
      <c r="R13" s="19">
        <v>1837.6347337142749</v>
      </c>
      <c r="S13" s="19">
        <v>1781.2932623994971</v>
      </c>
      <c r="T13" s="19">
        <v>1832.7640309383016</v>
      </c>
      <c r="U13" s="19">
        <v>1814.4799819814725</v>
      </c>
      <c r="V13" s="19">
        <v>1856.195368679922</v>
      </c>
      <c r="W13" s="19">
        <v>1837.8327421719932</v>
      </c>
      <c r="X13" s="19">
        <v>1778.2233269238577</v>
      </c>
      <c r="Y13" s="19">
        <v>1766.3449172739579</v>
      </c>
      <c r="Z13" s="19">
        <v>1804.1720621900051</v>
      </c>
      <c r="AA13" s="19">
        <v>1744.6321747471441</v>
      </c>
      <c r="AB13" s="19">
        <v>1740.5051269251198</v>
      </c>
      <c r="AC13" s="19">
        <v>1749.4085891183986</v>
      </c>
      <c r="AD13" s="19">
        <v>1778.5954019479886</v>
      </c>
      <c r="AE13" s="19">
        <v>1756.0316936901934</v>
      </c>
      <c r="AF13" s="19">
        <v>1774.2859549430705</v>
      </c>
      <c r="AG13" s="19">
        <v>1738.144213221572</v>
      </c>
    </row>
    <row r="14" spans="1:33">
      <c r="A14" s="1" t="s">
        <v>54</v>
      </c>
      <c r="B14" s="19">
        <f>B10-B13</f>
        <v>12326.440598727917</v>
      </c>
      <c r="C14" s="19">
        <f t="shared" ref="C14:AG14" si="1">C10-C13</f>
        <v>12485.508188305545</v>
      </c>
      <c r="D14" s="19">
        <f t="shared" si="1"/>
        <v>12493.154010731705</v>
      </c>
      <c r="E14" s="19">
        <f t="shared" si="1"/>
        <v>12671.525072974817</v>
      </c>
      <c r="F14" s="19">
        <f t="shared" si="1"/>
        <v>12584.040224301851</v>
      </c>
      <c r="G14" s="19">
        <f t="shared" si="1"/>
        <v>12325.200116945283</v>
      </c>
      <c r="H14" s="19">
        <f t="shared" si="1"/>
        <v>11964.385258795955</v>
      </c>
      <c r="I14" s="19">
        <f t="shared" si="1"/>
        <v>12086.788288603153</v>
      </c>
      <c r="J14" s="19">
        <f t="shared" si="1"/>
        <v>11950.93845254044</v>
      </c>
      <c r="K14" s="19">
        <f t="shared" si="1"/>
        <v>12002.255354665478</v>
      </c>
      <c r="L14" s="19">
        <f t="shared" si="1"/>
        <v>11833.129025269804</v>
      </c>
      <c r="M14" s="19">
        <f t="shared" si="1"/>
        <v>12009.56658513531</v>
      </c>
      <c r="N14" s="19">
        <f t="shared" si="1"/>
        <v>11997.794994477357</v>
      </c>
      <c r="O14" s="19">
        <f t="shared" si="1"/>
        <v>12089.553156501681</v>
      </c>
      <c r="P14" s="19">
        <f t="shared" si="1"/>
        <v>12282.000847022591</v>
      </c>
      <c r="Q14" s="19">
        <f t="shared" si="1"/>
        <v>12427.039308991889</v>
      </c>
      <c r="R14" s="19">
        <f t="shared" si="1"/>
        <v>12446.440962346993</v>
      </c>
      <c r="S14" s="19">
        <f t="shared" si="1"/>
        <v>12548.722339264856</v>
      </c>
      <c r="T14" s="19">
        <f t="shared" si="1"/>
        <v>12728.851028956407</v>
      </c>
      <c r="U14" s="19">
        <f t="shared" si="1"/>
        <v>12709.370517737769</v>
      </c>
      <c r="V14" s="19">
        <f t="shared" si="1"/>
        <v>12702.179638887888</v>
      </c>
      <c r="W14" s="19">
        <f t="shared" si="1"/>
        <v>12853.705604551298</v>
      </c>
      <c r="X14" s="19">
        <f t="shared" si="1"/>
        <v>13257.61985750297</v>
      </c>
      <c r="Y14" s="19">
        <f t="shared" si="1"/>
        <v>13410.409883206079</v>
      </c>
      <c r="Z14" s="19">
        <f t="shared" si="1"/>
        <v>13250.619271825108</v>
      </c>
      <c r="AA14" s="19">
        <f t="shared" si="1"/>
        <v>13349.610940274828</v>
      </c>
      <c r="AB14" s="19">
        <f t="shared" si="1"/>
        <v>13376.063528923103</v>
      </c>
      <c r="AC14" s="19">
        <f t="shared" si="1"/>
        <v>13570.202477223815</v>
      </c>
      <c r="AD14" s="19">
        <f t="shared" si="1"/>
        <v>13680.824313340503</v>
      </c>
      <c r="AE14" s="19">
        <f t="shared" si="1"/>
        <v>13900.971076642194</v>
      </c>
      <c r="AF14" s="19">
        <f t="shared" si="1"/>
        <v>14054.153298560044</v>
      </c>
      <c r="AG14" s="19">
        <f t="shared" si="1"/>
        <v>14279.924068563758</v>
      </c>
    </row>
    <row r="16" spans="1:33" s="20" customFormat="1">
      <c r="B16" s="20">
        <v>2008</v>
      </c>
      <c r="F16" s="20">
        <v>2009</v>
      </c>
      <c r="J16" s="20">
        <v>2010</v>
      </c>
      <c r="N16" s="20">
        <v>2011</v>
      </c>
      <c r="R16" s="20">
        <v>2012</v>
      </c>
      <c r="V16" s="20">
        <v>2013</v>
      </c>
      <c r="Z16" s="20">
        <v>2014</v>
      </c>
      <c r="AD16" s="20">
        <v>2015</v>
      </c>
    </row>
    <row r="17" spans="1:33">
      <c r="A17" s="19" t="s">
        <v>49</v>
      </c>
      <c r="B17" s="19">
        <f>B13/$B13*100</f>
        <v>100</v>
      </c>
      <c r="C17" s="19">
        <f t="shared" ref="C17:AG18" si="2">C13/$B13*100</f>
        <v>99.416815108848652</v>
      </c>
      <c r="D17" s="19">
        <f t="shared" si="2"/>
        <v>97.350246847756537</v>
      </c>
      <c r="E17" s="19">
        <f t="shared" si="2"/>
        <v>99.330945876920779</v>
      </c>
      <c r="F17" s="19">
        <f t="shared" si="2"/>
        <v>96.2185343855908</v>
      </c>
      <c r="G17" s="19">
        <f t="shared" si="2"/>
        <v>96.232680515496199</v>
      </c>
      <c r="H17" s="19">
        <f t="shared" si="2"/>
        <v>88.353741857368234</v>
      </c>
      <c r="I17" s="19">
        <f t="shared" si="2"/>
        <v>89.340634413858382</v>
      </c>
      <c r="J17" s="19">
        <f t="shared" si="2"/>
        <v>87.449184837843433</v>
      </c>
      <c r="K17" s="19">
        <f t="shared" si="2"/>
        <v>85.561578809686523</v>
      </c>
      <c r="L17" s="19">
        <f t="shared" si="2"/>
        <v>85.949646539455145</v>
      </c>
      <c r="M17" s="19">
        <f t="shared" si="2"/>
        <v>89.451281491554468</v>
      </c>
      <c r="N17" s="19">
        <f t="shared" si="2"/>
        <v>90.266583579055677</v>
      </c>
      <c r="O17" s="19">
        <f t="shared" si="2"/>
        <v>86.78327389149419</v>
      </c>
      <c r="P17" s="19">
        <f t="shared" si="2"/>
        <v>86.978848883819651</v>
      </c>
      <c r="Q17" s="19">
        <f t="shared" si="2"/>
        <v>90.435989131074436</v>
      </c>
      <c r="R17" s="19">
        <f t="shared" si="2"/>
        <v>87.038078201555123</v>
      </c>
      <c r="S17" s="19">
        <f t="shared" si="2"/>
        <v>84.369510125257108</v>
      </c>
      <c r="T17" s="19">
        <f t="shared" si="2"/>
        <v>86.807381316404928</v>
      </c>
      <c r="U17" s="19">
        <f t="shared" si="2"/>
        <v>85.941372172286847</v>
      </c>
      <c r="V17" s="19">
        <f t="shared" si="2"/>
        <v>87.917187617573433</v>
      </c>
      <c r="W17" s="19">
        <f t="shared" si="2"/>
        <v>87.047456711501241</v>
      </c>
      <c r="X17" s="19">
        <f t="shared" si="2"/>
        <v>84.224105122238726</v>
      </c>
      <c r="Y17" s="19">
        <f t="shared" si="2"/>
        <v>83.661493886692256</v>
      </c>
      <c r="Z17" s="19">
        <f t="shared" si="2"/>
        <v>85.453145914671609</v>
      </c>
      <c r="AA17" s="19">
        <f t="shared" si="2"/>
        <v>82.633087453494696</v>
      </c>
      <c r="AB17" s="19">
        <f t="shared" si="2"/>
        <v>82.43761318187552</v>
      </c>
      <c r="AC17" s="19">
        <f t="shared" si="2"/>
        <v>82.859318444856072</v>
      </c>
      <c r="AD17" s="19">
        <f t="shared" si="2"/>
        <v>84.241728153874433</v>
      </c>
      <c r="AE17" s="19">
        <f t="shared" si="2"/>
        <v>83.17301641925809</v>
      </c>
      <c r="AF17" s="19">
        <f t="shared" si="2"/>
        <v>84.037614692946661</v>
      </c>
      <c r="AG17" s="19">
        <f t="shared" si="2"/>
        <v>82.325790419829019</v>
      </c>
    </row>
    <row r="18" spans="1:33">
      <c r="A18" s="1" t="s">
        <v>54</v>
      </c>
      <c r="B18" s="19">
        <f>B14/$B14*100</f>
        <v>100</v>
      </c>
      <c r="C18" s="19">
        <f t="shared" si="2"/>
        <v>101.29045841176602</v>
      </c>
      <c r="D18" s="19">
        <f t="shared" si="2"/>
        <v>101.35248623208383</v>
      </c>
      <c r="E18" s="19">
        <f t="shared" si="2"/>
        <v>102.79954680739314</v>
      </c>
      <c r="F18" s="19">
        <f t="shared" si="2"/>
        <v>102.08981354763935</v>
      </c>
      <c r="G18" s="19">
        <f t="shared" si="2"/>
        <v>99.989936415360958</v>
      </c>
      <c r="H18" s="19">
        <f t="shared" si="2"/>
        <v>97.062774634476995</v>
      </c>
      <c r="I18" s="19">
        <f t="shared" si="2"/>
        <v>98.055786597880527</v>
      </c>
      <c r="J18" s="19">
        <f t="shared" si="2"/>
        <v>96.953685508968192</v>
      </c>
      <c r="K18" s="19">
        <f t="shared" si="2"/>
        <v>97.370001165657712</v>
      </c>
      <c r="L18" s="19">
        <f t="shared" si="2"/>
        <v>95.997939798541495</v>
      </c>
      <c r="M18" s="19">
        <f t="shared" si="2"/>
        <v>97.429314561209921</v>
      </c>
      <c r="N18" s="19">
        <f t="shared" si="2"/>
        <v>97.333815860156122</v>
      </c>
      <c r="O18" s="19">
        <f t="shared" si="2"/>
        <v>98.078216981383235</v>
      </c>
      <c r="P18" s="19">
        <f t="shared" si="2"/>
        <v>99.639476202806577</v>
      </c>
      <c r="Q18" s="19">
        <f t="shared" si="2"/>
        <v>100.81612132438585</v>
      </c>
      <c r="R18" s="19">
        <f t="shared" si="2"/>
        <v>100.9735199927176</v>
      </c>
      <c r="S18" s="19">
        <f t="shared" si="2"/>
        <v>101.80329218931115</v>
      </c>
      <c r="T18" s="19">
        <f t="shared" si="2"/>
        <v>103.26461176692013</v>
      </c>
      <c r="U18" s="19">
        <f t="shared" si="2"/>
        <v>103.10657335297077</v>
      </c>
      <c r="V18" s="19">
        <f t="shared" si="2"/>
        <v>103.04823632702815</v>
      </c>
      <c r="W18" s="19">
        <f t="shared" si="2"/>
        <v>104.27751224370314</v>
      </c>
      <c r="X18" s="19">
        <f t="shared" si="2"/>
        <v>107.55432398604306</v>
      </c>
      <c r="Y18" s="19">
        <f t="shared" si="2"/>
        <v>108.7938547693162</v>
      </c>
      <c r="Z18" s="19">
        <f t="shared" si="2"/>
        <v>107.49753074048454</v>
      </c>
      <c r="AA18" s="19">
        <f t="shared" si="2"/>
        <v>108.30061470991473</v>
      </c>
      <c r="AB18" s="19">
        <f t="shared" si="2"/>
        <v>108.51521509221004</v>
      </c>
      <c r="AC18" s="19">
        <f t="shared" si="2"/>
        <v>110.09019488257019</v>
      </c>
      <c r="AD18" s="19">
        <f t="shared" si="2"/>
        <v>110.98763023895444</v>
      </c>
      <c r="AE18" s="19">
        <f t="shared" si="2"/>
        <v>112.77360212222796</v>
      </c>
      <c r="AF18" s="19">
        <f t="shared" si="2"/>
        <v>114.0163146529942</v>
      </c>
      <c r="AG18" s="19">
        <f t="shared" si="2"/>
        <v>115.84791208937834</v>
      </c>
    </row>
    <row r="47" spans="1:1">
      <c r="A47" s="1" t="s">
        <v>55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78"/>
  <sheetViews>
    <sheetView topLeftCell="A16" zoomScale="71" zoomScaleNormal="71" workbookViewId="0">
      <selection activeCell="O35" sqref="O35"/>
    </sheetView>
  </sheetViews>
  <sheetFormatPr defaultRowHeight="15"/>
  <cols>
    <col min="1" max="1" width="9.140625" style="1"/>
    <col min="2" max="2" width="13.85546875" style="1" customWidth="1"/>
    <col min="3" max="5" width="12.28515625" style="1" bestFit="1" customWidth="1"/>
    <col min="6" max="6" width="12.42578125" style="1" bestFit="1" customWidth="1"/>
    <col min="7" max="7" width="22.42578125" style="1" bestFit="1" customWidth="1"/>
    <col min="8" max="13" width="9.85546875" style="1" bestFit="1" customWidth="1"/>
    <col min="14" max="14" width="9.28515625" style="1" bestFit="1" customWidth="1"/>
    <col min="15" max="23" width="9.85546875" style="1" bestFit="1" customWidth="1"/>
    <col min="24" max="24" width="9.28515625" style="1" bestFit="1" customWidth="1"/>
    <col min="25" max="36" width="9.85546875" style="1" bestFit="1" customWidth="1"/>
    <col min="37" max="37" width="10.85546875" style="1" bestFit="1" customWidth="1"/>
    <col min="38" max="16384" width="9.140625" style="1"/>
  </cols>
  <sheetData>
    <row r="3" spans="1:6">
      <c r="C3" s="1" t="s">
        <v>56</v>
      </c>
      <c r="D3" s="1" t="s">
        <v>19</v>
      </c>
      <c r="E3" s="1" t="s">
        <v>21</v>
      </c>
      <c r="F3" s="2">
        <v>2015</v>
      </c>
    </row>
    <row r="4" spans="1:6">
      <c r="C4" s="1" t="s">
        <v>57</v>
      </c>
      <c r="D4" s="1" t="s">
        <v>57</v>
      </c>
      <c r="E4" s="1" t="s">
        <v>57</v>
      </c>
      <c r="F4" s="1">
        <v>4</v>
      </c>
    </row>
    <row r="5" spans="1:6">
      <c r="C5" s="1" t="s">
        <v>56</v>
      </c>
      <c r="D5" s="1" t="s">
        <v>19</v>
      </c>
      <c r="E5" s="1" t="s">
        <v>21</v>
      </c>
      <c r="F5" s="2">
        <v>2015</v>
      </c>
    </row>
    <row r="6" spans="1:6">
      <c r="B6" s="15" t="s">
        <v>58</v>
      </c>
      <c r="C6" s="1">
        <v>305936.7836311101</v>
      </c>
      <c r="D6" s="1">
        <v>350600.8016989</v>
      </c>
      <c r="E6" s="1">
        <v>341975.14972839999</v>
      </c>
      <c r="F6" s="1">
        <v>360292.45279140008</v>
      </c>
    </row>
    <row r="7" spans="1:6">
      <c r="A7" s="1">
        <v>1</v>
      </c>
      <c r="B7" s="15" t="s">
        <v>59</v>
      </c>
      <c r="C7" s="1">
        <v>341762.16713596997</v>
      </c>
      <c r="D7" s="1">
        <v>312998.85611300007</v>
      </c>
      <c r="E7" s="1">
        <v>301952.83572699997</v>
      </c>
      <c r="F7" s="1">
        <v>288894.95323640003</v>
      </c>
    </row>
    <row r="8" spans="1:6">
      <c r="A8" s="1">
        <v>2</v>
      </c>
      <c r="B8" s="15" t="s">
        <v>60</v>
      </c>
      <c r="C8" s="1">
        <v>292783.06425550993</v>
      </c>
      <c r="D8" s="1">
        <v>261604.30170890005</v>
      </c>
      <c r="E8" s="1">
        <v>241676.61455290008</v>
      </c>
      <c r="F8" s="1">
        <v>231250.29098510003</v>
      </c>
    </row>
    <row r="9" spans="1:6">
      <c r="A9" s="1">
        <v>3</v>
      </c>
      <c r="B9" s="15" t="s">
        <v>61</v>
      </c>
      <c r="C9" s="1">
        <v>216258.93871386003</v>
      </c>
      <c r="D9" s="1">
        <v>172211.75233240001</v>
      </c>
      <c r="E9" s="1">
        <v>169656.9256512</v>
      </c>
      <c r="F9" s="1">
        <v>163021.57557429999</v>
      </c>
    </row>
    <row r="10" spans="1:6">
      <c r="A10" s="1">
        <v>4</v>
      </c>
      <c r="B10" s="15" t="s">
        <v>36</v>
      </c>
      <c r="C10" s="1">
        <v>132957.64974517009</v>
      </c>
      <c r="D10" s="1">
        <v>120950.13767710004</v>
      </c>
      <c r="E10" s="1">
        <v>104498.08258079996</v>
      </c>
      <c r="F10" s="1">
        <v>101506.97079320003</v>
      </c>
    </row>
    <row r="11" spans="1:6">
      <c r="A11" s="1">
        <v>5</v>
      </c>
      <c r="B11" s="15" t="s">
        <v>62</v>
      </c>
      <c r="C11" s="1">
        <v>165776.46384841</v>
      </c>
      <c r="D11" s="1">
        <v>138667.56913999995</v>
      </c>
      <c r="E11" s="1">
        <v>125541.84380010003</v>
      </c>
      <c r="F11" s="1">
        <v>99110.904594199994</v>
      </c>
    </row>
    <row r="12" spans="1:6">
      <c r="A12" s="1">
        <v>6</v>
      </c>
      <c r="B12" s="15" t="s">
        <v>32</v>
      </c>
      <c r="C12" s="1">
        <v>173686.46541184001</v>
      </c>
      <c r="D12" s="1">
        <v>160337.40930219999</v>
      </c>
      <c r="E12" s="1">
        <v>101151.17791500001</v>
      </c>
      <c r="F12" s="1">
        <v>96606.949081700004</v>
      </c>
    </row>
    <row r="13" spans="1:6">
      <c r="A13" s="1">
        <v>7</v>
      </c>
      <c r="B13" s="15" t="s">
        <v>39</v>
      </c>
      <c r="C13" s="1">
        <v>89832.033336680004</v>
      </c>
      <c r="D13" s="1">
        <v>80106.313822600001</v>
      </c>
      <c r="E13" s="1">
        <v>66590.480869400009</v>
      </c>
      <c r="F13" s="1">
        <v>95491.106378600001</v>
      </c>
    </row>
    <row r="14" spans="1:6">
      <c r="A14" s="1">
        <v>8</v>
      </c>
      <c r="B14" s="15" t="s">
        <v>63</v>
      </c>
      <c r="C14" s="1">
        <v>130152.78714436003</v>
      </c>
      <c r="D14" s="1">
        <v>110097.46083600001</v>
      </c>
      <c r="E14" s="1">
        <v>67427.17103540001</v>
      </c>
      <c r="F14" s="1">
        <v>87995.455512500004</v>
      </c>
    </row>
    <row r="15" spans="1:6">
      <c r="B15" s="15" t="s">
        <v>64</v>
      </c>
      <c r="C15" s="1">
        <f t="shared" ref="C15:F15" si="0">SUM(C17:C21)</f>
        <v>248027.66587019002</v>
      </c>
      <c r="D15" s="1">
        <f t="shared" si="0"/>
        <v>181010.08628780002</v>
      </c>
      <c r="E15" s="1">
        <f t="shared" si="0"/>
        <v>228938.30725679998</v>
      </c>
      <c r="F15" s="1">
        <f t="shared" si="0"/>
        <v>213973.55427340002</v>
      </c>
    </row>
    <row r="16" spans="1:6">
      <c r="B16" s="15"/>
    </row>
    <row r="17" spans="1:6">
      <c r="A17" s="1">
        <v>9</v>
      </c>
      <c r="B17" s="15" t="s">
        <v>65</v>
      </c>
      <c r="C17" s="1">
        <v>53523.136647039995</v>
      </c>
      <c r="D17" s="1">
        <v>53537.635341500012</v>
      </c>
      <c r="E17" s="1">
        <v>40375.611623899997</v>
      </c>
      <c r="F17" s="1">
        <v>63774.847192100009</v>
      </c>
    </row>
    <row r="18" spans="1:6">
      <c r="A18" s="1">
        <v>10</v>
      </c>
      <c r="B18" s="15" t="s">
        <v>30</v>
      </c>
      <c r="C18" s="1">
        <v>40940.088670769983</v>
      </c>
      <c r="D18" s="1">
        <v>33138.459866500001</v>
      </c>
      <c r="E18" s="1">
        <v>65222.213384399998</v>
      </c>
      <c r="F18" s="1">
        <v>49267.673560600015</v>
      </c>
    </row>
    <row r="19" spans="1:6">
      <c r="A19" s="1">
        <v>11</v>
      </c>
      <c r="B19" s="15" t="s">
        <v>41</v>
      </c>
      <c r="C19" s="1">
        <v>52944.452743870024</v>
      </c>
      <c r="D19" s="1">
        <v>50464.571093900006</v>
      </c>
      <c r="E19" s="1">
        <v>47568.709372699988</v>
      </c>
      <c r="F19" s="1">
        <v>43649.407725199999</v>
      </c>
    </row>
    <row r="20" spans="1:6">
      <c r="A20" s="1">
        <v>12</v>
      </c>
      <c r="B20" s="15" t="s">
        <v>35</v>
      </c>
      <c r="C20" s="1">
        <v>57926.703071159995</v>
      </c>
      <c r="D20" s="1">
        <v>22749.6066178</v>
      </c>
      <c r="E20" s="1">
        <v>38963.288032500001</v>
      </c>
      <c r="F20" s="1">
        <v>39276.5403038</v>
      </c>
    </row>
    <row r="21" spans="1:6">
      <c r="A21" s="1">
        <v>13</v>
      </c>
      <c r="B21" s="14" t="s">
        <v>66</v>
      </c>
      <c r="C21" s="1">
        <v>42693.284737350004</v>
      </c>
      <c r="D21" s="1">
        <v>21119.813368100004</v>
      </c>
      <c r="E21" s="1">
        <v>36808.484843299993</v>
      </c>
      <c r="F21" s="1">
        <v>18005.0854917</v>
      </c>
    </row>
    <row r="22" spans="1:6">
      <c r="A22" s="1">
        <v>14</v>
      </c>
      <c r="C22" s="1" t="s">
        <v>57</v>
      </c>
      <c r="D22" s="1" t="s">
        <v>57</v>
      </c>
      <c r="E22" s="1" t="s">
        <v>57</v>
      </c>
      <c r="F22" s="1">
        <v>4</v>
      </c>
    </row>
    <row r="23" spans="1:6">
      <c r="A23" s="1" t="s">
        <v>67</v>
      </c>
      <c r="B23" s="15"/>
    </row>
    <row r="24" spans="1:6">
      <c r="B24" s="15"/>
    </row>
    <row r="25" spans="1:6">
      <c r="B25" s="15"/>
    </row>
    <row r="26" spans="1:6">
      <c r="B26" s="15"/>
    </row>
    <row r="27" spans="1:6">
      <c r="B27" s="15"/>
    </row>
    <row r="28" spans="1:6">
      <c r="B28" s="15"/>
    </row>
    <row r="29" spans="1:6">
      <c r="B29" s="15"/>
    </row>
    <row r="30" spans="1:6">
      <c r="B30" s="15"/>
    </row>
    <row r="31" spans="1:6">
      <c r="B31" s="15"/>
    </row>
    <row r="32" spans="1:6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  <row r="45" spans="2:2">
      <c r="B45" s="15"/>
    </row>
    <row r="46" spans="2:2">
      <c r="B46" s="15"/>
    </row>
    <row r="47" spans="2:2">
      <c r="B47" s="15"/>
    </row>
    <row r="48" spans="2:2">
      <c r="B48" s="15"/>
    </row>
    <row r="49" spans="2:2">
      <c r="B49" s="15"/>
    </row>
    <row r="50" spans="2:2">
      <c r="B50" s="15"/>
    </row>
    <row r="51" spans="2:2">
      <c r="B51" s="15"/>
    </row>
    <row r="52" spans="2:2">
      <c r="B52" s="15"/>
    </row>
    <row r="53" spans="2:2">
      <c r="B53" s="15"/>
    </row>
    <row r="54" spans="2:2">
      <c r="B54" s="15"/>
    </row>
    <row r="55" spans="2:2">
      <c r="B55" s="15"/>
    </row>
    <row r="56" spans="2:2">
      <c r="B56" s="15"/>
    </row>
    <row r="57" spans="2:2">
      <c r="B57" s="15"/>
    </row>
    <row r="58" spans="2:2">
      <c r="B58" s="15"/>
    </row>
    <row r="59" spans="2:2">
      <c r="B59" s="15"/>
    </row>
    <row r="60" spans="2:2">
      <c r="B60" s="15"/>
    </row>
    <row r="61" spans="2:2">
      <c r="B61" s="15"/>
    </row>
    <row r="62" spans="2:2">
      <c r="B62" s="15"/>
    </row>
    <row r="63" spans="2:2">
      <c r="B63" s="15"/>
    </row>
    <row r="64" spans="2:2">
      <c r="B64" s="15"/>
    </row>
    <row r="65" spans="2:2">
      <c r="B65" s="15"/>
    </row>
    <row r="66" spans="2:2">
      <c r="B66" s="15"/>
    </row>
    <row r="67" spans="2:2">
      <c r="B67" s="15"/>
    </row>
    <row r="68" spans="2:2">
      <c r="B68" s="15"/>
    </row>
    <row r="69" spans="2:2">
      <c r="B69" s="15"/>
    </row>
    <row r="70" spans="2:2">
      <c r="B70" s="15"/>
    </row>
    <row r="71" spans="2:2">
      <c r="B71" s="15"/>
    </row>
    <row r="72" spans="2:2">
      <c r="B72" s="15"/>
    </row>
    <row r="73" spans="2:2">
      <c r="B73" s="15"/>
    </row>
    <row r="74" spans="2:2">
      <c r="B74" s="15"/>
    </row>
    <row r="75" spans="2:2">
      <c r="B75" s="15"/>
    </row>
    <row r="76" spans="2:2">
      <c r="B76" s="15"/>
    </row>
    <row r="77" spans="2:2">
      <c r="B77" s="15"/>
    </row>
    <row r="78" spans="2:2">
      <c r="B78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32"/>
  <sheetViews>
    <sheetView zoomScale="41" zoomScaleNormal="41" workbookViewId="0">
      <selection activeCell="W56" sqref="W56"/>
    </sheetView>
  </sheetViews>
  <sheetFormatPr defaultRowHeight="15"/>
  <cols>
    <col min="2" max="2" width="24.42578125" customWidth="1"/>
  </cols>
  <sheetData>
    <row r="2" spans="1:6">
      <c r="A2" t="s">
        <v>68</v>
      </c>
      <c r="C2" t="s">
        <v>9</v>
      </c>
      <c r="D2" t="s">
        <v>8</v>
      </c>
      <c r="E2" t="s">
        <v>7</v>
      </c>
      <c r="F2" t="s">
        <v>69</v>
      </c>
    </row>
    <row r="3" spans="1:6">
      <c r="B3" t="s">
        <v>70</v>
      </c>
      <c r="C3" s="21">
        <v>-0.346522335161007</v>
      </c>
      <c r="D3" s="21">
        <v>-0.11012443651929149</v>
      </c>
      <c r="E3" s="21">
        <v>-7.1675383292241657E-2</v>
      </c>
      <c r="F3" s="21">
        <v>-0.10330684689515657</v>
      </c>
    </row>
    <row r="4" spans="1:6">
      <c r="B4" t="s">
        <v>71</v>
      </c>
      <c r="C4" s="21">
        <v>-0.28346958473166572</v>
      </c>
      <c r="D4" s="21">
        <v>-2.900877376815587E-2</v>
      </c>
      <c r="E4" s="21">
        <v>8.340577064318332E-3</v>
      </c>
      <c r="F4" s="21">
        <v>-2.3785191442137029E-2</v>
      </c>
    </row>
    <row r="32" spans="1:1">
      <c r="A32" t="s">
        <v>72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0"/>
  <sheetViews>
    <sheetView zoomScale="46" zoomScaleNormal="46" workbookViewId="0">
      <selection activeCell="U31" sqref="U31"/>
    </sheetView>
  </sheetViews>
  <sheetFormatPr defaultRowHeight="15"/>
  <cols>
    <col min="1" max="3" width="9.140625" style="1"/>
    <col min="4" max="4" width="16.85546875" style="1" bestFit="1" customWidth="1"/>
    <col min="5" max="5" width="19.42578125" style="1" bestFit="1" customWidth="1"/>
    <col min="6" max="7" width="18" style="1" bestFit="1" customWidth="1"/>
    <col min="8" max="8" width="16.85546875" style="1" bestFit="1" customWidth="1"/>
    <col min="9" max="16384" width="9.140625" style="1"/>
  </cols>
  <sheetData>
    <row r="1" spans="1:8">
      <c r="A1" s="1" t="s">
        <v>73</v>
      </c>
    </row>
    <row r="2" spans="1:8">
      <c r="A2" s="1" t="s">
        <v>74</v>
      </c>
    </row>
    <row r="4" spans="1:8">
      <c r="A4" s="1" t="s">
        <v>75</v>
      </c>
      <c r="E4" s="1" t="s">
        <v>76</v>
      </c>
    </row>
    <row r="6" spans="1:8">
      <c r="A6" s="1" t="s">
        <v>77</v>
      </c>
      <c r="E6" s="1" t="s">
        <v>78</v>
      </c>
      <c r="G6" s="1" t="s">
        <v>79</v>
      </c>
    </row>
    <row r="7" spans="1:8">
      <c r="B7" s="1" t="s">
        <v>80</v>
      </c>
      <c r="C7" s="1" t="s">
        <v>81</v>
      </c>
      <c r="E7" s="1" t="s">
        <v>82</v>
      </c>
      <c r="F7" s="1" t="s">
        <v>83</v>
      </c>
      <c r="G7" s="1" t="s">
        <v>82</v>
      </c>
      <c r="H7" s="1" t="s">
        <v>83</v>
      </c>
    </row>
    <row r="8" spans="1:8">
      <c r="A8" s="1" t="s">
        <v>84</v>
      </c>
      <c r="B8" s="22">
        <f>F8/E8</f>
        <v>5.7416258197979714E-2</v>
      </c>
      <c r="C8" s="23">
        <f>H8/10^9</f>
        <v>1.2112104420000001</v>
      </c>
      <c r="D8" s="1">
        <v>1211210442</v>
      </c>
      <c r="E8" s="1">
        <v>75196566626</v>
      </c>
      <c r="F8" s="1">
        <v>4317505485</v>
      </c>
      <c r="G8" s="1">
        <v>21159391349</v>
      </c>
      <c r="H8" s="1">
        <v>1211210442</v>
      </c>
    </row>
    <row r="9" spans="1:8">
      <c r="A9" s="1" t="s">
        <v>85</v>
      </c>
      <c r="B9" s="22">
        <f t="shared" ref="B9:B29" si="0">F9/E9</f>
        <v>7.7960144081007932E-2</v>
      </c>
      <c r="C9" s="23">
        <f t="shared" ref="C9:C29" si="1">H9/10^9</f>
        <v>2.1194397110000001</v>
      </c>
      <c r="D9" s="1">
        <v>2119439711</v>
      </c>
      <c r="E9" s="1">
        <v>98629838062</v>
      </c>
      <c r="F9" s="1">
        <v>7689196386</v>
      </c>
      <c r="G9" s="1">
        <v>27178823458</v>
      </c>
      <c r="H9" s="1">
        <v>2119439711</v>
      </c>
    </row>
    <row r="10" spans="1:8">
      <c r="A10" s="1" t="s">
        <v>86</v>
      </c>
      <c r="B10" s="22">
        <f t="shared" si="0"/>
        <v>8.0893412751720711E-2</v>
      </c>
      <c r="C10" s="23">
        <f t="shared" si="1"/>
        <v>2.1152822269999998</v>
      </c>
      <c r="D10" s="1">
        <v>2115282227</v>
      </c>
      <c r="E10" s="1">
        <v>113359924363</v>
      </c>
      <c r="F10" s="1">
        <v>9170071151</v>
      </c>
      <c r="G10" s="1">
        <v>26373166732</v>
      </c>
      <c r="H10" s="1">
        <v>2115282227</v>
      </c>
    </row>
    <row r="11" spans="1:8">
      <c r="A11" s="1" t="s">
        <v>87</v>
      </c>
      <c r="B11" s="22">
        <f t="shared" si="0"/>
        <v>0.12438236363946621</v>
      </c>
      <c r="C11" s="23">
        <f t="shared" si="1"/>
        <v>3.2291103489999999</v>
      </c>
      <c r="D11" s="1">
        <v>3229110349</v>
      </c>
      <c r="E11" s="1">
        <v>119742025366</v>
      </c>
      <c r="F11" s="1">
        <v>14893796142</v>
      </c>
      <c r="G11" s="1">
        <v>25954681690</v>
      </c>
      <c r="H11" s="1">
        <v>3229110349</v>
      </c>
    </row>
    <row r="12" spans="1:8">
      <c r="A12" s="1" t="s">
        <v>88</v>
      </c>
      <c r="B12" s="22">
        <f t="shared" si="0"/>
        <v>7.8690100192648979E-2</v>
      </c>
      <c r="C12" s="23">
        <f t="shared" si="1"/>
        <v>1.8224780949999999</v>
      </c>
      <c r="D12" s="1">
        <v>1822478095</v>
      </c>
      <c r="E12" s="1">
        <v>127443976389</v>
      </c>
      <c r="F12" s="1">
        <v>10028579271</v>
      </c>
      <c r="G12" s="1">
        <v>23017624573</v>
      </c>
      <c r="H12" s="1">
        <v>1822478095</v>
      </c>
    </row>
    <row r="13" spans="1:8">
      <c r="A13" s="1" t="s">
        <v>89</v>
      </c>
      <c r="B13" s="22">
        <f t="shared" si="0"/>
        <v>8.6795142887000035E-2</v>
      </c>
      <c r="C13" s="23">
        <f t="shared" si="1"/>
        <v>2.0871082580000002</v>
      </c>
      <c r="D13" s="1">
        <v>2087108258</v>
      </c>
      <c r="E13" s="1">
        <v>147069818142</v>
      </c>
      <c r="F13" s="1">
        <v>12764945880</v>
      </c>
      <c r="G13" s="1">
        <v>24061303475</v>
      </c>
      <c r="H13" s="1">
        <v>2087108258</v>
      </c>
    </row>
    <row r="14" spans="1:8">
      <c r="A14" s="1" t="s">
        <v>90</v>
      </c>
      <c r="B14" s="22">
        <f t="shared" si="0"/>
        <v>0.12963977337116117</v>
      </c>
      <c r="C14" s="23">
        <f t="shared" si="1"/>
        <v>3.4484884309999999</v>
      </c>
      <c r="D14" s="1">
        <v>3448488431</v>
      </c>
      <c r="E14" s="1">
        <v>187156768830</v>
      </c>
      <c r="F14" s="1">
        <v>24262961096</v>
      </c>
      <c r="G14" s="1">
        <v>26915403876</v>
      </c>
      <c r="H14" s="1">
        <v>3448488431</v>
      </c>
    </row>
    <row r="15" spans="1:8">
      <c r="A15" s="1" t="s">
        <v>91</v>
      </c>
      <c r="B15" s="22">
        <f t="shared" si="0"/>
        <v>0.12351305568740827</v>
      </c>
      <c r="C15" s="23">
        <f t="shared" si="1"/>
        <v>3.1499705260000002</v>
      </c>
      <c r="D15" s="1">
        <v>3149970526</v>
      </c>
      <c r="E15" s="1">
        <v>215289959778</v>
      </c>
      <c r="F15" s="1">
        <v>26591120791</v>
      </c>
      <c r="G15" s="1">
        <v>25229601751</v>
      </c>
      <c r="H15" s="1">
        <v>3149970526</v>
      </c>
    </row>
    <row r="16" spans="1:8">
      <c r="A16" s="1" t="s">
        <v>92</v>
      </c>
      <c r="B16" s="22">
        <f t="shared" si="0"/>
        <v>0.10476831746008373</v>
      </c>
      <c r="C16" s="23">
        <f t="shared" si="1"/>
        <v>2.7733789359999999</v>
      </c>
      <c r="D16" s="1">
        <v>2773378936</v>
      </c>
      <c r="E16" s="1">
        <v>274198731281</v>
      </c>
      <c r="F16" s="1">
        <v>28727339726</v>
      </c>
      <c r="G16" s="1">
        <v>26197769180</v>
      </c>
      <c r="H16" s="1">
        <v>2773378936</v>
      </c>
    </row>
    <row r="17" spans="1:8">
      <c r="A17" s="1" t="s">
        <v>93</v>
      </c>
      <c r="B17" s="22">
        <f t="shared" si="0"/>
        <v>0.10431338989350443</v>
      </c>
      <c r="C17" s="23">
        <f t="shared" si="1"/>
        <v>3.6073655869999999</v>
      </c>
      <c r="D17" s="1">
        <v>3607365587</v>
      </c>
      <c r="E17" s="1">
        <v>258067686943</v>
      </c>
      <c r="F17" s="1">
        <v>26919915247</v>
      </c>
      <c r="G17" s="1">
        <v>34347362435</v>
      </c>
      <c r="H17" s="1">
        <v>3607365587</v>
      </c>
    </row>
    <row r="18" spans="1:8">
      <c r="A18" s="1" t="s">
        <v>94</v>
      </c>
      <c r="B18" s="22">
        <f t="shared" si="0"/>
        <v>0.1243039235185049</v>
      </c>
      <c r="C18" s="23">
        <f t="shared" si="1"/>
        <v>5.9841301199999997</v>
      </c>
      <c r="D18" s="1">
        <v>5984130120</v>
      </c>
      <c r="E18" s="1">
        <v>306004173805</v>
      </c>
      <c r="F18" s="1">
        <v>38037519417</v>
      </c>
      <c r="G18" s="1">
        <v>47719107732</v>
      </c>
      <c r="H18" s="1">
        <v>5984130120</v>
      </c>
    </row>
    <row r="19" spans="1:8">
      <c r="A19" s="1" t="s">
        <v>95</v>
      </c>
      <c r="B19" s="22">
        <f t="shared" si="0"/>
        <v>0.11768719658896784</v>
      </c>
      <c r="C19" s="23">
        <f t="shared" si="1"/>
        <v>6.4725020559999997</v>
      </c>
      <c r="D19" s="1">
        <v>6472502056</v>
      </c>
      <c r="E19" s="1">
        <v>350217598563</v>
      </c>
      <c r="F19" s="1">
        <v>41216127371</v>
      </c>
      <c r="G19" s="1">
        <v>54964739118</v>
      </c>
      <c r="H19" s="1">
        <v>6472502056</v>
      </c>
    </row>
    <row r="20" spans="1:8">
      <c r="A20" s="1" t="s">
        <v>96</v>
      </c>
      <c r="B20" s="22">
        <f t="shared" si="0"/>
        <v>0.13889517324894049</v>
      </c>
      <c r="C20" s="23">
        <f t="shared" si="1"/>
        <v>9.4370933340000001</v>
      </c>
      <c r="D20" s="1">
        <v>9437093334</v>
      </c>
      <c r="E20" s="1">
        <v>464085126223</v>
      </c>
      <c r="F20" s="1">
        <v>64459184009</v>
      </c>
      <c r="G20" s="1">
        <v>68115572441</v>
      </c>
      <c r="H20" s="1">
        <v>9437093334</v>
      </c>
    </row>
    <row r="21" spans="1:8">
      <c r="A21" s="1" t="s">
        <v>97</v>
      </c>
      <c r="B21" s="22">
        <f t="shared" si="0"/>
        <v>0.13670823193633888</v>
      </c>
      <c r="C21" s="23">
        <f t="shared" si="1"/>
        <v>10.944097171999999</v>
      </c>
      <c r="D21" s="1">
        <v>10944097172</v>
      </c>
      <c r="E21" s="1">
        <v>562121013150</v>
      </c>
      <c r="F21" s="1">
        <v>76846569842</v>
      </c>
      <c r="G21" s="1">
        <v>79833826848</v>
      </c>
      <c r="H21" s="1">
        <v>10944097172</v>
      </c>
    </row>
    <row r="22" spans="1:8">
      <c r="A22" s="1" t="s">
        <v>56</v>
      </c>
      <c r="B22" s="22">
        <f t="shared" si="0"/>
        <v>0.17044670026362457</v>
      </c>
      <c r="C22" s="23">
        <f t="shared" si="1"/>
        <v>15.355987739</v>
      </c>
      <c r="D22" s="1">
        <v>15355987739</v>
      </c>
      <c r="E22" s="1">
        <v>728548565428</v>
      </c>
      <c r="F22" s="1">
        <v>124178698959</v>
      </c>
      <c r="G22" s="1">
        <v>89309359384</v>
      </c>
      <c r="H22" s="1">
        <v>15355987739</v>
      </c>
    </row>
    <row r="23" spans="1:8">
      <c r="A23" s="1" t="s">
        <v>98</v>
      </c>
      <c r="B23" s="22">
        <f t="shared" si="0"/>
        <v>0.16049335482906879</v>
      </c>
      <c r="C23" s="23">
        <f t="shared" si="1"/>
        <v>10.441040982000001</v>
      </c>
      <c r="D23" s="1">
        <v>10441040982</v>
      </c>
      <c r="E23" s="1">
        <v>541978273740</v>
      </c>
      <c r="F23" s="1">
        <v>86983911397</v>
      </c>
      <c r="G23" s="1">
        <v>64771663278</v>
      </c>
      <c r="H23" s="1">
        <v>10441040982</v>
      </c>
    </row>
    <row r="24" spans="1:8">
      <c r="A24" s="1" t="s">
        <v>19</v>
      </c>
      <c r="B24" s="22">
        <f t="shared" si="0"/>
        <v>0.13500538539293111</v>
      </c>
      <c r="C24" s="23">
        <f t="shared" si="1"/>
        <v>11.191923952</v>
      </c>
      <c r="D24" s="1">
        <v>11191923952</v>
      </c>
      <c r="E24" s="1">
        <v>606220535209</v>
      </c>
      <c r="F24" s="1">
        <v>81843036989</v>
      </c>
      <c r="G24" s="1">
        <v>82943641667</v>
      </c>
      <c r="H24" s="1">
        <v>11191923952</v>
      </c>
    </row>
    <row r="25" spans="1:8">
      <c r="A25" s="1" t="s">
        <v>99</v>
      </c>
      <c r="B25" s="22">
        <f t="shared" si="0"/>
        <v>0.13715237663859334</v>
      </c>
      <c r="C25" s="23">
        <f t="shared" si="1"/>
        <v>14.22406144</v>
      </c>
      <c r="D25" s="1">
        <v>14224061440</v>
      </c>
      <c r="E25" s="1">
        <v>746249999821</v>
      </c>
      <c r="F25" s="1">
        <v>102349961042</v>
      </c>
      <c r="G25" s="1">
        <v>102802864410</v>
      </c>
      <c r="H25" s="1">
        <v>14224061440</v>
      </c>
    </row>
    <row r="26" spans="1:8">
      <c r="A26" s="1" t="s">
        <v>100</v>
      </c>
      <c r="B26" s="22">
        <f t="shared" si="0"/>
        <v>0.15166006205530297</v>
      </c>
      <c r="C26" s="23">
        <f t="shared" si="1"/>
        <v>15.788833321</v>
      </c>
      <c r="D26" s="1">
        <v>15788833321</v>
      </c>
      <c r="E26" s="1">
        <v>854576742549</v>
      </c>
      <c r="F26" s="1">
        <v>129605161806</v>
      </c>
      <c r="G26" s="1">
        <v>104096275856</v>
      </c>
      <c r="H26" s="1">
        <v>15788833321</v>
      </c>
    </row>
    <row r="27" spans="1:8">
      <c r="A27" s="1" t="s">
        <v>20</v>
      </c>
      <c r="B27" s="22">
        <f t="shared" si="0"/>
        <v>0.1423694869053658</v>
      </c>
      <c r="C27" s="23">
        <f t="shared" si="1"/>
        <v>14.776899827999999</v>
      </c>
      <c r="D27" s="1">
        <v>14776899828</v>
      </c>
      <c r="E27" s="1">
        <v>997755602838</v>
      </c>
      <c r="F27" s="1">
        <v>142049953233</v>
      </c>
      <c r="G27" s="1">
        <v>103494528468</v>
      </c>
      <c r="H27" s="1">
        <v>14776899828</v>
      </c>
    </row>
    <row r="28" spans="1:8">
      <c r="A28" s="1" t="s">
        <v>21</v>
      </c>
      <c r="B28" s="22">
        <f t="shared" si="0"/>
        <v>0.16236926209232289</v>
      </c>
      <c r="C28" s="23">
        <f t="shared" si="1"/>
        <v>16.250381801</v>
      </c>
      <c r="D28" s="1">
        <v>16250381801</v>
      </c>
      <c r="E28" s="1">
        <v>1082961545856</v>
      </c>
      <c r="F28" s="1">
        <v>175839667075</v>
      </c>
      <c r="G28" s="1">
        <v>99919400772</v>
      </c>
      <c r="H28" s="1">
        <v>16250381801</v>
      </c>
    </row>
    <row r="29" spans="1:8">
      <c r="A29" s="1" t="s">
        <v>22</v>
      </c>
      <c r="B29" s="22">
        <f t="shared" si="0"/>
        <v>8.9767466479510755E-2</v>
      </c>
      <c r="C29" s="23">
        <f t="shared" si="1"/>
        <v>7.74564304</v>
      </c>
      <c r="D29" s="1">
        <v>7745643040</v>
      </c>
      <c r="E29" s="1">
        <v>1088872352628</v>
      </c>
      <c r="F29" s="1">
        <v>97745312415</v>
      </c>
      <c r="G29" s="1">
        <v>85829562346</v>
      </c>
      <c r="H29" s="1">
        <v>7745643040</v>
      </c>
    </row>
    <row r="30" spans="1:8">
      <c r="A30" s="1" t="s">
        <v>101</v>
      </c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3:I15"/>
  <sheetViews>
    <sheetView topLeftCell="A2" zoomScale="82" zoomScaleNormal="82" workbookViewId="0">
      <selection activeCell="L9" sqref="L9"/>
    </sheetView>
  </sheetViews>
  <sheetFormatPr defaultRowHeight="15"/>
  <cols>
    <col min="1" max="1" width="25.5703125" customWidth="1"/>
  </cols>
  <sheetData>
    <row r="3" spans="1:9">
      <c r="B3">
        <v>2015</v>
      </c>
      <c r="I3" t="s">
        <v>102</v>
      </c>
    </row>
    <row r="4" spans="1:9">
      <c r="A4" t="s">
        <v>76</v>
      </c>
      <c r="B4" s="24">
        <v>3.1230000000000001E-2</v>
      </c>
    </row>
    <row r="5" spans="1:9">
      <c r="A5" t="s">
        <v>103</v>
      </c>
      <c r="B5" s="24">
        <v>1.482E-2</v>
      </c>
    </row>
    <row r="6" spans="1:9">
      <c r="A6" t="s">
        <v>104</v>
      </c>
      <c r="B6" s="24">
        <v>1.9019999999999999E-2</v>
      </c>
    </row>
    <row r="9" spans="1:9" ht="16.5" customHeight="1">
      <c r="A9" t="s">
        <v>105</v>
      </c>
      <c r="B9" s="24">
        <v>-3.8249999999999999E-2</v>
      </c>
    </row>
    <row r="10" spans="1:9">
      <c r="A10" t="s">
        <v>106</v>
      </c>
      <c r="B10" s="24">
        <v>-3.0259999999999999E-2</v>
      </c>
    </row>
    <row r="11" spans="1:9">
      <c r="A11" t="s">
        <v>107</v>
      </c>
      <c r="B11" s="24">
        <v>1.397E-2</v>
      </c>
    </row>
    <row r="12" spans="1:9">
      <c r="A12" t="s">
        <v>108</v>
      </c>
      <c r="B12" s="24">
        <v>6.8129999999999996E-2</v>
      </c>
    </row>
    <row r="13" spans="1:9">
      <c r="A13" t="s">
        <v>109</v>
      </c>
      <c r="B13" s="24">
        <v>7.2590000000000002E-2</v>
      </c>
    </row>
    <row r="15" spans="1:9">
      <c r="A15" t="s">
        <v>110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W10"/>
  <sheetViews>
    <sheetView zoomScale="69" zoomScaleNormal="69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RowHeight="15"/>
  <cols>
    <col min="1" max="1" width="9.140625" style="1"/>
    <col min="2" max="3" width="18" style="1" bestFit="1" customWidth="1"/>
    <col min="4" max="22" width="19.42578125" style="1" bestFit="1" customWidth="1"/>
    <col min="23" max="16384" width="9.140625" style="1"/>
  </cols>
  <sheetData>
    <row r="2" spans="1:23">
      <c r="A2" s="1" t="s">
        <v>111</v>
      </c>
    </row>
    <row r="3" spans="1:23">
      <c r="B3" s="1" t="s">
        <v>115</v>
      </c>
    </row>
    <row r="4" spans="1:23">
      <c r="B4" s="25"/>
      <c r="C4" s="25" t="s">
        <v>85</v>
      </c>
      <c r="D4" s="25" t="s">
        <v>86</v>
      </c>
      <c r="E4" s="25" t="s">
        <v>87</v>
      </c>
      <c r="F4" s="25" t="s">
        <v>88</v>
      </c>
      <c r="G4" s="25" t="s">
        <v>89</v>
      </c>
      <c r="H4" s="25" t="s">
        <v>90</v>
      </c>
      <c r="I4" s="25" t="s">
        <v>91</v>
      </c>
      <c r="J4" s="25" t="s">
        <v>92</v>
      </c>
      <c r="K4" s="25" t="s">
        <v>93</v>
      </c>
      <c r="L4" s="25" t="s">
        <v>94</v>
      </c>
      <c r="M4" s="25" t="s">
        <v>95</v>
      </c>
      <c r="N4" s="25" t="s">
        <v>96</v>
      </c>
      <c r="O4" s="25" t="s">
        <v>97</v>
      </c>
      <c r="P4" s="25" t="s">
        <v>56</v>
      </c>
      <c r="Q4" s="25" t="s">
        <v>98</v>
      </c>
      <c r="R4" s="25" t="s">
        <v>19</v>
      </c>
      <c r="S4" s="25" t="s">
        <v>99</v>
      </c>
      <c r="T4" s="25" t="s">
        <v>100</v>
      </c>
      <c r="U4" s="25" t="s">
        <v>20</v>
      </c>
      <c r="V4" s="25" t="s">
        <v>21</v>
      </c>
      <c r="W4" s="1" t="s">
        <v>22</v>
      </c>
    </row>
    <row r="5" spans="1:23">
      <c r="B5" s="25" t="s">
        <v>108</v>
      </c>
      <c r="C5" s="25">
        <v>0.10993843447998985</v>
      </c>
      <c r="D5" s="25">
        <v>9.9247226626208995E-2</v>
      </c>
      <c r="E5" s="25">
        <v>9.2268877281714623E-2</v>
      </c>
      <c r="F5" s="25">
        <v>7.853489522566437E-2</v>
      </c>
      <c r="G5" s="25">
        <v>7.6181734743975493E-2</v>
      </c>
      <c r="H5" s="25">
        <v>8.4292821603832335E-2</v>
      </c>
      <c r="I5" s="25">
        <v>8.2983744105564083E-2</v>
      </c>
      <c r="J5" s="25">
        <v>9.0909090905725742E-2</v>
      </c>
      <c r="K5" s="25">
        <v>0.10019973368753443</v>
      </c>
      <c r="L5" s="25">
        <v>0.10075642965487441</v>
      </c>
      <c r="M5" s="25">
        <v>0.11352391423494956</v>
      </c>
      <c r="N5" s="25">
        <v>0.12688225104469741</v>
      </c>
      <c r="O5" s="25">
        <v>0.14194961672398532</v>
      </c>
      <c r="P5" s="25">
        <v>9.6233774862005905E-2</v>
      </c>
      <c r="Q5" s="25">
        <v>9.233551094728587E-2</v>
      </c>
      <c r="R5" s="25">
        <v>0.10631708233654624</v>
      </c>
      <c r="S5" s="25">
        <v>9.4845062015219028E-2</v>
      </c>
      <c r="T5" s="25">
        <v>7.7502975931740048E-2</v>
      </c>
      <c r="U5" s="25">
        <v>7.6838099695500039E-2</v>
      </c>
      <c r="V5" s="25">
        <v>7.2684609287383184E-2</v>
      </c>
    </row>
    <row r="6" spans="1:23">
      <c r="B6" s="25" t="s">
        <v>107</v>
      </c>
      <c r="C6" s="25">
        <v>3.1000000046958354E-2</v>
      </c>
      <c r="D6" s="25">
        <v>4.2999999967718416E-2</v>
      </c>
      <c r="E6" s="25">
        <v>2.6000000016544567E-2</v>
      </c>
      <c r="F6" s="25">
        <v>4.9999999747698531E-3</v>
      </c>
      <c r="G6" s="25">
        <v>2.400000004889935E-2</v>
      </c>
      <c r="H6" s="25">
        <v>4.1999999969301482E-2</v>
      </c>
      <c r="I6" s="25">
        <v>2.7000000026392357E-2</v>
      </c>
      <c r="J6" s="25">
        <v>3.7003744032864327E-2</v>
      </c>
      <c r="K6" s="25">
        <v>2.9490754657419238E-2</v>
      </c>
      <c r="L6" s="25">
        <v>4.5545599082035926E-2</v>
      </c>
      <c r="M6" s="25">
        <v>5.2770519707346475E-2</v>
      </c>
      <c r="N6" s="25">
        <v>5.5850459615114367E-2</v>
      </c>
      <c r="O6" s="25">
        <v>5.360474053284503E-2</v>
      </c>
      <c r="P6" s="25">
        <v>3.1910438877832181E-2</v>
      </c>
      <c r="Q6" s="25">
        <v>-1.538089134774101E-2</v>
      </c>
      <c r="R6" s="25">
        <v>3.0397470850071162E-2</v>
      </c>
      <c r="S6" s="25">
        <v>3.2124517550539355E-2</v>
      </c>
      <c r="T6" s="25">
        <v>2.2198240062575758E-2</v>
      </c>
      <c r="U6" s="25">
        <v>2.212354431378083E-2</v>
      </c>
      <c r="V6" s="25">
        <v>1.5248428155884008E-2</v>
      </c>
    </row>
    <row r="7" spans="1:23">
      <c r="B7" s="25" t="s">
        <v>112</v>
      </c>
      <c r="C7" s="25">
        <v>2.2111620190224945E-2</v>
      </c>
      <c r="D7" s="25">
        <v>4.7475539869348937E-2</v>
      </c>
      <c r="E7" s="25">
        <v>4.4476840488400393E-2</v>
      </c>
      <c r="F7" s="25">
        <v>1.870551133708398E-2</v>
      </c>
      <c r="G7" s="25">
        <v>1.3121037603458729E-2</v>
      </c>
      <c r="H7" s="25">
        <v>4.9437151307945681E-2</v>
      </c>
      <c r="I7" s="25">
        <v>5.6232502276520879E-3</v>
      </c>
      <c r="J7" s="25">
        <v>3.3391893632997105E-2</v>
      </c>
      <c r="K7" s="25">
        <v>2.9793489073716151E-2</v>
      </c>
      <c r="L7" s="25">
        <v>6.3477435671622562E-2</v>
      </c>
      <c r="M7" s="25">
        <v>4.6375722354394355E-2</v>
      </c>
      <c r="N7" s="25">
        <v>5.5591264809450092E-2</v>
      </c>
      <c r="O7" s="25">
        <v>5.5400097285737582E-2</v>
      </c>
      <c r="P7" s="25">
        <v>3.3435936221146934E-2</v>
      </c>
      <c r="Q7" s="25">
        <v>-1.5777695423048521E-2</v>
      </c>
      <c r="R7" s="25">
        <v>6.4289617076932259E-2</v>
      </c>
      <c r="S7" s="25">
        <v>4.6113047410311747E-2</v>
      </c>
      <c r="T7" s="25">
        <v>2.8292315530908052E-2</v>
      </c>
      <c r="U7" s="25">
        <v>2.922689110653498E-2</v>
      </c>
      <c r="V7" s="25">
        <v>2.2944151203554863E-2</v>
      </c>
    </row>
    <row r="10" spans="1:23">
      <c r="A10" s="1" t="s">
        <v>114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GDP growth</vt:lpstr>
      <vt:lpstr>GDP shares</vt:lpstr>
      <vt:lpstr>Manufacturing sales</vt:lpstr>
      <vt:lpstr>Employment - totals</vt:lpstr>
      <vt:lpstr>Manufacturing employment</vt:lpstr>
      <vt:lpstr>Trade in USD and ZAR</vt:lpstr>
      <vt:lpstr>Petroleum imports</vt:lpstr>
      <vt:lpstr>IMF forecasts for BRICS</vt:lpstr>
      <vt:lpstr>UMIC growth rates</vt:lpstr>
      <vt:lpstr>FX rates</vt:lpstr>
      <vt:lpstr>investment in SA</vt:lpstr>
      <vt:lpstr>mfg and mining exports</vt:lpstr>
      <vt:lpstr>mfg imports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 Makgetla</dc:creator>
  <cp:lastModifiedBy>Janet Wilhelm</cp:lastModifiedBy>
  <dcterms:created xsi:type="dcterms:W3CDTF">2016-03-18T14:50:00Z</dcterms:created>
  <dcterms:modified xsi:type="dcterms:W3CDTF">2016-03-21T14:50:37Z</dcterms:modified>
</cp:coreProperties>
</file>