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drawings/drawing19.xml" ContentType="application/vnd.openxmlformats-officedocument.drawing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drawings/drawing20.xml" ContentType="application/vnd.openxmlformats-officedocument.drawing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drawings/drawing21.xml" ContentType="application/vnd.openxmlformats-officedocument.drawing+xml"/>
  <Override PartName="/xl/charts/chart22.xml" ContentType="application/vnd.openxmlformats-officedocument.drawingml.chart+xml"/>
  <Override PartName="/xl/theme/themeOverride22.xml" ContentType="application/vnd.openxmlformats-officedocument.themeOverride+xml"/>
  <Override PartName="/xl/drawings/drawing22.xml" ContentType="application/vnd.openxmlformats-officedocument.drawing+xml"/>
  <Override PartName="/xl/charts/chart23.xml" ContentType="application/vnd.openxmlformats-officedocument.drawingml.chart+xml"/>
  <Override PartName="/xl/theme/themeOverride23.xml" ContentType="application/vnd.openxmlformats-officedocument.themeOverride+xml"/>
  <Override PartName="/xl/drawings/drawing23.xml" ContentType="application/vnd.openxmlformats-officedocument.drawing+xml"/>
  <Override PartName="/xl/charts/chart24.xml" ContentType="application/vnd.openxmlformats-officedocument.drawingml.chart+xml"/>
  <Override PartName="/xl/theme/themeOverride24.xml" ContentType="application/vnd.openxmlformats-officedocument.themeOverride+xml"/>
  <Override PartName="/xl/drawings/drawing24.xml" ContentType="application/vnd.openxmlformats-officedocument.drawing+xml"/>
  <Override PartName="/xl/charts/chart25.xml" ContentType="application/vnd.openxmlformats-officedocument.drawingml.chart+xml"/>
  <Override PartName="/xl/theme/themeOverride2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6035" windowHeight="7710" firstSheet="16" activeTab="18"/>
  </bookViews>
  <sheets>
    <sheet name="GDP growth, annual to Q2 2016" sheetId="2" r:id="rId1"/>
    <sheet name="real econ shares in GDP " sheetId="3" r:id="rId2"/>
    <sheet name="sales in constant rand Q2 2016" sheetId="4" r:id="rId3"/>
    <sheet name="employment in second quarter" sheetId="5" r:id="rId4"/>
    <sheet name="QES re mining" sheetId="6" r:id="rId5"/>
    <sheet name="mfg empl comp rest of economy" sheetId="7" r:id="rId6"/>
    <sheet name="employment in mfg subsectors" sheetId="8" r:id="rId7"/>
    <sheet name="trade in USD" sheetId="9" r:id="rId8"/>
    <sheet name="trade in constant rand" sheetId="11" r:id="rId9"/>
    <sheet name="imports in rand &amp; USD by sector" sheetId="13" r:id="rId10"/>
    <sheet name="exports in rand &amp; USD by sector" sheetId="14" r:id="rId11"/>
    <sheet name="trade by mfg subsectors" sheetId="15" r:id="rId12"/>
    <sheet name="exports by country" sheetId="16" r:id="rId13"/>
    <sheet name="investment" sheetId="17" r:id="rId14"/>
    <sheet name="expenditure drivers for GDP" sheetId="18" r:id="rId15"/>
    <sheet name="GDP growth from 1994" sheetId="19" r:id="rId16"/>
    <sheet name="growth trading ptners" sheetId="21" r:id="rId17"/>
    <sheet name="GDP growth all sectors" sheetId="22" r:id="rId18"/>
    <sheet name="mfg industry groups growth" sheetId="23" r:id="rId19"/>
    <sheet name="BRICS growth" sheetId="24" r:id="rId20"/>
    <sheet name="long term commodity prices" sheetId="25" r:id="rId21"/>
    <sheet name="SA exports to Af rand" sheetId="26" r:id="rId22"/>
    <sheet name="SA exports to africa usd" sheetId="27" r:id="rId23"/>
    <sheet name="share of SA exports to SADC" sheetId="28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AMO_ContentDefinition_104386094" hidden="1">"'Partitions:9'"</definedName>
    <definedName name="_AMO_ContentDefinition_104386094.0" hidden="1">"'&lt;ContentDefinition name=""Summary Tables"" rsid=""104386094"" type=""Task"" format=""ReportXml"" imgfmt=""ActiveX"" created=""10/17/2013 08:49:12"" modifed=""02/28/2014 13:17:15"" user=""ndivhuwog"" apply=""False"" css=""C:\Program Files\SASHome\SASAd'"</definedName>
    <definedName name="_AMO_ContentDefinition_104386094.1" hidden="1">"'dinforMicrosoftOffice\5.1\Styles\AMODefault.css"" range=""Summary_Tables_51"" auto=""False"" xTime=""00:00:00.3870000"" rTime=""00:00:00.6690000"" bgnew=""False"" nFmt=""False"" grphSet=""False"" imgY=""0"" imgX=""0""&gt;_x000D_
  &lt;files&gt;C:\Users\ndivhuwog\Doc'"</definedName>
    <definedName name="_AMO_ContentDefinition_104386094.2" hidden="1">"'uments\My SAS Files\Add-In for Microsoft Office\_SOA_Summary_Tables_142718989\main.srx&lt;/files&gt;_x000D_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0438609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0438609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04386094.5" hidden="1">"'&amp;amp;quot;1.0&amp;amp;quot; encoding=&amp;amp;quot;utf-16&amp;amp;quot;?&amp;amp;gt;&amp;amp;lt;FilterTree&amp;amp;gt;&amp;amp;lt;TreeRoot /&amp;amp;gt;&amp;amp;lt;/FilterTree&amp;amp;gt;&amp;quot; ColSelFlg=&amp;quot;0&amp;quot; Name=&amp;quot;TABLE2_5&amp;quot; /&amp;gt;"" /&gt;_x000D_
  &lt;param n=""CredKey"" v=""TABLE2_5'"</definedName>
    <definedName name="_AMO_ContentDefinition_10438609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0438609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04386094.8" hidden="1">"'
&lt;/ContentDefinition&gt;'"</definedName>
    <definedName name="_AMO_ContentDefinition_112461039" hidden="1">"'Partitions:9'"</definedName>
    <definedName name="_AMO_ContentDefinition_112461039.0" hidden="1">"'&lt;ContentDefinition name=""Summary Tables"" rsid=""112461039"" type=""Task"" format=""ReportXml"" imgfmt=""ActiveX"" created=""02/14/2014 14:59:53"" modifed=""02/28/2014 13:11:57"" user=""ndivhuwog"" apply=""False"" css=""C:\Program Files\SASHome\SASAd'"</definedName>
    <definedName name="_AMO_ContentDefinition_112461039.1" hidden="1">"'dinforMicrosoftOffice\5.1\Styles\AMODefault.css"" range=""Summary_Tables_58"" auto=""False"" xTime=""00:00:00.4430000"" rTime=""00:00:00.6030000"" bgnew=""False"" nFmt=""False"" grphSet=""False"" imgY=""0"" imgX=""0""&gt;_x000D_
  &lt;files&gt;C:\Users\ndivhuwog\Doc'"</definedName>
    <definedName name="_AMO_ContentDefinition_112461039.2" hidden="1">"'uments\My SAS Files\Add-In for Microsoft Office\_SOA_Summary_Tables_224128394\main.srx&lt;/files&gt;_x000D_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1246103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1246103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12461039.5" hidden="1">"'&amp;amp;quot;1.0&amp;amp;quot; encoding=&amp;amp;quot;utf-16&amp;amp;quot;?&amp;amp;gt;&amp;amp;lt;FilterTree&amp;amp;gt;&amp;amp;lt;TreeRoot /&amp;amp;gt;&amp;amp;lt;/FilterTree&amp;amp;gt;&amp;quot; ColSelFlg=&amp;quot;0&amp;quot; Name=&amp;quot;TABLE2_1&amp;quot; /&amp;gt;"" /&gt;_x000D_
  &lt;param n=""CredKey"" v=""TABLE2_1'"</definedName>
    <definedName name="_AMO_ContentDefinition_112461039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12461039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12461039.8" hidden="1">"'
&lt;/ContentDefinition&gt;'"</definedName>
    <definedName name="_AMO_ContentDefinition_15410102" hidden="1">"'Partitions:9'"</definedName>
    <definedName name="_AMO_ContentDefinition_15410102.0" hidden="1">"'&lt;ContentDefinition name=""Summary Tables"" rsid=""15410102"" type=""Task"" format=""ReportXml"" imgfmt=""ACTXIMG"" created=""04/30/2009 09:29:34"" modifed=""01/24/2014 16:09:26"" user=""ndivhuwog"" apply=""False"" css=""C:\Documents and Settings\ndivh'"</definedName>
    <definedName name="_AMO_ContentDefinition_15410102.1" hidden="1">"'uwog.000\Application Data\SAS\BI Clients\Styles\Copy  of cpi (Ndivhu).css"" range=""Summary_Tables_23"" auto=""False"" xTime=""00:00:00.4200000"" rTime=""00:00:00.4890000"" bgnew=""False"" nFmt=""False"" grphSet=""False"" imgY=""0"" imgX=""0""&gt;_x000D_
  &lt;fi'"</definedName>
    <definedName name="_AMO_ContentDefinition_15410102.2" hidden="1">"'les&gt;C:\Users\ndivhuwog\Documents\My SAS Files\Add-In for Microsoft Office\_SOA_Summary_Tables_415479318\main.srx&lt;/files&gt;_x000D_
  &lt;parents /&gt;_x000D_
  &lt;children /&gt;_x000D_
  &lt;param n=""TaskID"" v=""D3932E3A-4FEE-43DF-956C-A605AC9AF3E7"" /&gt;_x000D_
  &lt;param n=""DisplayName"" v'"</definedName>
    <definedName name="_AMO_ContentDefinition_154101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154101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154101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Name=&amp;quot;TABLE7A&amp;'"</definedName>
    <definedName name="_AMO_ContentDefinition_15410102.6" hidden="1">"'quot; /&amp;gt;"" /&gt;_x000D_
  &lt;param n=""CredKey"" v=""TABLE7A&amp;#x1;SASApp&amp;#x1;LFSR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15410102.7" hidden="1">"'ROM_Version_"" v=""1.2"" /&gt;_x000D_
  &lt;param n=""_ROM_Application_"" v=""ODS"" /&gt;_x000D_
  &lt;param n=""_ROM_AppVersion_"" v=""9.2"" /&gt;_x000D_
  &lt;param n=""maxReportCols"" v=""10"" /&gt;_x000D_
  &lt;fids n=""main.srx"" v=""0"" /&gt;_x000D_
  &lt;ExcelXMLOptions AdjColWidths=""True"" RowOpt=""'"</definedName>
    <definedName name="_AMO_ContentDefinition_15410102.8" hidden="1">"'InsertEntire"" ColOpt=""InsertCells"" /&gt;_x000D_
&lt;/ContentDefinition&gt;'"</definedName>
    <definedName name="_AMO_ContentDefinition_205779628" hidden="1">"'Partitions:9'"</definedName>
    <definedName name="_AMO_ContentDefinition_205779628.0" hidden="1">"'&lt;ContentDefinition name=""Summary Tables"" rsid=""205779628"" type=""Task"" format=""ReportXml"" imgfmt=""ACTIVEX"" created=""04/19/2012 11:07:06"" modifed=""02/28/2014 13:42:20"" user=""ndivhuwog"" apply=""False"" css=""C:\Program Files\SAS\Shared Fi'"</definedName>
    <definedName name="_AMO_ContentDefinition_205779628.1" hidden="1">"'les\BIClientStyles\AMODefault.css"" range=""Summary_Tables_43"" auto=""False"" xTime=""00:00:00.4330000"" rTime=""00:00:00.8980000"" bgnew=""False"" nFmt=""False"" grphSet=""False"" imgY=""0"" imgX=""0""&gt;_x000D_
  &lt;files&gt;C:\Users\ndivhuwog\Documents\My SAS '"</definedName>
    <definedName name="_AMO_ContentDefinition_205779628.2" hidden="1">"'Files\Add-In for Microsoft Office\_SOA_Summary_Tables_137374932\main.srx&lt;/files&gt;_x000D_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05779628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05779628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05779628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Name=&amp;quot;TABLE3_8B&amp;quot; /&amp;gt;"" /&gt;_x000D_
  &lt;param n=""CredKey'"</definedName>
    <definedName name="_AMO_ContentDefinition_205779628.6" hidden="1">"'"" v=""TABLE3_8B&amp;#x1;SASApp&amp;#x1;LFSR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205779628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205779628.8" hidden="1">"'&gt;_x000D_
&lt;/ContentDefinition&gt;'"</definedName>
    <definedName name="_AMO_ContentDefinition_222545728" hidden="1">"'Partitions:9'"</definedName>
    <definedName name="_AMO_ContentDefinition_222545728.0" hidden="1">"'&lt;ContentDefinition name=""Summary Tables"" rsid=""222545728"" type=""Task"" format=""ReportXml"" imgfmt=""ActiveX"" created=""02/14/2014 15:20:38"" modifed=""02/28/2014 13:12:35"" user=""ndivhuwog"" apply=""False"" css=""C:\Program Files\SASHome\SASAd'"</definedName>
    <definedName name="_AMO_ContentDefinition_222545728.1" hidden="1">"'dinforMicrosoftOffice\5.1\Styles\AMODefault.css"" range=""Summary_Tables_60"" auto=""False"" xTime=""00:00:00.4180000"" rTime=""00:00:00.6970000"" bgnew=""False"" nFmt=""False"" grphSet=""False"" imgY=""0"" imgX=""0""&gt;_x000D_
  &lt;files&gt;C:\Users\ndivhuwog\Doc'"</definedName>
    <definedName name="_AMO_ContentDefinition_222545728.2" hidden="1">"'uments\My SAS Files\Add-In for Microsoft Office\_SOA_Summary_Tables_887691185\main.srx&lt;/files&gt;_x000D_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2254572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2254572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22545728.5" hidden="1">"'&amp;amp;quot;1.0&amp;amp;quot; encoding=&amp;amp;quot;utf-16&amp;amp;quot;?&amp;amp;gt;&amp;amp;lt;FilterTree&amp;amp;gt;&amp;amp;lt;TreeRoot /&amp;amp;gt;&amp;amp;lt;/FilterTree&amp;amp;gt;&amp;quot; ColSelFlg=&amp;quot;0&amp;quot; Name=&amp;quot;TABLE2_3B&amp;quot; /&amp;gt;"" /&gt;_x000D_
  &lt;param n=""CredKey"" v=""TABLE2_'"</definedName>
    <definedName name="_AMO_ContentDefinition_222545728.6" hidden="1">"'3B&amp;#x1;SASApp&amp;#x1;LFSR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222545728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22545728.8" hidden="1">"'
&lt;/ContentDefinition&gt;'"</definedName>
    <definedName name="_AMO_ContentDefinition_225272241" hidden="1">"'Partitions:9'"</definedName>
    <definedName name="_AMO_ContentDefinition_225272241.0" hidden="1">"'&lt;ContentDefinition name=""Summary Tables"" rsid=""225272241"" type=""Task"" format=""ReportXml"" imgfmt=""ACTXIMG"" created=""04/29/2009 15:30:49"" modifed=""02/28/2014 13:38:21"" user=""ndivhuwog"" apply=""False"" css=""C:\Documents and Settings\ndiv'"</definedName>
    <definedName name="_AMO_ContentDefinition_225272241.1" hidden="1">"'huwog.000\Application Data\SAS\BI Clients\Styles\Copy  of cpi (Ndivhu).css"" range=""Summary_Tables_13"" auto=""False"" xTime=""00:00:00.4090000"" rTime=""00:00:00.5530000"" bgnew=""False"" nFmt=""False"" grphSet=""False"" imgY=""0"" imgX=""0""&gt;_x000D_
  &lt;f'"</definedName>
    <definedName name="_AMO_ContentDefinition_225272241.2" hidden="1">"'iles&gt;C:\Users\ndivhuwog\Documents\My SAS Files\Add-In for Microsoft Office\_SOA_Summary_Tables_974195893\main.srx&lt;/files&gt;_x000D_
  &lt;parents /&gt;_x000D_
  &lt;children /&gt;_x000D_
  &lt;param n=""TaskID"" v=""D3932E3A-4FEE-43DF-956C-A605AC9AF3E7"" /&gt;_x000D_
  &lt;param n=""DisplayName"" '"</definedName>
    <definedName name="_AMO_ContentDefinition_225272241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225272241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225272241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225272241.6" hidden="1">"'5&amp;quot; /&amp;gt;"" /&gt;_x000D_
  &lt;param n=""CredKey"" v=""TABLE3_5&amp;#x1;SASApp&amp;#x1;LFSR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225272241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225272241.8" hidden="1">"'t=""InsertEntire"" ColOpt=""InsertCells"" /&gt;_x000D_
&lt;/ContentDefinition&gt;'"</definedName>
    <definedName name="_AMO_ContentDefinition_242095788" hidden="1">"'Partitions:9'"</definedName>
    <definedName name="_AMO_ContentDefinition_242095788.0" hidden="1">"'&lt;ContentDefinition name=""Summary Tables"" rsid=""242095788"" type=""Task"" format=""ReportXml"" imgfmt=""ActiveX"" created=""10/24/2012 16:11:53"" modifed=""03/04/2014 10:18:13"" user=""ndivhuwog"" apply=""False"" css=""C:\Program Files\SASHome\SASAd'"</definedName>
    <definedName name="_AMO_ContentDefinition_242095788.1" hidden="1">"'dinforMicrosoftOffice\5.1\Styles\AMODefault.css"" range=""Summary_Tables_49"" auto=""False"" xTime=""00:00:00.3710000"" rTime=""00:00:00.5560000"" bgnew=""False"" nFmt=""False"" grphSet=""False"" imgY=""0"" imgX=""0""&gt;_x000D_
  &lt;files&gt;C:\Users\ndivhuwog\Doc'"</definedName>
    <definedName name="_AMO_ContentDefinition_242095788.2" hidden="1">"'uments\My SAS Files\Add-In for Microsoft Office\_SOA_Summary_Tables_934375492\main.srx&lt;/files&gt;_x000D_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4209578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4209578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42095788.5" hidden="1">"'&amp;amp;quot;1.0&amp;amp;quot; encoding=&amp;amp;quot;utf-16&amp;amp;quot;?&amp;amp;gt;&amp;amp;lt;FilterTree&amp;amp;gt;&amp;amp;lt;TreeRoot /&amp;amp;gt;&amp;amp;lt;/FilterTree&amp;amp;gt;&amp;quot; ColSelFlg=&amp;quot;0&amp;quot; Name=&amp;quot;TABLE7&amp;quot; /&amp;gt;"" /&gt;_x000D_
  &lt;param n=""CredKey"" v=""TABLE7&amp;#x1'"</definedName>
    <definedName name="_AMO_ContentDefinition_242095788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242095788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2095788.8" hidden="1">"'
&lt;/ContentDefinition&gt;'"</definedName>
    <definedName name="_AMO_ContentDefinition_247862661" hidden="1">"'Partitions:9'"</definedName>
    <definedName name="_AMO_ContentDefinition_247862661.0" hidden="1">"'&lt;ContentDefinition name=""Summary Tables"" rsid=""247862661"" type=""Task"" format=""ReportXml"" imgfmt=""ACTXIMG"" created=""01/27/2011 15:40:18"" modifed=""02/28/2014 13:44:08"" user=""ndivhuwog"" apply=""False"" css=""C:\Program Files\SAS\Shared Fi'"</definedName>
    <definedName name="_AMO_ContentDefinition_247862661.1" hidden="1">"'les\BIClientStyles\AMODefault.css"" range=""Summary_Tables_33"" auto=""False"" xTime=""00:00:00.4570000"" rTime=""00:00:00.5300000"" bgnew=""False"" nFmt=""False"" grphSet=""False"" imgY=""0"" imgX=""0""&gt;_x000D_
  &lt;files&gt;C:\Users\ndivhuwog\Documents\My SAS '"</definedName>
    <definedName name="_AMO_ContentDefinition_247862661.2" hidden="1">"'Files\Add-In for Microsoft Office\_SOA_Summary_Tables_172771311\main.srx&lt;/files&gt;_x000D_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47862661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47862661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47862661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Name=&amp;quot;TABLE4&amp;quot; /&amp;gt;"" /&gt;_x000D_
  &lt;param n=""CredKey"" '"</definedName>
    <definedName name="_AMO_ContentDefinition_247862661.6" hidden="1">"'v=""TABLE4&amp;#x1;SASApp&amp;#x1;LFSR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n=""_'"</definedName>
    <definedName name="_AMO_ContentDefinition_247862661.7" hidden="1">"'ROM_Application_""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7862661.8" hidden="1">"'
&lt;/ContentDefinition&gt;'"</definedName>
    <definedName name="_AMO_ContentDefinition_30194841" hidden="1">"'Partitions:9'"</definedName>
    <definedName name="_AMO_ContentDefinition_30194841.0" hidden="1">"'&lt;ContentDefinition name=""Summary Tables"" rsid=""30194841"" type=""Task"" format=""ReportXml"" imgfmt=""ActiveX"" created=""02/14/2014 12:33:27"" modifed=""03/04/2014 10:23:30"" user=""ndivhuwog"" apply=""False"" css=""C:\Program Files\SASHome\SASAdd'"</definedName>
    <definedName name="_AMO_ContentDefinition_30194841.1" hidden="1">"'inforMicrosoftOffice\5.1\Styles\AMODefault.css"" range=""Summary_Tables_57"" auto=""False"" xTime=""00:00:00.3600000"" rTime=""00:00:00.6640000"" bgnew=""False"" nFmt=""False"" grphSet=""False"" imgY=""0"" imgX=""0""&gt;_x000D_
  &lt;files&gt;C:\Users\ndivhuwog\Docu'"</definedName>
    <definedName name="_AMO_ContentDefinition_30194841.2" hidden="1">"'ments\My SAS Files\Add-In for Microsoft Office\_SOA_Summary_Tables_409067076\main.srx&lt;/files&gt;_x000D_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0194841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0194841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0194841.5" hidden="1">"'&amp;amp;quot;1.0&amp;amp;quot; encoding=&amp;amp;quot;utf-16&amp;amp;quot;?&amp;amp;gt;&amp;amp;lt;FilterTree&amp;amp;gt;&amp;amp;lt;TreeRoot /&amp;amp;gt;&amp;amp;lt;/FilterTree&amp;amp;gt;&amp;quot; ColSelFlg=&amp;quot;0&amp;quot; Name=&amp;quot;TABLE6B&amp;quot; /&amp;gt;"" /&gt;_x000D_
  &lt;param n=""CredKey"" v=""TABLE6B&amp;#'"</definedName>
    <definedName name="_AMO_ContentDefinition_30194841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30194841.7" hidden="1">"'ation_""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30194841.8" hidden="1">"'
&lt;/ContentDefinition&gt;'"</definedName>
    <definedName name="_AMO_ContentDefinition_37461558" hidden="1">"'Partitions:9'"</definedName>
    <definedName name="_AMO_ContentDefinition_37461558.0" hidden="1">"'&lt;ContentDefinition name=""Summary Tables"" rsid=""37461558"" type=""Task"" format=""ReportXml"" imgfmt=""ActiveX"" created=""02/14/2014 15:25:47"" modifed=""02/28/2014 14:17:01"" user=""ndivhuwog"" apply=""False"" css=""C:\Program Files\SASHome\SASAdd'"</definedName>
    <definedName name="_AMO_ContentDefinition_37461558.1" hidden="1">"'inforMicrosoftOffice\5.1\Styles\AMODefault.css"" range=""Summary_Tables_61"" auto=""False"" xTime=""00:00:00.4010000"" rTime=""00:00:00.6050000"" bgnew=""False"" nFmt=""False"" grphSet=""False"" imgY=""0"" imgX=""0""&gt;_x000D_
  &lt;files&gt;C:\Users\ndivhuwog\Docu'"</definedName>
    <definedName name="_AMO_ContentDefinition_37461558.2" hidden="1">"'ments\My SAS Files\Add-In for Microsoft Office\_SOA_Summary_Tables_207425595\main.srx&lt;/files&gt;_x000D_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746155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746155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7461558.5" hidden="1">"'&amp;amp;quot;1.0&amp;amp;quot; encoding=&amp;amp;quot;utf-16&amp;amp;quot;?&amp;amp;gt;&amp;amp;lt;FilterTree&amp;amp;gt;&amp;amp;lt;TreeRoot /&amp;amp;gt;&amp;amp;lt;/FilterTree&amp;amp;gt;&amp;quot; ColSelFlg=&amp;quot;0&amp;quot; Name=&amp;quot;TABLE2_4&amp;quot; /&amp;gt;"" /&gt;_x000D_
  &lt;param n=""CredKey"" v=""TABLE2_4'"</definedName>
    <definedName name="_AMO_ContentDefinition_37461558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37461558.7" hidden="1">"'ication_""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37461558.8" hidden="1">"'
&lt;/ContentDefinition&gt;'"</definedName>
    <definedName name="_AMO_ContentDefinition_390982613" hidden="1">"'Partitions:9'"</definedName>
    <definedName name="_AMO_ContentDefinition_390982613.0" hidden="1">"'&lt;ContentDefinition name=""Summary Tables"" rsid=""390982613"" type=""Task"" format=""ReportXml"" imgfmt=""ACTXIMG"" created=""04/30/2009 09:25:26"" modifed=""02/28/2014 13:45:22"" user=""ndivhuwog"" apply=""False"" css=""C:\Documents and Settings\ndiv'"</definedName>
    <definedName name="_AMO_ContentDefinition_390982613.1" hidden="1">"'huwog.000\Application Data\SAS\BI Clients\Styles\Copy  of cpi (Ndivhu).css"" range=""Summary_Tables_22"" auto=""False"" xTime=""00:00:00.4100000"" rTime=""00:00:00.5250000"" bgnew=""False"" nFmt=""False"" grphSet=""False"" imgY=""0"" imgX=""0""&gt;_x000D_
  &lt;f'"</definedName>
    <definedName name="_AMO_ContentDefinition_390982613.2" hidden="1">"'iles&gt;C:\Users\ndivhuwog\Documents\My SAS Files\Add-In for Microsoft Office\_SOA_Summary_Tables_209047778\main.srx&lt;/files&gt;_x000D_
  &lt;parents /&gt;_x000D_
  &lt;children /&gt;_x000D_
  &lt;param n=""TaskID"" v=""D3932E3A-4FEE-43DF-956C-A605AC9AF3E7"" /&gt;_x000D_
  &lt;param n=""DisplayName"" '"</definedName>
    <definedName name="_AMO_ContentDefinition_390982613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390982613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390982613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Name=&amp;quot;TABLE6&amp;'"</definedName>
    <definedName name="_AMO_ContentDefinition_390982613.6" hidden="1">"'quot; /&amp;gt;"" /&gt;_x000D_
  &lt;param n=""CredKey"" v=""TABLE6&amp;#x1;SASApp&amp;#x1;LFSR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390982613.7" hidden="1">"'ROM_Version_""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RowOpt=""'"</definedName>
    <definedName name="_AMO_ContentDefinition_390982613.8" hidden="1">"'InsertEntire"" ColOpt=""InsertCells"" /&gt;_x000D_
&lt;/ContentDefinition&gt;'"</definedName>
    <definedName name="_AMO_ContentDefinition_398675413" hidden="1">"'Partitions:9'"</definedName>
    <definedName name="_AMO_ContentDefinition_398675413.0" hidden="1">"'&lt;ContentDefinition name=""Summary Tables"" rsid=""398675413"" type=""Task"" format=""ReportXml"" imgfmt=""ACTIVEX"" created=""04/19/2012 10:34:46"" modifed=""02/28/2014 13:39:04"" user=""ndivhuwog"" apply=""False"" css=""C:\Program Files\SAS\Shared Fi'"</definedName>
    <definedName name="_AMO_ContentDefinition_398675413.1" hidden="1">"'les\BIClientStyles\AMODefault.css"" range=""Summary_Tables_39"" auto=""False"" xTime=""00:00:00.3840000"" rTime=""00:00:00.4760000"" bgnew=""False"" nFmt=""False"" grphSet=""False"" imgY=""0"" imgX=""0""&gt;_x000D_
  &lt;files&gt;C:\Users\ndivhuwog\Documents\My SAS '"</definedName>
    <definedName name="_AMO_ContentDefinition_398675413.2" hidden="1">"'Files\Add-In for Microsoft Office\_SOA_Summary_Tables_722109671\main.srx&lt;/files&gt;_x000D_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398675413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398675413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398675413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Name=&amp;quot;TABLE3_6&amp;quot; /&amp;gt;"" /&gt;_x000D_
  &lt;param n=""CredKey""'"</definedName>
    <definedName name="_AMO_ContentDefinition_398675413.6" hidden="1">"' v=""TABLE3_6&amp;#x1;SASApp&amp;#x1;LFSR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398675413.7" hidden="1">"'=""_ROM_Application_""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/&gt;'"</definedName>
    <definedName name="_AMO_ContentDefinition_398675413.8" hidden="1">"'_x000D_
&lt;/ContentDefinition&gt;'"</definedName>
    <definedName name="_AMO_ContentDefinition_416626384" hidden="1">"'Partitions:9'"</definedName>
    <definedName name="_AMO_ContentDefinition_416626384.0" hidden="1">"'&lt;ContentDefinition name=""Summary Tables"" rsid=""416626384"" type=""Task"" format=""ReportXml"" imgfmt=""ActiveX"" created=""10/17/2013 08:57:04"" modifed=""03/03/2014 15:46:53"" user=""ndivhuwog"" apply=""False"" css=""C:\Program Files\SASHome\SASAd'"</definedName>
    <definedName name="_AMO_ContentDefinition_416626384.1" hidden="1">"'dinforMicrosoftOffice\5.1\Styles\AMODefault.css"" range=""Summary_Tables_53"" auto=""False"" xTime=""00:00:00.4300430"" rTime=""00:00:00.6620662"" bgnew=""False"" nFmt=""False"" grphSet=""False"" imgY=""0"" imgX=""0""&gt;_x000D_
  &lt;files&gt;C:\Users\ndivhuwog\Doc'"</definedName>
    <definedName name="_AMO_ContentDefinition_416626384.2" hidden="1">"'uments\My SAS Files\Add-In for Microsoft Office\_SOA_Summary_Tables_558012043\main.srx&lt;/files&gt;_x000D_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41662638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41662638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416626384.5" hidden="1">"'&amp;amp;quot;1.0&amp;amp;quot; encoding=&amp;amp;quot;utf-16&amp;amp;quot;?&amp;amp;gt;&amp;amp;lt;FilterTree&amp;amp;gt;&amp;amp;lt;TreeRoot /&amp;amp;gt;&amp;amp;lt;/FilterTree&amp;amp;gt;&amp;quot; ColSelFlg=&amp;quot;0&amp;quot; Name=&amp;quot;TABLE2_7A&amp;quot; /&amp;gt;"" /&gt;_x000D_
  &lt;param n=""CredKey"" v=""TABLE2_'"</definedName>
    <definedName name="_AMO_ContentDefinition_416626384.6" hidden="1">"'7A&amp;#x1;SASApp&amp;#x1;LFSR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416626384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416626384.8" hidden="1">"'
&lt;/ContentDefinition&gt;'"</definedName>
    <definedName name="_AMO_ContentDefinition_472893794" hidden="1">"'Partitions:9'"</definedName>
    <definedName name="_AMO_ContentDefinition_472893794.0" hidden="1">"'&lt;ContentDefinition name=""Summary Tables"" rsid=""472893794"" type=""Task"" format=""ReportXml"" imgfmt=""ACTIVEX"" created=""04/19/2012 10:39:40"" modifed=""02/28/2014 13:39:58"" user=""ndivhuwog"" apply=""False"" css=""C:\Program Files\SAS\Shared Fi'"</definedName>
    <definedName name="_AMO_ContentDefinition_472893794.1" hidden="1">"'les\BIClientStyles\AMODefault.css"" range=""Summary_Tables_40"" auto=""False"" xTime=""00:00:00.3630000"" rTime=""00:00:00.4310000"" bgnew=""False"" nFmt=""False"" grphSet=""False"" imgY=""0"" imgX=""0""&gt;_x000D_
  &lt;files&gt;C:\Users\ndivhuwog\Documents\My SAS '"</definedName>
    <definedName name="_AMO_ContentDefinition_472893794.2" hidden="1">"'Files\Add-In for Microsoft Office\_SOA_Summary_Tables_319318931\main.srx&lt;/files&gt;_x000D_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472893794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472893794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472893794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Name=&amp;quot;TABLE3_7&amp;quot; /&amp;gt;"" /&gt;_x000D_
  &lt;param n=""CredKey""'"</definedName>
    <definedName name="_AMO_ContentDefinition_472893794.6" hidden="1">"' v=""TABLE3_7&amp;#x1;SASApp&amp;#x1;LFSR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472893794.7" hidden="1">"'=""_ROM_Application_""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/&gt;'"</definedName>
    <definedName name="_AMO_ContentDefinition_472893794.8" hidden="1">"'_x000D_
&lt;/ContentDefinition&gt;'"</definedName>
    <definedName name="_AMO_ContentDefinition_539372770" hidden="1">"'Partitions:9'"</definedName>
    <definedName name="_AMO_ContentDefinition_539372770.0" hidden="1">"'&lt;ContentDefinition name=""Summary Tables"" rsid=""539372770"" type=""Task"" format=""ReportXml"" imgfmt=""ActiveX"" created=""02/14/2014 15:08:13"" modifed=""02/28/2014 13:12:16"" user=""ndivhuwog"" apply=""False"" css=""C:\Program Files\SASHome\SASAd'"</definedName>
    <definedName name="_AMO_ContentDefinition_539372770.1" hidden="1">"'dinforMicrosoftOffice\5.1\Styles\AMODefault.css"" range=""Summary_Tables_48"" auto=""False"" xTime=""00:00:00.4450000"" rTime=""00:00:00.6550000"" bgnew=""False"" nFmt=""False"" grphSet=""False"" imgY=""0"" imgX=""0""&gt;_x000D_
  &lt;files&gt;C:\Users\ndivhuwog\Doc'"</definedName>
    <definedName name="_AMO_ContentDefinition_539372770.2" hidden="1">"'uments\My SAS Files\Add-In for Microsoft Office\_SOA_Summary_Tables_14096437\main.srx&lt;/files&gt;_x000D_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393727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393727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39372770.5" hidden="1">"'&amp;amp;quot;1.0&amp;amp;quot; encoding=&amp;amp;quot;utf-16&amp;amp;quot;?&amp;amp;gt;&amp;amp;lt;FilterTree&amp;amp;gt;&amp;amp;lt;TreeRoot /&amp;amp;gt;&amp;amp;lt;/FilterTree&amp;amp;gt;&amp;quot; ColSelFlg=&amp;quot;0&amp;quot; Name=&amp;quot;TABLE2_3A&amp;quot; /&amp;gt;"" /&gt;_x000D_
  &lt;param n=""CredKey"" v=""TABLE2_'"</definedName>
    <definedName name="_AMO_ContentDefinition_539372770.6" hidden="1">"'3A&amp;#x1;SASApp&amp;#x1;LFSR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539372770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39372770.8" hidden="1">"'
&lt;/ContentDefinition&gt;'"</definedName>
    <definedName name="_AMO_ContentDefinition_572615156" hidden="1">"'Partitions:9'"</definedName>
    <definedName name="_AMO_ContentDefinition_572615156.0" hidden="1">"'&lt;ContentDefinition name=""Summary Tables"" rsid=""572615156"" type=""Task"" format=""ReportXml"" imgfmt=""ActiveX"" created=""02/14/2014 09:41:50"" modifed=""02/28/2014 13:11:22"" user=""ndivhuwog"" apply=""False"" css=""C:\Program Files\SASHome\SASAd'"</definedName>
    <definedName name="_AMO_ContentDefinition_572615156.1" hidden="1">"'dinforMicrosoftOffice\5.1\Styles\AMODefault.css"" range=""Summary_Tables_55"" auto=""False"" xTime=""00:00:00.5750000"" rTime=""00:00:01.6700000"" bgnew=""False"" nFmt=""False"" grphSet=""False"" imgY=""0"" imgX=""0""&gt;_x000D_
  &lt;files&gt;C:\Users\ndivhuwog\Doc'"</definedName>
    <definedName name="_AMO_ContentDefinition_572615156.2" hidden="1">"'uments\My SAS Files\Add-In for Microsoft Office\_SOA_Summary_Tables_630743990\main.srx&lt;/files&gt;_x000D_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261515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261515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2615156.5" hidden="1">"'&amp;amp;quot;1.0&amp;amp;quot; encoding=&amp;amp;quot;utf-16&amp;amp;quot;?&amp;amp;gt;&amp;amp;lt;FilterTree&amp;amp;gt;&amp;amp;lt;TreeRoot /&amp;amp;gt;&amp;amp;lt;/FilterTree&amp;amp;gt;&amp;quot; ColSelFlg=&amp;quot;0&amp;quot; Name=&amp;quot;TABLE1&amp;quot; /&amp;gt;"" /&gt;_x000D_
  &lt;param n=""CredKey"" v=""TABLE1&amp;#x1'"</definedName>
    <definedName name="_AMO_ContentDefinition_572615156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572615156.7" hidden="1">"'ion_""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572615156.8" hidden="1">"'
&lt;/ContentDefinition&gt;'"</definedName>
    <definedName name="_AMO_ContentDefinition_576762798" hidden="1">"'Partitions:9'"</definedName>
    <definedName name="_AMO_ContentDefinition_576762798.0" hidden="1">"'&lt;ContentDefinition name=""Summary Tables"" rsid=""576762798"" type=""Task"" format=""ReportXml"" imgfmt=""ACTXIMG"" created=""04/28/2009 15:48:21"" modifed=""02/28/2014 13:36:30"" user=""ndivhuwog"" apply=""False"" css=""C:\Documents and Settings\ndiv'"</definedName>
    <definedName name="_AMO_ContentDefinition_576762798.1" hidden="1">"'huwog.000\Application Data\SAS\BI Clients\Styles\Copy  of cpi (Ndivhu).css"" range=""Summary_Tables_7"" auto=""False"" xTime=""00:00:00.3550000"" rTime=""00:00:00.5090000"" bgnew=""False"" nFmt=""False"" grphSet=""False"" imgY=""0"" imgX=""0""&gt;_x000D_
  &lt;fi'"</definedName>
    <definedName name="_AMO_ContentDefinition_576762798.2" hidden="1">"'les&gt;C:\Users\ndivhuwog\Documents\My SAS Files\Add-In for Microsoft Office\_SOA_Summary_Tables_201144259\main.srx&lt;/files&gt;_x000D_
  &lt;parents /&gt;_x000D_
  &lt;children /&gt;_x000D_
  &lt;param n=""TaskID"" v=""D3932E3A-4FEE-43DF-956C-A605AC9AF3E7"" /&gt;_x000D_
  &lt;param n=""DisplayName"" v'"</definedName>
    <definedName name="_AMO_ContentDefinition_576762798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76762798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76762798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Name=&amp;quot;TABLE3_3'"</definedName>
    <definedName name="_AMO_ContentDefinition_576762798.6" hidden="1">"'&amp;quot; /&amp;gt;"" /&gt;_x000D_
  &lt;param n=""CredKey"" v=""TABLE3_3&amp;#x1;SASApp&amp;#x1;LFSR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576762798.7" hidden="1">"'""_ROM_Version_""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76762798.8" hidden="1">"'t=""InsertEntire"" ColOpt=""InsertCells"" /&gt;_x000D_
&lt;/ContentDefinition&gt;'"</definedName>
    <definedName name="_AMO_ContentDefinition_576788546" hidden="1">"'Partitions:9'"</definedName>
    <definedName name="_AMO_ContentDefinition_576788546.0" hidden="1">"'&lt;ContentDefinition name=""Summary Tables"" rsid=""576788546"" type=""Task"" format=""ReportXml"" imgfmt=""ActiveX"" created=""02/14/2014 15:04:16"" modifed=""02/28/2014 13:12:09"" user=""ndivhuwog"" apply=""False"" css=""C:\Program Files\SASHome\SASAd'"</definedName>
    <definedName name="_AMO_ContentDefinition_576788546.1" hidden="1">"'dinforMicrosoftOffice\5.1\Styles\AMODefault.css"" range=""Summary_Tables_59"" auto=""False"" xTime=""00:00:00.4400000"" rTime=""00:00:00.6800000"" bgnew=""False"" nFmt=""False"" grphSet=""False"" imgY=""0"" imgX=""0""&gt;_x000D_
  &lt;files&gt;C:\Users\ndivhuwog\Doc'"</definedName>
    <definedName name="_AMO_ContentDefinition_576788546.2" hidden="1">"'uments\My SAS Files\Add-In for Microsoft Office\_SOA_Summary_Tables_997907463\main.srx&lt;/files&gt;_x000D_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678854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678854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6788546.5" hidden="1">"'&amp;amp;quot;1.0&amp;amp;quot; encoding=&amp;amp;quot;utf-16&amp;amp;quot;?&amp;amp;gt;&amp;amp;lt;FilterTree&amp;amp;gt;&amp;amp;lt;TreeRoot /&amp;amp;gt;&amp;amp;lt;/FilterTree&amp;amp;gt;&amp;quot; ColSelFlg=&amp;quot;0&amp;quot; Name=&amp;quot;TABLE2_2&amp;quot; /&amp;gt;"" /&gt;_x000D_
  &lt;param n=""CredKey"" v=""TABLE2_2'"</definedName>
    <definedName name="_AMO_ContentDefinition_576788546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576788546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76788546.8" hidden="1">"'
&lt;/ContentDefinition&gt;'"</definedName>
    <definedName name="_AMO_ContentDefinition_587946619" hidden="1">"'Partitions:9'"</definedName>
    <definedName name="_AMO_ContentDefinition_587946619.0" hidden="1">"'&lt;ContentDefinition name=""Summary Tables"" rsid=""587946619"" type=""Task"" format=""ReportXml"" imgfmt=""ACTXIMG"" created=""04/28/2009 15:59:01"" modifed=""02/28/2014 13:35:14"" user=""ndivhuwog"" apply=""False"" css=""C:\Documents and Settings\ndiv'"</definedName>
    <definedName name="_AMO_ContentDefinition_587946619.1" hidden="1">"'huwog.000\Application Data\SAS\BI Clients\Styles\Copy  of cpi (Ndivhu).css"" range=""Summary_Tables_9"" auto=""False"" xTime=""00:00:00.4370000"" rTime=""00:00:00.5820000"" bgnew=""False"" nFmt=""False"" grphSet=""False"" imgY=""0"" imgX=""0""&gt;_x000D_
  &lt;fi'"</definedName>
    <definedName name="_AMO_ContentDefinition_587946619.2" hidden="1">"'les&gt;C:\Users\ndivhuwog\Documents\My SAS Files\Add-In for Microsoft Office\_SOA_Summary_Tables_168906058\main.srx&lt;/files&gt;_x000D_
  &lt;parents /&gt;_x000D_
  &lt;children /&gt;_x000D_
  &lt;param n=""TaskID"" v=""D3932E3A-4FEE-43DF-956C-A605AC9AF3E7"" /&gt;_x000D_
  &lt;param n=""DisplayName"" v'"</definedName>
    <definedName name="_AMO_ContentDefinition_587946619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87946619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87946619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587946619.6" hidden="1">"'B&amp;quot; /&amp;gt;"" /&gt;_x000D_
  &lt;param n=""CredKey"" v=""TABLE3_2B&amp;#x1;SASApp&amp;#x1;LFSR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587946619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87946619.8" hidden="1">"'t=""InsertEntire"" ColOpt=""InsertCells"" /&gt;_x000D_
&lt;/ContentDefinition&gt;'"</definedName>
    <definedName name="_AMO_ContentDefinition_617623402" hidden="1">"'Partitions:9'"</definedName>
    <definedName name="_AMO_ContentDefinition_617623402.0" hidden="1">"'&lt;ContentDefinition name=""Summary Tables"" rsid=""617623402"" type=""Task"" format=""ReportXml"" imgfmt=""ACTXIMG"" created=""04/28/2009 15:54:13"" modifed=""02/28/2014 13:34:14"" user=""ndivhuwog"" apply=""False"" css=""C:\Documents and Settings\ndiv'"</definedName>
    <definedName name="_AMO_ContentDefinition_617623402.1" hidden="1">"'huwog.000\Application Data\SAS\BI Clients\Styles\Copy  of cpi (Ndivhu).css"" range=""Summary_Tables_8"" auto=""False"" xTime=""00:00:00.4540000"" rTime=""00:00:00.7870000"" bgnew=""False"" nFmt=""False"" grphSet=""False"" imgY=""0"" imgX=""0""&gt;_x000D_
  &lt;fi'"</definedName>
    <definedName name="_AMO_ContentDefinition_617623402.2" hidden="1">"'les&gt;C:\Users\ndivhuwog\Documents\My SAS Files\Add-In for Microsoft Office\_SOA_Summary_Tables_675370892\main.srx&lt;/files&gt;_x000D_
  &lt;parents /&gt;_x000D_
  &lt;children /&gt;_x000D_
  &lt;param n=""TaskID"" v=""D3932E3A-4FEE-43DF-956C-A605AC9AF3E7"" /&gt;_x000D_
  &lt;param n=""DisplayName"" v'"</definedName>
    <definedName name="_AMO_ContentDefinition_6176234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6176234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6176234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617623402.6" hidden="1">"'A&amp;quot; /&amp;gt;"" /&gt;_x000D_
  &lt;param n=""CredKey"" v=""TABLE3_2A&amp;#x1;SASApp&amp;#x1;LFSR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17623402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617623402.8" hidden="1">"'t=""InsertEntire"" ColOpt=""InsertCells"" /&gt;_x000D_
&lt;/ContentDefinition&gt;'"</definedName>
    <definedName name="_AMO_ContentDefinition_621796666" hidden="1">"'Partitions:9'"</definedName>
    <definedName name="_AMO_ContentDefinition_621796666.0" hidden="1">"'&lt;ContentDefinition name=""Summary Tables"" rsid=""621796666"" type=""Task"" format=""ReportXml"" imgfmt=""ACTIVEX"" created=""04/19/2012 10:44:15"" modifed=""02/28/2014 13:41:25"" user=""ndivhuwog"" apply=""False"" css=""C:\Program Files\SAS\Shared Fi'"</definedName>
    <definedName name="_AMO_ContentDefinition_621796666.1" hidden="1">"'les\BIClientStyles\AMODefault.css"" range=""Summary_Tables_41"" auto=""False"" xTime=""00:00:00.4240000"" rTime=""00:00:00.7220000"" bgnew=""False"" nFmt=""False"" grphSet=""False"" imgY=""0"" imgX=""0""&gt;_x000D_
  &lt;files&gt;C:\Users\ndivhuwog\Documents\My SAS '"</definedName>
    <definedName name="_AMO_ContentDefinition_621796666.2" hidden="1">"'Files\Add-In for Microsoft Office\_SOA_Summary_Tables_533389665\main.srx&lt;/files&gt;_x000D_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621796666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621796666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621796666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Name=&amp;quot;TABLE3_8A&amp;quot; /&amp;gt;"" /&gt;_x000D_
  &lt;param n=""CredKey'"</definedName>
    <definedName name="_AMO_ContentDefinition_621796666.6" hidden="1">"'"" v=""TABLE3_8A&amp;#x1;SASApp&amp;#x1;LFSR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621796666.7" hidden="1">"' n=""_ROM_Application_""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/'"</definedName>
    <definedName name="_AMO_ContentDefinition_621796666.8" hidden="1">"'&gt;_x000D_
&lt;/ContentDefinition&gt;'"</definedName>
    <definedName name="_AMO_ContentDefinition_65748969" hidden="1">"'Partitions:9'"</definedName>
    <definedName name="_AMO_ContentDefinition_65748969.0" hidden="1">"'&lt;ContentDefinition name=""Summary Tables"" rsid=""65748969"" type=""Task"" format=""ReportXml"" imgfmt=""ActiveX"" created=""10/17/2013 09:00:29"" modifed=""03/03/2014 15:47:01"" user=""ndivhuwog"" apply=""False"" css=""C:\Program Files\SASHome\SASAdd'"</definedName>
    <definedName name="_AMO_ContentDefinition_65748969.1" hidden="1">"'inforMicrosoftOffice\5.1\Styles\AMODefault.css"" range=""Summary_Tables_54"" auto=""False"" xTime=""00:00:00.4260426"" rTime=""00:00:00.6190619"" bgnew=""False"" nFmt=""False"" grphSet=""False"" imgY=""0"" imgX=""0""&gt;_x000D_
  &lt;files&gt;C:\Users\ndivhuwog\Docu'"</definedName>
    <definedName name="_AMO_ContentDefinition_65748969.2" hidden="1">"'ments\My SAS Files\Add-In for Microsoft Office\_SOA_Summary_Tables_869296011\main.srx&lt;/files&gt;_x000D_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574896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574896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5748969.5" hidden="1">"'&amp;amp;quot;1.0&amp;amp;quot; encoding=&amp;amp;quot;utf-16&amp;amp;quot;?&amp;amp;gt;&amp;amp;lt;FilterTree&amp;amp;gt;&amp;amp;lt;TreeRoot /&amp;amp;gt;&amp;amp;lt;/FilterTree&amp;amp;gt;&amp;quot; ColSelFlg=&amp;quot;0&amp;quot; Name=&amp;quot;TABLE2_7B&amp;quot; /&amp;gt;"" /&gt;_x000D_
  &lt;param n=""CredKey"" v=""TABLE2_'"</definedName>
    <definedName name="_AMO_ContentDefinition_65748969.6" hidden="1">"'7B&amp;#x1;SASApp&amp;#x1;LFSR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65748969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65748969.8" hidden="1">"'
&lt;/ContentDefinition&gt;'"</definedName>
    <definedName name="_AMO_ContentDefinition_662231970" hidden="1">"'Partitions:9'"</definedName>
    <definedName name="_AMO_ContentDefinition_662231970.0" hidden="1">"'&lt;ContentDefinition name=""Summary Tables"" rsid=""662231970"" type=""Task"" format=""ReportXml"" imgfmt=""ActiveX"" created=""01/24/2014 16:15:59"" modifed=""01/24/2014 16:15:59"" user=""ndivhuwog"" apply=""False"" css=""C:\Program Files\SASHome\SASAd'"</definedName>
    <definedName name="_AMO_ContentDefinition_662231970.1" hidden="1">"'dinforMicrosoftOffice\5.1\Styles\AMODefault.css"" range=""Summary_Tables_56"" auto=""False"" xTime=""00:00:00.3860000"" rTime=""00:00:00.6420000"" bgnew=""False"" nFmt=""False"" grphSet=""False"" imgY=""0"" imgX=""0""&gt;_x000D_
  &lt;files&gt;C:\Users\ndivhuwog\Doc'"</definedName>
    <definedName name="_AMO_ContentDefinition_662231970.2" hidden="1">"'uments\My SAS Files\Add-In for Microsoft Office\_SOA_Summary_Tables_364271206\main.srx&lt;/files&gt;_x000D_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622319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622319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62231970.5" hidden="1">"'&amp;amp;quot;1.0&amp;amp;quot; encoding=&amp;amp;quot;utf-16&amp;amp;quot;?&amp;amp;gt;&amp;amp;lt;FilterTree&amp;amp;gt;&amp;amp;lt;TreeRoot /&amp;amp;gt;&amp;amp;lt;/FilterTree&amp;amp;gt;&amp;quot; ColSelFlg=&amp;quot;0&amp;quot; Name=&amp;quot;TABLE7B&amp;quot; /&amp;gt;"" /&gt;_x000D_
  &lt;param n=""CredKey"" v=""TABLE7B&amp;#'"</definedName>
    <definedName name="_AMO_ContentDefinition_662231970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662231970.7" hidden="1">"'ation_"" v=""ODS"" /&gt;_x000D_
  &lt;param n=""_ROM_AppVersion_"" v=""9.2"" /&gt;_x000D_
  &lt;param n=""maxReportCols"" v=""10"" /&gt;_x000D_
  &lt;fids n=""main.srx"" v=""0"" /&gt;_x000D_
  &lt;ExcelXMLOptions AdjColWidths=""True"" RowOpt=""InsertEntire"" ColOpt=""InsertCells"" /&gt;_x000D_'"</definedName>
    <definedName name="_AMO_ContentDefinition_662231970.8" hidden="1">"'
&lt;/ContentDefinition&gt;'"</definedName>
    <definedName name="_AMO_ContentDefinition_671486722" hidden="1">"'Partitions:9'"</definedName>
    <definedName name="_AMO_ContentDefinition_671486722.0" hidden="1">"'&lt;ContentDefinition name=""Summary Tables"" rsid=""671486722"" type=""Task"" format=""ReportXml"" imgfmt=""ACTXIMG"" created=""04/30/2009 08:57:37"" modifed=""02/28/2014 13:43:59"" user=""ndivhuwog"" apply=""False"" css=""C:\Documents and Settings\ndiv'"</definedName>
    <definedName name="_AMO_ContentDefinition_671486722.1" hidden="1">"'huwog.000\Application Data\SAS\BI Clients\Styles\Copy  of cpi (Ndivhu).css"" range=""Summary_Tables_16"" auto=""False"" xTime=""00:00:00.5500000"" rTime=""00:00:00.9000000"" bgnew=""False"" nFmt=""False"" grphSet=""False"" imgY=""0"" imgX=""0""&gt;_x000D_
  &lt;f'"</definedName>
    <definedName name="_AMO_ContentDefinition_671486722.2" hidden="1">"'iles&gt;C:\Users\ndivhuwog\Documents\My SAS Files\Add-In for Microsoft Office\_SOA_Summary_Tables_114147470\main.srx&lt;/files&gt;_x000D_
  &lt;parents /&gt;_x000D_
  &lt;children /&gt;_x000D_
  &lt;param n=""TaskID"" v=""D3932E3A-4FEE-43DF-956C-A605AC9AF3E7"" /&gt;_x000D_
  &lt;param n=""DisplayName"" '"</definedName>
    <definedName name="_AMO_ContentDefinition_671486722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671486722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671486722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671486722.6" hidden="1">"'9&amp;quot; /&amp;gt;"" /&gt;_x000D_
  &lt;param n=""CredKey"" v=""TABLE3_9&amp;#x1;SASApp&amp;#x1;LFSR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71486722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671486722.8" hidden="1">"'t=""InsertEntire"" ColOpt=""InsertCells"" /&gt;_x000D_
&lt;/ContentDefinition&gt;'"</definedName>
    <definedName name="_AMO_ContentDefinition_732119577" hidden="1">"'Partitions:9'"</definedName>
    <definedName name="_AMO_ContentDefinition_732119577.0" hidden="1">"'&lt;ContentDefinition name=""Summary Tables"" rsid=""732119577"" type=""Task"" format=""ReportXml"" imgfmt=""ACTIVEX"" created=""04/19/2012 10:59:29"" modifed=""02/28/2014 13:43:12"" user=""ndivhuwog"" apply=""False"" css=""C:\Program Files\SAS\Shared Fi'"</definedName>
    <definedName name="_AMO_ContentDefinition_732119577.1" hidden="1">"'les\BIClientStyles\AMODefault.css"" range=""Summary_Tables_42"" auto=""False"" xTime=""00:00:00.4110000"" rTime=""00:00:00.7960000"" bgnew=""False"" nFmt=""False"" grphSet=""False"" imgY=""0"" imgX=""0""&gt;_x000D_
  &lt;files&gt;C:\Users\ndivhuwog\Documents\My SAS '"</definedName>
    <definedName name="_AMO_ContentDefinition_732119577.2" hidden="1">"'Files\Add-In for Microsoft Office\_SOA_Summary_Tables_13138569\main.srx&lt;/files&gt;_x000D_
  &lt;parents /&gt;_x000D_
  &lt;children /&gt;_x000D_
  &lt;param n=""TaskID"" v=""D3932E3A-4FEE-43DF-956C-A605AC9AF3E7"" /&gt;_x000D_
  &lt;param n=""DisplayName"" v=""Summary Tables"" /&gt;_x000D_
  &lt;param n=""Disp'"</definedName>
    <definedName name="_AMO_ContentDefinition_732119577.3" hidden="1">"'layType""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732119577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732119577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Name=&amp;quot;TABLE3_8C&amp;quot; /&amp;gt;"" /&gt;_x000D_
  &lt;param n=""CredKey'"</definedName>
    <definedName name="_AMO_ContentDefinition_732119577.6" hidden="1">"'"" v=""TABLE3_8C&amp;#x1;SASApp&amp;#x1;LFSR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732119577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732119577.8" hidden="1">"'&gt;_x000D_
&lt;/ContentDefinition&gt;'"</definedName>
    <definedName name="_AMO_ContentDefinition_779436236" hidden="1">"'Partitions:9'"</definedName>
    <definedName name="_AMO_ContentDefinition_779436236.0" hidden="1">"'&lt;ContentDefinition name=""Summary Tables"" rsid=""779436236"" type=""Task"" format=""ReportXml"" imgfmt=""ACTXIMG"" created=""04/30/2009 09:21:42"" modifed=""02/28/2014 13:45:08"" user=""ndivhuwog"" apply=""False"" css=""C:\Documents and Settings\ndiv'"</definedName>
    <definedName name="_AMO_ContentDefinition_779436236.1" hidden="1">"'huwog.000\Application Data\SAS\BI Clients\Styles\Copy  of cpi (Ndivhu).css"" range=""Summary_Tables_21"" auto=""False"" xTime=""00:00:00.3680000"" rTime=""00:00:00.4130000"" bgnew=""False"" nFmt=""False"" grphSet=""False"" imgY=""0"" imgX=""0""&gt;_x000D_
  &lt;f'"</definedName>
    <definedName name="_AMO_ContentDefinition_779436236.2" hidden="1">"'iles&gt;C:\Users\ndivhuwog\Documents\My SAS Files\Add-In for Microsoft Office\_SOA_Summary_Tables_934371315\main.srx&lt;/files&gt;_x000D_
  &lt;parents /&gt;_x000D_
  &lt;children /&gt;_x000D_
  &lt;param n=""TaskID"" v=""D3932E3A-4FEE-43DF-956C-A605AC9AF3E7"" /&gt;_x000D_
  &lt;param n=""DisplayName"" '"</definedName>
    <definedName name="_AMO_ContentDefinition_779436236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779436236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779436236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Name=&amp;quot;TABLE5&amp;'"</definedName>
    <definedName name="_AMO_ContentDefinition_779436236.6" hidden="1">"'quot; /&amp;gt;"" /&gt;_x000D_
  &lt;param n=""CredKey"" v=""TABLE5&amp;#x1;SASApp&amp;#x1;LFSR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779436236.7" hidden="1">"'ROM_Version_""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RowOpt=""'"</definedName>
    <definedName name="_AMO_ContentDefinition_779436236.8" hidden="1">"'InsertEntire"" ColOpt=""InsertCells"" /&gt;_x000D_
&lt;/ContentDefinition&gt;'"</definedName>
    <definedName name="_AMO_ContentDefinition_805804074" hidden="1">"'Partitions:9'"</definedName>
    <definedName name="_AMO_ContentDefinition_805804074.0" hidden="1">"'&lt;ContentDefinition name=""Summary Tables"" rsid=""805804074"" type=""Task"" format=""ReportXml"" imgfmt=""ActiveX"" created=""10/17/2013 08:52:56"" modifed=""02/28/2014 13:20:24"" user=""ndivhuwog"" apply=""False"" css=""C:\Program Files\SASHome\SASAd'"</definedName>
    <definedName name="_AMO_ContentDefinition_805804074.1" hidden="1">"'dinforMicrosoftOffice\5.1\Styles\AMODefault.css"" range=""Summary_Tables_52"" auto=""False"" xTime=""00:00:00.4480000"" rTime=""00:00:01.4090000"" bgnew=""False"" nFmt=""False"" grphSet=""False"" imgY=""0"" imgX=""0""&gt;_x000D_
  &lt;files&gt;C:\Users\ndivhuwog\Doc'"</definedName>
    <definedName name="_AMO_ContentDefinition_805804074.2" hidden="1">"'uments\My SAS Files\Add-In for Microsoft Office\_SOA_Summary_Tables_843963519\main.srx&lt;/files&gt;_x000D_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80580407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80580407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805804074.5" hidden="1">"'&amp;amp;quot;1.0&amp;amp;quot; encoding=&amp;amp;quot;utf-16&amp;amp;quot;?&amp;amp;gt;&amp;amp;lt;FilterTree&amp;amp;gt;&amp;amp;lt;TreeRoot /&amp;amp;gt;&amp;amp;lt;/FilterTree&amp;amp;gt;&amp;quot; ColSelFlg=&amp;quot;0&amp;quot; Name=&amp;quot;TABLE2_6&amp;quot; /&amp;gt;"" /&gt;_x000D_
  &lt;param n=""CredKey"" v=""TABLE2_6'"</definedName>
    <definedName name="_AMO_ContentDefinition_80580407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80580407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805804074.8" hidden="1">"'
&lt;/ContentDefinition&gt;'"</definedName>
    <definedName name="_AMO_ContentDefinition_825207699" hidden="1">"'Partitions:9'"</definedName>
    <definedName name="_AMO_ContentDefinition_825207699.0" hidden="1">"'&lt;ContentDefinition name=""Summary Tables"" rsid=""825207699"" type=""Task"" format=""ReportXml"" imgfmt=""ACTXIMG"" created=""04/29/2009 15:23:57"" modifed=""02/28/2014 13:37:21"" user=""ndivhuwog"" apply=""False"" css=""C:\Documents and Settings\ndiv'"</definedName>
    <definedName name="_AMO_ContentDefinition_825207699.1" hidden="1">"'huwog.000\Application Data\SAS\BI Clients\Styles\Copy  of cpi (Ndivhu).css"" range=""Summary_Tables_12"" auto=""False"" xTime=""00:00:00.4200000"" rTime=""00:00:00.6900000"" bgnew=""False"" nFmt=""False"" grphSet=""False"" imgY=""0"" imgX=""0""&gt;_x000D_
  &lt;f'"</definedName>
    <definedName name="_AMO_ContentDefinition_825207699.2" hidden="1">"'iles&gt;C:\Users\ndivhuwog\Documents\My SAS Files\Add-In for Microsoft Office\_SOA_Summary_Tables_630968452\main.srx&lt;/files&gt;_x000D_
  &lt;parents /&gt;_x000D_
  &lt;children /&gt;_x000D_
  &lt;param n=""TaskID"" v=""D3932E3A-4FEE-43DF-956C-A605AC9AF3E7"" /&gt;_x000D_
  &lt;param n=""DisplayName"" '"</definedName>
    <definedName name="_AMO_ContentDefinition_825207699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825207699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825207699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825207699.6" hidden="1">"'4&amp;quot; /&amp;gt;"" /&gt;_x000D_
  &lt;param n=""CredKey"" v=""TABLE3_4&amp;#x1;SASApp&amp;#x1;LFSR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825207699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825207699.8" hidden="1">"'t=""InsertEntire"" ColOpt=""InsertCells"" /&gt;_x000D_
&lt;/ContentDefinition&gt;'"</definedName>
    <definedName name="_AMO_ContentDefinition_921006515" hidden="1">"'Partitions:9'"</definedName>
    <definedName name="_AMO_ContentDefinition_921006515.0" hidden="1">"'&lt;ContentDefinition name=""Summary Tables"" rsid=""921006515"" type=""Task"" format=""ReportXml"" imgfmt=""ActiveX"" created=""02/14/2014 14:55:42"" modifed=""02/28/2014 13:11:34"" user=""ndivhuwog"" apply=""False"" css=""C:\Program Files\SASHome\SASAd'"</definedName>
    <definedName name="_AMO_ContentDefinition_921006515.1" hidden="1">"'dinforMicrosoftOffice\5.1\Styles\AMODefault.css"" range=""Summary_Tables_47"" auto=""False"" xTime=""00:00:00.3940000"" rTime=""00:00:00.5840000"" bgnew=""False"" nFmt=""False"" grphSet=""False"" imgY=""0"" imgX=""0""&gt;_x000D_
  &lt;files&gt;C:\Users\ndivhuwog\Doc'"</definedName>
    <definedName name="_AMO_ContentDefinition_921006515.2" hidden="1">"'uments\My SAS Files\Add-In for Microsoft Office\_SOA_Summary_Tables_531212199\main.srx&lt;/files&gt;_x000D_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921006515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921006515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921006515.5" hidden="1">"'&amp;amp;quot;1.0&amp;amp;quot; encoding=&amp;amp;quot;utf-16&amp;amp;quot;?&amp;amp;gt;&amp;amp;lt;FilterTree&amp;amp;gt;&amp;amp;lt;TreeRoot /&amp;amp;gt;&amp;amp;lt;/FilterTree&amp;amp;gt;&amp;quot; ColSelFlg=&amp;quot;0&amp;quot; Name=&amp;quot;TABLE2&amp;quot; /&amp;gt;"" /&gt;_x000D_
  &lt;param n=""CredKey"" v=""TABLE2&amp;#x1'"</definedName>
    <definedName name="_AMO_ContentDefinition_921006515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921006515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921006515.8" hidden="1">"'
&lt;/ContentDefinition&gt;'"</definedName>
    <definedName name="_AMO_ContentDefinition_991905274" hidden="1">"'Partitions:9'"</definedName>
    <definedName name="_AMO_ContentDefinition_991905274.0" hidden="1">"'&lt;ContentDefinition name=""Summary Tables"" rsid=""991905274"" type=""Task"" format=""ReportXml"" imgfmt=""ACTXIMG"" created=""04/28/2009 15:42:39"" modifed=""02/28/2014 13:30:39"" user=""ndivhuwog"" apply=""False"" css=""C:\Documents and Settings\ndiv'"</definedName>
    <definedName name="_AMO_ContentDefinition_991905274.1" hidden="1">"'huwog.000\Application Data\SAS\BI Clients\Styles\Copy  of cpi (Ndivhu).css"" range=""Summary_Tables_6"" auto=""False"" xTime=""00:00:00.4380000"" rTime=""00:00:00.7030000"" bgnew=""False"" nFmt=""False"" grphSet=""False"" imgY=""0"" imgX=""0""&gt;_x000D_
  &lt;fi'"</definedName>
    <definedName name="_AMO_ContentDefinition_991905274.2" hidden="1">"'les&gt;C:\Users\ndivhuwog\Documents\My SAS Files\Add-In for Microsoft Office\_SOA_Summary_Tables_851031770\main.srx&lt;/files&gt;_x000D_
  &lt;parents /&gt;_x000D_
  &lt;children /&gt;_x000D_
  &lt;param n=""TaskID"" v=""D3932E3A-4FEE-43DF-956C-A605AC9AF3E7"" /&gt;_x000D_
  &lt;param n=""DisplayName"" v'"</definedName>
    <definedName name="_AMO_ContentDefinition_991905274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991905274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991905274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Name=&amp;quot;TABLE3_1'"</definedName>
    <definedName name="_AMO_ContentDefinition_991905274.6" hidden="1">"'&amp;quot; /&amp;gt;"" /&gt;_x000D_
  &lt;param n=""CredKey"" v=""TABLE3_1&amp;#x1;SASApp&amp;#x1;LFSR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991905274.7" hidden="1">"'""_ROM_Version_""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991905274.8" hidden="1">"'t=""InsertEntire"" ColOpt=""InsertCells"" /&gt;_x000D_
&lt;/ContentDefinition&gt;'"</definedName>
    <definedName name="_AMO_ContentLocation_104386094_ROM_F0.SEC2.Tabulate_1.SEC1.BDY.Cross_tabular_summary_report_Table_1" hidden="1">"'Partitions:2'"</definedName>
    <definedName name="_AMO_ContentLocation_104386094_ROM_F0.SEC2.Tabulate_1.SEC1.BDY.Cross_tabular_summary_report_Table_1.0" hidden="1">"'&lt;ContentLocation path=""F0.SEC2.Tabulate_1.SEC1.BDY.Cross_tabular_summary_report_Table_1"" rsid=""104386094"" tag=""ROM"" fid=""0""&gt;_x000D_
  &lt;param n=""_NumRows"" v=""53"" /&gt;_x000D_
  &lt;param n=""_NumCols"" v=""13"" /&gt;_x000D_
  &lt;param n=""tableSig"" v=""R:R=53:C=13:FCR'"</definedName>
    <definedName name="_AMO_ContentLocation_104386094_ROM_F0.SEC2.Tabulate_1.SEC1.BDY.Cross_tabular_summary_report_Table_1.1" hidden="1">"'=4:FCC=2:RSP.1=1,H,13:RSP.2=1,V,2"" /&gt;_x000D_
  &lt;param n=""leftMargin"" v=""0"" /&gt;_x000D_
&lt;/ContentLocation&gt;'"</definedName>
    <definedName name="_AMO_ContentLocation_112461039_ROM_F0.SEC2.Tabulate_1.SEC1.BDY.Cross_tabular_summary_report_Table_1" hidden="1">"'Partitions:2'"</definedName>
    <definedName name="_AMO_ContentLocation_112461039_ROM_F0.SEC2.Tabulate_1.SEC1.BDY.Cross_tabular_summary_report_Table_1.0" hidden="1">"'&lt;ContentLocation path=""F0.SEC2.Tabulate_1.SEC1.BDY.Cross_tabular_summary_report_Table_1"" rsid=""112461039"" tag=""ROM"" fid=""0""&gt;_x000D_
  &lt;param n=""_NumRows"" v=""53"" /&gt;_x000D_
  &lt;param n=""_NumCols"" v=""13"" /&gt;_x000D_
  &lt;param n=""tableSig"" v=""R:R=53:C=13:FCR'"</definedName>
    <definedName name="_AMO_ContentLocation_112461039_ROM_F0.SEC2.Tabulate_1.SEC1.BDY.Cross_tabular_summary_report_Table_1.1" hidden="1">"'=4:FCC=2:RSP.1=1,H,13:RSP.2=1,V,2"" /&gt;_x000D_
  &lt;param n=""leftMargin"" v=""0"" /&gt;_x000D_
&lt;/ContentLocation&gt;'"</definedName>
    <definedName name="_AMO_ContentLocation_15410102_ROM_F0.SEC2.Tabulate_1.SEC1.BDY.Cross_tabular_summary_report_Table_1" hidden="1">"'Partitions:2'"</definedName>
    <definedName name="_AMO_ContentLocation_15410102_ROM_F0.SEC2.Tabulate_1.SEC1.BDY.Cross_tabular_summary_report_Table_1.0" hidden="1">"'&lt;ContentLocation path=""F0.SEC2.Tabulate_1.SEC1.BDY.Cross_tabular_summary_report_Table_1"" rsid=""15410102"" tag=""ROM"" fid=""0""&gt;_x000D_
  &lt;param n=""_NumRows"" v=""48"" /&gt;_x000D_
  &lt;param n=""_NumCols"" v=""10"" /&gt;_x000D_
  &lt;param n=""tableSig"" v=""R:R=48:C=10:FCR='"</definedName>
    <definedName name="_AMO_ContentLocation_15410102_ROM_F0.SEC2.Tabulate_1.SEC1.BDY.Cross_tabular_summary_report_Table_1.1" hidden="1">"'4:FCC=3:RSP.1=1,H,10:RSP.2=1,H,2;1,V,2"" /&gt;_x000D_
  &lt;param n=""leftMargin"" v=""0"" /&gt;_x000D_
&lt;/ContentLocation&gt;'"</definedName>
    <definedName name="_AMO_ContentLocation_205779628_ROM_F0.SEC2.Tabulate_1.SEC1.BDY.Cross_tabular_summary_report_Table_1" hidden="1">"'Partitions:2'"</definedName>
    <definedName name="_AMO_ContentLocation_205779628_ROM_F0.SEC2.Tabulate_1.SEC1.BDY.Cross_tabular_summary_report_Table_1.0" hidden="1">"'&lt;ContentLocation path=""F0.SEC2.Tabulate_1.SEC1.BDY.Cross_tabular_summary_report_Table_1"" rsid=""205779628"" tag=""ROM"" fid=""0""&gt;_x000D_
  &lt;param n=""_NumRows"" v=""52"" /&gt;_x000D_
  &lt;param n=""_NumCols"" v=""14"" /&gt;_x000D_
  &lt;param n=""tableSig"" v=""R:R=52:C=14:FCR'"</definedName>
    <definedName name="_AMO_ContentLocation_205779628_ROM_F0.SEC2.Tabulate_1.SEC1.BDY.Cross_tabular_summary_report_Table_1.1" hidden="1">"'=4:FCC=2:RSP.1=1,H,14:RSP.2=1,V,2;14,V,2"" /&gt;_x000D_
  &lt;param n=""leftMargin"" v=""0"" /&gt;_x000D_
&lt;/ContentLocation&gt;'"</definedName>
    <definedName name="_AMO_ContentLocation_222545728_ROM_F0.SEC2.Tabulate_1.SEC1.BDY.Cross_tabular_summary_report_Table_1" hidden="1">"'Partitions:2'"</definedName>
    <definedName name="_AMO_ContentLocation_222545728_ROM_F0.SEC2.Tabulate_1.SEC1.BDY.Cross_tabular_summary_report_Table_1.0" hidden="1">"'&lt;ContentLocation path=""F0.SEC2.Tabulate_1.SEC1.BDY.Cross_tabular_summary_report_Table_1"" rsid=""222545728"" tag=""ROM"" fid=""0""&gt;_x000D_
  &lt;param n=""_NumRows"" v=""63"" /&gt;_x000D_
  &lt;param n=""_NumCols"" v=""13"" /&gt;_x000D_
  &lt;param n=""tableSig"" v=""R:R=63:C=13:FCR'"</definedName>
    <definedName name="_AMO_ContentLocation_222545728_ROM_F0.SEC2.Tabulate_1.SEC1.BDY.Cross_tabular_summary_report_Table_1.1" hidden="1">"'=4:FCC=2:RSP.1=1,H,13:RSP.2=1,V,2"" /&gt;_x000D_
  &lt;param n=""leftMargin"" v=""0"" /&gt;_x000D_
&lt;/ContentLocation&gt;'"</definedName>
    <definedName name="_AMO_ContentLocation_225272241_ROM_F0.SEC2.Tabulate_1.SEC1.BDY.Cross_tabular_summary_report_Table_1" hidden="1">"'Partitions:2'"</definedName>
    <definedName name="_AMO_ContentLocation_225272241_ROM_F0.SEC2.Tabulate_1.SEC1.BDY.Cross_tabular_summary_report_Table_1.0" hidden="1">"'&lt;ContentLocation path=""F0.SEC2.Tabulate_1.SEC1.BDY.Cross_tabular_summary_report_Table_1"" rsid=""225272241"" tag=""ROM"" fid=""0""&gt;_x000D_
  &lt;param n=""_NumRows"" v=""39"" /&gt;_x000D_
  &lt;param n=""_NumCols"" v=""13"" /&gt;_x000D_
  &lt;param n=""tableSig"" v=""R:R=39:C=13:FCR'"</definedName>
    <definedName name="_AMO_ContentLocation_225272241_ROM_F0.SEC2.Tabulate_1.SEC1.BDY.Cross_tabular_summary_report_Table_1.1" hidden="1">"'=4:FCC=2:RSP.1=1,H,13:RSP.2=1,V,2"" /&gt;_x000D_
  &lt;param n=""leftMargin"" v=""0"" /&gt;_x000D_
&lt;/ContentLocation&gt;'"</definedName>
    <definedName name="_AMO_ContentLocation_242095788_ROM_F0.SEC2.Tabulate_1.SEC1.BDY.Cross_tabular_summary_report_Table_1" hidden="1">"'Partitions:2'"</definedName>
    <definedName name="_AMO_ContentLocation_242095788_ROM_F0.SEC2.Tabulate_1.SEC1.BDY.Cross_tabular_summary_report_Table_1.0" hidden="1">"'&lt;ContentLocation path=""F0.SEC2.Tabulate_1.SEC1.BDY.Cross_tabular_summary_report_Table_1"" rsid=""242095788"" tag=""ROM"" fid=""0""&gt;_x000D_
  &lt;param n=""_NumRows"" v=""26"" /&gt;_x000D_
  &lt;param n=""_NumCols"" v=""13"" /&gt;_x000D_
  &lt;param n=""tableSig"" v=""R:R=26:C=13:FCR'"</definedName>
    <definedName name="_AMO_ContentLocation_242095788_ROM_F0.SEC2.Tabulate_1.SEC1.BDY.Cross_tabular_summary_report_Table_1.1" hidden="1">"'=3:FCC=2:RSP.1=1,H,13"" /&gt;_x000D_
  &lt;param n=""leftMargin"" v=""0"" /&gt;_x000D_
&lt;/ContentLocation&gt;'"</definedName>
    <definedName name="_AMO_ContentLocation_247862661_ROM_F0.SEC2.Tabulate_1.SEC1.BDY.Cross_tabular_summary_report_Table_1" hidden="1">"'Partitions:2'"</definedName>
    <definedName name="_AMO_ContentLocation_247862661_ROM_F0.SEC2.Tabulate_1.SEC1.BDY.Cross_tabular_summary_report_Table_1.0" hidden="1">"'&lt;ContentLocation path=""F0.SEC2.Tabulate_1.SEC1.BDY.Cross_tabular_summary_report_Table_1"" rsid=""247862661"" tag=""ROM"" fid=""0""&gt;_x000D_
  &lt;param n=""_NumRows"" v=""40"" /&gt;_x000D_
  &lt;param n=""_NumCols"" v=""13"" /&gt;_x000D_
  &lt;param n=""tableSig"" v=""R:R=40:C=13:FCR'"</definedName>
    <definedName name="_AMO_ContentLocation_247862661_ROM_F0.SEC2.Tabulate_1.SEC1.BDY.Cross_tabular_summary_report_Table_1.1" hidden="1">"'=4:FCC=2:RSP.1=1,H,13:RSP.2=1,V,2"" /&gt;_x000D_
  &lt;param n=""leftMargin"" v=""0"" /&gt;_x000D_
&lt;/ContentLocation&gt;'"</definedName>
    <definedName name="_AMO_ContentLocation_30194841_ROM_F0.SEC2.Tabulate_1.SEC1.BDY.Cross_tabular_summary_report_Table_1" hidden="1">"'Partitions:2'"</definedName>
    <definedName name="_AMO_ContentLocation_30194841_ROM_F0.SEC2.Tabulate_1.SEC1.BDY.Cross_tabular_summary_report_Table_1.0" hidden="1">"'&lt;ContentLocation path=""F0.SEC2.Tabulate_1.SEC1.BDY.Cross_tabular_summary_report_Table_1"" rsid=""30194841"" tag=""ROM"" fid=""0""&gt;_x000D_
  &lt;param n=""_NumRows"" v=""55"" /&gt;_x000D_
  &lt;param n=""_NumCols"" v=""13"" /&gt;_x000D_
  &lt;param n=""tableSig"" v=""R:R=55:C=13:FCR='"</definedName>
    <definedName name="_AMO_ContentLocation_30194841_ROM_F0.SEC2.Tabulate_1.SEC1.BDY.Cross_tabular_summary_report_Table_1.1" hidden="1">"'4:FCC=2:RSP.1=1,H,13:RSP.2=1,V,2"" /&gt;_x000D_
  &lt;param n=""leftMargin"" v=""0"" /&gt;_x000D_
&lt;/ContentLocation&gt;'"</definedName>
    <definedName name="_AMO_ContentLocation_37461558_ROM_F0.SEC2.Tabulate_1.SEC1.BDY.Cross_tabular_summary_report_Table_1" hidden="1">"'Partitions:2'"</definedName>
    <definedName name="_AMO_ContentLocation_37461558_ROM_F0.SEC2.Tabulate_1.SEC1.BDY.Cross_tabular_summary_report_Table_1.0" hidden="1">"'&lt;ContentLocation path=""F0.SEC2.Tabulate_1.SEC1.BDY.Cross_tabular_summary_report_Table_1"" rsid=""37461558"" tag=""ROM"" fid=""0""&gt;_x000D_
  &lt;param n=""_NumRows"" v=""45"" /&gt;_x000D_
  &lt;param n=""_NumCols"" v=""13"" /&gt;_x000D_
  &lt;param n=""tableSig"" v=""R:R=45:C=13:FCR='"</definedName>
    <definedName name="_AMO_ContentLocation_37461558_ROM_F0.SEC2.Tabulate_1.SEC1.BDY.Cross_tabular_summary_report_Table_1.1" hidden="1">"'4:FCC=2:RSP.1=1,H,13:RSP.2=1,V,2"" /&gt;_x000D_
  &lt;param n=""leftMargin"" v=""0"" /&gt;_x000D_
&lt;/ContentLocation&gt;'"</definedName>
    <definedName name="_AMO_ContentLocation_390982613_ROM_F0.SEC2.Tabulate_1.SEC1.BDY.Cross_tabular_summary_report_Table_1" hidden="1">"'Partitions:2'"</definedName>
    <definedName name="_AMO_ContentLocation_390982613_ROM_F0.SEC2.Tabulate_1.SEC1.BDY.Cross_tabular_summary_report_Table_1.0" hidden="1">"'&lt;ContentLocation path=""F0.SEC2.Tabulate_1.SEC1.BDY.Cross_tabular_summary_report_Table_1"" rsid=""390982613"" tag=""ROM"" fid=""0""&gt;_x000D_
  &lt;param n=""_NumRows"" v=""45"" /&gt;_x000D_
  &lt;param n=""_NumCols"" v=""13"" /&gt;_x000D_
  &lt;param n=""tableSig"" v=""R:R=45:C=13:FCR'"</definedName>
    <definedName name="_AMO_ContentLocation_390982613_ROM_F0.SEC2.Tabulate_1.SEC1.BDY.Cross_tabular_summary_report_Table_1.1" hidden="1">"'=4:FCC=2:RSP.1=1,H,13:RSP.2=1,V,2"" /&gt;_x000D_
  &lt;param n=""leftMargin"" v=""0"" /&gt;_x000D_
&lt;/ContentLocation&gt;'"</definedName>
    <definedName name="_AMO_ContentLocation_398675413_ROM_F0.SEC2.Tabulate_1.SEC1.BDY.Cross_tabular_summary_report_Table_1" hidden="1">"'Partitions:2'"</definedName>
    <definedName name="_AMO_ContentLocation_398675413_ROM_F0.SEC2.Tabulate_1.SEC1.BDY.Cross_tabular_summary_report_Table_1.0" hidden="1">"'&lt;ContentLocation path=""F0.SEC2.Tabulate_1.SEC1.BDY.Cross_tabular_summary_report_Table_1"" rsid=""398675413"" tag=""ROM"" fid=""0""&gt;_x000D_
  &lt;param n=""_NumRows"" v=""18"" /&gt;_x000D_
  &lt;param n=""_NumCols"" v=""13"" /&gt;_x000D_
  &lt;param n=""tableSig"" v=""R:R=18:C=13:FCR'"</definedName>
    <definedName name="_AMO_ContentLocation_398675413_ROM_F0.SEC2.Tabulate_1.SEC1.BDY.Cross_tabular_summary_report_Table_1.1" hidden="1">"'=4:FCC=2:RSP.1=1,H,13:RSP.2=1,V,2"" /&gt;_x000D_
  &lt;param n=""leftMargin"" v=""0"" /&gt;_x000D_
&lt;/ContentLocation&gt;'"</definedName>
    <definedName name="_AMO_ContentLocation_416626384_ROM_F0.SEC2.Tabulate_1.SEC1.BDY.Cross_tabular_summary_report_Table_1" hidden="1">"'Partitions:2'"</definedName>
    <definedName name="_AMO_ContentLocation_416626384_ROM_F0.SEC2.Tabulate_1.SEC1.BDY.Cross_tabular_summary_report_Table_1.0" hidden="1">"'&lt;ContentLocation path=""F0.SEC2.Tabulate_1.SEC1.BDY.Cross_tabular_summary_report_Table_1"" rsid=""416626384"" tag=""ROM"" fid=""0""&gt;_x000D_
  &lt;param n=""_NumRows"" v=""53"" /&gt;_x000D_
  &lt;param n=""_NumCols"" v=""13"" /&gt;_x000D_
  &lt;param n=""tableSig"" v=""R:R=53:C=13:FCR'"</definedName>
    <definedName name="_AMO_ContentLocation_416626384_ROM_F0.SEC2.Tabulate_1.SEC1.BDY.Cross_tabular_summary_report_Table_1.1" hidden="1">"'=4:FCC=2:RSP.1=1,H,13:RSP.2=1,V,2"" /&gt;_x000D_
  &lt;param n=""leftMargin"" v=""0"" /&gt;_x000D_
&lt;/ContentLocation&gt;'"</definedName>
    <definedName name="_AMO_ContentLocation_472893794_ROM_F0.SEC2.Tabulate_1.SEC1.BDY.Cross_tabular_summary_report_Table_1" hidden="1">"'Partitions:2'"</definedName>
    <definedName name="_AMO_ContentLocation_472893794_ROM_F0.SEC2.Tabulate_1.SEC1.BDY.Cross_tabular_summary_report_Table_1.0" hidden="1">"'&lt;ContentLocation path=""F0.SEC2.Tabulate_1.SEC1.BDY.Cross_tabular_summary_report_Table_1"" rsid=""472893794"" tag=""ROM"" fid=""0""&gt;_x000D_
  &lt;param n=""_NumRows"" v=""21"" /&gt;_x000D_
  &lt;param n=""_NumCols"" v=""13"" /&gt;_x000D_
  &lt;param n=""tableSig"" v=""R:R=21:C=13:FCR'"</definedName>
    <definedName name="_AMO_ContentLocation_472893794_ROM_F0.SEC2.Tabulate_1.SEC1.BDY.Cross_tabular_summary_report_Table_1.1" hidden="1">"'=4:FCC=2:RSP.1=1,H,13:RSP.2=1,V,2"" /&gt;_x000D_
  &lt;param n=""leftMargin"" v=""0"" /&gt;_x000D_
&lt;/ContentLocation&gt;'"</definedName>
    <definedName name="_AMO_ContentLocation_539372770_ROM_F0.SEC2.Tabulate_1.SEC1.BDY.Cross_tabular_summary_report_Table_1" hidden="1">"'Partitions:2'"</definedName>
    <definedName name="_AMO_ContentLocation_539372770_ROM_F0.SEC2.Tabulate_1.SEC1.BDY.Cross_tabular_summary_report_Table_1.0" hidden="1">"'&lt;ContentLocation path=""F0.SEC2.Tabulate_1.SEC1.BDY.Cross_tabular_summary_report_Table_1"" rsid=""539372770"" tag=""ROM"" fid=""0""&gt;_x000D_
  &lt;param n=""_NumRows"" v=""63"" /&gt;_x000D_
  &lt;param n=""_NumCols"" v=""13"" /&gt;_x000D_
  &lt;param n=""tableSig"" v=""R:R=63:C=13:FCR'"</definedName>
    <definedName name="_AMO_ContentLocation_539372770_ROM_F0.SEC2.Tabulate_1.SEC1.BDY.Cross_tabular_summary_report_Table_1.1" hidden="1">"'=4:FCC=2:RSP.1=1,H,13:RSP.2=1,V,2"" /&gt;_x000D_
  &lt;param n=""leftMargin"" v=""0"" /&gt;_x000D_
&lt;/ContentLocation&gt;'"</definedName>
    <definedName name="_AMO_ContentLocation_572615156_ROM_F0.SEC2.Tabulate_1.SEC1.BDY.Cross_tabular_summary_report_Table_1" hidden="1">"'Partitions:2'"</definedName>
    <definedName name="_AMO_ContentLocation_572615156_ROM_F0.SEC2.Tabulate_1.SEC1.BDY.Cross_tabular_summary_report_Table_1.0" hidden="1">"'&lt;ContentLocation path=""F0.SEC2.Tabulate_1.SEC1.BDY.Cross_tabular_summary_report_Table_1"" rsid=""572615156"" tag=""ROM"" fid=""0""&gt;_x000D_
  &lt;param n=""_NumRows"" v=""21"" /&gt;_x000D_
  &lt;param n=""_NumCols"" v=""13"" /&gt;_x000D_
  &lt;param n=""tableSig"" v=""R:R=21:C=13:FCR'"</definedName>
    <definedName name="_AMO_ContentLocation_572615156_ROM_F0.SEC2.Tabulate_1.SEC1.BDY.Cross_tabular_summary_report_Table_1.1" hidden="1">"'=4:FCC=2:RSP.1=1,H,13:RSP.2=1,V,2"" /&gt;_x000D_
  &lt;param n=""leftMargin"" v=""0"" /&gt;_x000D_
&lt;/ContentLocation&gt;'"</definedName>
    <definedName name="_AMO_ContentLocation_576762798_ROM_F0.SEC2.Tabulate_1.SEC1.BDY.Cross_tabular_summary_report_Table_1" hidden="1">"'Partitions:2'"</definedName>
    <definedName name="_AMO_ContentLocation_576762798_ROM_F0.SEC2.Tabulate_1.SEC1.BDY.Cross_tabular_summary_report_Table_1.0" hidden="1">"'&lt;ContentLocation path=""F0.SEC2.Tabulate_1.SEC1.BDY.Cross_tabular_summary_report_Table_1"" rsid=""576762798"" tag=""ROM"" fid=""0""&gt;_x000D_
  &lt;param n=""_NumRows"" v=""36"" /&gt;_x000D_
  &lt;param n=""_NumCols"" v=""13"" /&gt;_x000D_
  &lt;param n=""tableSig"" v=""R:R=36:C=13:FCR'"</definedName>
    <definedName name="_AMO_ContentLocation_576762798_ROM_F0.SEC2.Tabulate_1.SEC1.BDY.Cross_tabular_summary_report_Table_1.1" hidden="1">"'=4:FCC=2:RSP.1=1,H,13:RSP.2=1,V,2"" /&gt;_x000D_
  &lt;param n=""leftMargin"" v=""0"" /&gt;_x000D_
&lt;/ContentLocation&gt;'"</definedName>
    <definedName name="_AMO_ContentLocation_576788546_ROM_F0.SEC2.Tabulate_1.SEC1.BDY.Cross_tabular_summary_report_Table_1" hidden="1">"'Partitions:2'"</definedName>
    <definedName name="_AMO_ContentLocation_576788546_ROM_F0.SEC2.Tabulate_1.SEC1.BDY.Cross_tabular_summary_report_Table_1.0" hidden="1">"'&lt;ContentLocation path=""F0.SEC2.Tabulate_1.SEC1.BDY.Cross_tabular_summary_report_Table_1"" rsid=""576788546"" tag=""ROM"" fid=""0""&gt;_x000D_
  &lt;param n=""_NumRows"" v=""63"" /&gt;_x000D_
  &lt;param n=""_NumCols"" v=""13"" /&gt;_x000D_
  &lt;param n=""tableSig"" v=""R:R=63:C=13:FCR'"</definedName>
    <definedName name="_AMO_ContentLocation_576788546_ROM_F0.SEC2.Tabulate_1.SEC1.BDY.Cross_tabular_summary_report_Table_1.1" hidden="1">"'=4:FCC=2:RSP.1=1,H,13:RSP.2=1,V,2"" /&gt;_x000D_
  &lt;param n=""leftMargin"" v=""0"" /&gt;_x000D_
&lt;/ContentLocation&gt;'"</definedName>
    <definedName name="_AMO_ContentLocation_587946619_ROM_F0.SEC2.Tabulate_1.SEC1.BDY.Cross_tabular_summary_report_Table_1" hidden="1">"'Partitions:2'"</definedName>
    <definedName name="_AMO_ContentLocation_587946619_ROM_F0.SEC2.Tabulate_1.SEC1.BDY.Cross_tabular_summary_report_Table_1.0" hidden="1">"'&lt;ContentLocation path=""F0.SEC2.Tabulate_1.SEC1.BDY.Cross_tabular_summary_report_Table_1"" rsid=""587946619"" tag=""ROM"" fid=""0""&gt;_x000D_
  &lt;param n=""_NumRows"" v=""53"" /&gt;_x000D_
  &lt;param n=""_NumCols"" v=""13"" /&gt;_x000D_
  &lt;param n=""tableSig"" v=""R:R=53:C=13:FCR'"</definedName>
    <definedName name="_AMO_ContentLocation_587946619_ROM_F0.SEC2.Tabulate_1.SEC1.BDY.Cross_tabular_summary_report_Table_1.1" hidden="1">"'=4:FCC=2:RSP.1=1,H,13:RSP.2=1,V,2"" /&gt;_x000D_
  &lt;param n=""leftMargin"" v=""0"" /&gt;_x000D_
&lt;/ContentLocation&gt;'"</definedName>
    <definedName name="_AMO_ContentLocation_617623402_ROM_F0.SEC2.Tabulate_1.SEC1.BDY.Cross_tabular_summary_report_Table_1" hidden="1">"'Partitions:2'"</definedName>
    <definedName name="_AMO_ContentLocation_617623402_ROM_F0.SEC2.Tabulate_1.SEC1.BDY.Cross_tabular_summary_report_Table_1.0" hidden="1">"'&lt;ContentLocation path=""F0.SEC2.Tabulate_1.SEC1.BDY.Cross_tabular_summary_report_Table_1"" rsid=""617623402"" tag=""ROM"" fid=""0""&gt;_x000D_
  &lt;param n=""_NumRows"" v=""53"" /&gt;_x000D_
  &lt;param n=""_NumCols"" v=""13"" /&gt;_x000D_
  &lt;param n=""tableSig"" v=""R:R=53:C=13:FCR'"</definedName>
    <definedName name="_AMO_ContentLocation_617623402_ROM_F0.SEC2.Tabulate_1.SEC1.BDY.Cross_tabular_summary_report_Table_1.1" hidden="1">"'=4:FCC=2:RSP.1=1,H,13:RSP.2=1,V,2"" /&gt;_x000D_
  &lt;param n=""leftMargin"" v=""0"" /&gt;_x000D_
&lt;/ContentLocation&gt;'"</definedName>
    <definedName name="_AMO_ContentLocation_621796666_ROM_F0.SEC2.Tabulate_1.SEC1.BDY.Cross_tabular_summary_report_Table_1" hidden="1">"'Partitions:2'"</definedName>
    <definedName name="_AMO_ContentLocation_621796666_ROM_F0.SEC2.Tabulate_1.SEC1.BDY.Cross_tabular_summary_report_Table_1.0" hidden="1">"'&lt;ContentLocation path=""F0.SEC2.Tabulate_1.SEC1.BDY.Cross_tabular_summary_report_Table_1"" rsid=""621796666"" tag=""ROM"" fid=""0""&gt;_x000D_
  &lt;param n=""_NumRows"" v=""49"" /&gt;_x000D_
  &lt;param n=""_NumCols"" v=""13"" /&gt;_x000D_
  &lt;param n=""tableSig"" v=""R:R=49:C=13:FCR'"</definedName>
    <definedName name="_AMO_ContentLocation_621796666_ROM_F0.SEC2.Tabulate_1.SEC1.BDY.Cross_tabular_summary_report_Table_1.1" hidden="1">"'=4:FCC=2:RSP.1=1,H,13:RSP.2=1,V,2"" /&gt;_x000D_
  &lt;param n=""leftMargin"" v=""0"" /&gt;_x000D_
&lt;/ContentLocation&gt;'"</definedName>
    <definedName name="_AMO_ContentLocation_65748969_ROM_F0.SEC2.Tabulate_1.SEC1.BDY.Cross_tabular_summary_report_Table_1" hidden="1">"'Partitions:2'"</definedName>
    <definedName name="_AMO_ContentLocation_65748969_ROM_F0.SEC2.Tabulate_1.SEC1.BDY.Cross_tabular_summary_report_Table_1.0" hidden="1">"'&lt;ContentLocation path=""F0.SEC2.Tabulate_1.SEC1.BDY.Cross_tabular_summary_report_Table_1"" rsid=""65748969"" tag=""ROM"" fid=""0""&gt;_x000D_
  &lt;param n=""_NumRows"" v=""53"" /&gt;_x000D_
  &lt;param n=""_NumCols"" v=""13"" /&gt;_x000D_
  &lt;param n=""tableSig"" v=""R:R=53:C=13:FCR='"</definedName>
    <definedName name="_AMO_ContentLocation_65748969_ROM_F0.SEC2.Tabulate_1.SEC1.BDY.Cross_tabular_summary_report_Table_1.1" hidden="1">"'4:FCC=2:RSP.1=1,H,13:RSP.2=1,V,2"" /&gt;_x000D_
  &lt;param n=""leftMargin"" v=""0"" /&gt;_x000D_
&lt;/ContentLocation&gt;'"</definedName>
    <definedName name="_AMO_ContentLocation_662231970_ROM_F0.SEC2.Tabulate_1.SEC1.BDY.Cross_tabular_summary_report_Table_1" hidden="1">"'Partitions:2'"</definedName>
    <definedName name="_AMO_ContentLocation_662231970_ROM_F0.SEC2.Tabulate_1.SEC1.BDY.Cross_tabular_summary_report_Table_1.0" hidden="1">"'&lt;ContentLocation path=""F0.SEC2.Tabulate_1.SEC1.BDY.Cross_tabular_summary_report_Table_1"" rsid=""662231970"" tag=""ROM"" fid=""0""&gt;_x000D_
  &lt;param n=""_NumRows"" v=""47"" /&gt;_x000D_
  &lt;param n=""_NumCols"" v=""10"" /&gt;_x000D_
  &lt;param n=""tableSig"" v=""R:R=47:C=10:FCR'"</definedName>
    <definedName name="_AMO_ContentLocation_662231970_ROM_F0.SEC2.Tabulate_1.SEC1.BDY.Cross_tabular_summary_report_Table_1.1" hidden="1">"'=3:FCC=3:RSP.1=1,H,10:RSP.2=1,H,2"" /&gt;_x000D_
  &lt;param n=""leftMargin"" v=""0"" /&gt;_x000D_
&lt;/ContentLocation&gt;'"</definedName>
    <definedName name="_AMO_ContentLocation_671486722_ROM_F0.SEC2.Tabulate_1.SEC1.BDY.Cross_tabular_summary_report_Table_1" hidden="1">"'Partitions:2'"</definedName>
    <definedName name="_AMO_ContentLocation_671486722_ROM_F0.SEC2.Tabulate_1.SEC1.BDY.Cross_tabular_summary_report_Table_1.0" hidden="1">"'&lt;ContentLocation path=""F0.SEC2.Tabulate_1.SEC1.BDY.Cross_tabular_summary_report_Table_1"" rsid=""671486722"" tag=""ROM"" fid=""0""&gt;_x000D_
  &lt;param n=""_NumRows"" v=""35"" /&gt;_x000D_
  &lt;param n=""_NumCols"" v=""14"" /&gt;_x000D_
  &lt;param n=""tableSig"" v=""R:R=35:C=14:FCR'"</definedName>
    <definedName name="_AMO_ContentLocation_671486722_ROM_F0.SEC2.Tabulate_1.SEC1.BDY.Cross_tabular_summary_report_Table_1.1" hidden="1">"'=4:FCC=2:RSP.1=1,H,14:RSP.2=1,V,2;14,V,2"" /&gt;_x000D_
  &lt;param n=""leftMargin"" v=""0"" /&gt;_x000D_
&lt;/ContentLocation&gt;'"</definedName>
    <definedName name="_AMO_ContentLocation_732119577_ROM_F0.SEC2.Tabulate_1.SEC1.BDY.Cross_tabular_summary_report_Table_1" hidden="1">"'Partitions:2'"</definedName>
    <definedName name="_AMO_ContentLocation_732119577_ROM_F0.SEC2.Tabulate_1.SEC1.BDY.Cross_tabular_summary_report_Table_1.0" hidden="1">"'&lt;ContentLocation path=""F0.SEC2.Tabulate_1.SEC1.BDY.Cross_tabular_summary_report_Table_1"" rsid=""732119577"" tag=""ROM"" fid=""0""&gt;_x000D_
  &lt;param n=""_NumRows"" v=""51"" /&gt;_x000D_
  &lt;param n=""_NumCols"" v=""14"" /&gt;_x000D_
  &lt;param n=""tableSig"" v=""R:R=51:C=14:FCR'"</definedName>
    <definedName name="_AMO_ContentLocation_732119577_ROM_F0.SEC2.Tabulate_1.SEC1.BDY.Cross_tabular_summary_report_Table_1.1" hidden="1">"'=4:FCC=2:RSP.1=1,H,14:RSP.2=1,V,2;14,V,2"" /&gt;_x000D_
  &lt;param n=""leftMargin"" v=""0"" /&gt;_x000D_
&lt;/ContentLocation&gt;'"</definedName>
    <definedName name="_AMO_ContentLocation_779436236_ROM_F0.SEC2.Tabulate_1.SEC1.BDY.Cross_tabular_summary_report_Table_1" hidden="1">"'Partitions:2'"</definedName>
    <definedName name="_AMO_ContentLocation_779436236_ROM_F0.SEC2.Tabulate_1.SEC1.BDY.Cross_tabular_summary_report_Table_1.0" hidden="1">"'&lt;ContentLocation path=""F0.SEC2.Tabulate_1.SEC1.BDY.Cross_tabular_summary_report_Table_1"" rsid=""779436236"" tag=""ROM"" fid=""0""&gt;_x000D_
  &lt;param n=""_NumRows"" v=""22"" /&gt;_x000D_
  &lt;param n=""_NumCols"" v=""13"" /&gt;_x000D_
  &lt;param n=""tableSig"" v=""R:R=22:C=13:FCR'"</definedName>
    <definedName name="_AMO_ContentLocation_779436236_ROM_F0.SEC2.Tabulate_1.SEC1.BDY.Cross_tabular_summary_report_Table_1.1" hidden="1">"'=4:FCC=2:RSP.1=1,H,13:RSP.2=1,V,2"" /&gt;_x000D_
  &lt;param n=""leftMargin"" v=""0"" /&gt;_x000D_
&lt;/ContentLocation&gt;'"</definedName>
    <definedName name="_AMO_ContentLocation_805804074_ROM_F0.SEC2.Tabulate_1.SEC1.BDY.Cross_tabular_summary_report_Table_1" hidden="1">"'Partitions:2'"</definedName>
    <definedName name="_AMO_ContentLocation_805804074_ROM_F0.SEC2.Tabulate_1.SEC1.BDY.Cross_tabular_summary_report_Table_1.0" hidden="1">"'&lt;ContentLocation path=""F0.SEC2.Tabulate_1.SEC1.BDY.Cross_tabular_summary_report_Table_1"" rsid=""805804074"" tag=""ROM"" fid=""0""&gt;_x000D_
  &lt;param n=""_NumRows"" v=""63"" /&gt;_x000D_
  &lt;param n=""_NumCols"" v=""13"" /&gt;_x000D_
  &lt;param n=""tableSig"" v=""R:R=63:C=13:FCR'"</definedName>
    <definedName name="_AMO_ContentLocation_805804074_ROM_F0.SEC2.Tabulate_1.SEC1.BDY.Cross_tabular_summary_report_Table_1.1" hidden="1">"'=4:FCC=2:RSP.1=1,H,13:RSP.2=1,V,2"" /&gt;_x000D_
  &lt;param n=""leftMargin"" v=""0"" /&gt;_x000D_
&lt;/ContentLocation&gt;'"</definedName>
    <definedName name="_AMO_ContentLocation_825207699_ROM_F0.SEC2.Tabulate_1.SEC1.BDY.Cross_tabular_summary_report_Table_1" hidden="1">"'Partitions:2'"</definedName>
    <definedName name="_AMO_ContentLocation_825207699_ROM_F0.SEC2.Tabulate_1.SEC1.BDY.Cross_tabular_summary_report_Table_1.0" hidden="1">"'&lt;ContentLocation path=""F0.SEC2.Tabulate_1.SEC1.BDY.Cross_tabular_summary_report_Table_1"" rsid=""825207699"" tag=""ROM"" fid=""0""&gt;_x000D_
  &lt;param n=""_NumRows"" v=""53"" /&gt;_x000D_
  &lt;param n=""_NumCols"" v=""13"" /&gt;_x000D_
  &lt;param n=""tableSig"" v=""R:R=53:C=13:FCR'"</definedName>
    <definedName name="_AMO_ContentLocation_825207699_ROM_F0.SEC2.Tabulate_1.SEC1.BDY.Cross_tabular_summary_report_Table_1.1" hidden="1">"'=4:FCC=2:RSP.1=1,H,13:RSP.2=1,V,2"" /&gt;_x000D_
  &lt;param n=""leftMargin"" v=""0"" /&gt;_x000D_
&lt;/ContentLocation&gt;'"</definedName>
    <definedName name="_AMO_ContentLocation_921006515_ROM_F0.SEC2.Tabulate_1.SEC1.BDY.Cross_tabular_summary_report_Table_1" hidden="1">"'Partitions:2'"</definedName>
    <definedName name="_AMO_ContentLocation_921006515_ROM_F0.SEC2.Tabulate_1.SEC1.BDY.Cross_tabular_summary_report_Table_1.0" hidden="1">"'&lt;ContentLocation path=""F0.SEC2.Tabulate_1.SEC1.BDY.Cross_tabular_summary_report_Table_1"" rsid=""921006515"" tag=""ROM"" fid=""0""&gt;_x000D_
  &lt;param n=""_NumRows"" v=""51"" /&gt;_x000D_
  &lt;param n=""_NumCols"" v=""13"" /&gt;_x000D_
  &lt;param n=""tableSig"" v=""R:R=51:C=13:FCR'"</definedName>
    <definedName name="_AMO_ContentLocation_921006515_ROM_F0.SEC2.Tabulate_1.SEC1.BDY.Cross_tabular_summary_report_Table_1.1" hidden="1">"'=4:FCC=2:RSP.1=1,H,13:RSP.2=1,V,2"" /&gt;_x000D_
  &lt;param n=""leftMargin"" v=""0"" /&gt;_x000D_
&lt;/ContentLocation&gt;'"</definedName>
    <definedName name="_AMO_ContentLocation_991905274_ROM_F0.SEC2.Tabulate_1.SEC1.BDY.Cross_tabular_summary_report_Table_1" hidden="1">"'Partitions:2'"</definedName>
    <definedName name="_AMO_ContentLocation_991905274_ROM_F0.SEC2.Tabulate_1.SEC1.BDY.Cross_tabular_summary_report_Table_1.0" hidden="1">"'&lt;ContentLocation path=""F0.SEC2.Tabulate_1.SEC1.BDY.Cross_tabular_summary_report_Table_1"" rsid=""991905274"" tag=""ROM"" fid=""0""&gt;_x000D_
  &lt;param n=""_NumRows"" v=""39"" /&gt;_x000D_
  &lt;param n=""_NumCols"" v=""13"" /&gt;_x000D_
  &lt;param n=""tableSig"" v=""R:R=39:C=13:FCR'"</definedName>
    <definedName name="_AMO_ContentLocation_991905274_ROM_F0.SEC2.Tabulate_1.SEC1.BDY.Cross_tabular_summary_report_Table_1.1" hidden="1">"'=4:FCC=2:RSP.1=1,H,13:RSP.2=1,V,2"" /&gt;_x000D_
  &lt;param n=""leftMargin"" v=""0"" /&gt;_x000D_
&lt;/ContentLocation&gt;'"</definedName>
    <definedName name="_AMO_RefreshMultipleList" localSheetId="6" hidden="1">"'Partitions:6'"</definedName>
    <definedName name="_AMO_RefreshMultipleList" localSheetId="3" hidden="1">"'Partitions:6'"</definedName>
    <definedName name="_AMO_RefreshMultipleList" localSheetId="5" hidden="1">"'Partitions:6'"</definedName>
    <definedName name="_AMO_RefreshMultipleList" localSheetId="4" hidden="1">"'Partitions:6'"</definedName>
    <definedName name="_AMO_RefreshMultipleList" hidden="1">"'296899469 426988102 362274166 589584065 285770244'"</definedName>
    <definedName name="_AMO_RefreshMultipleList.0" hidden="1">"'&lt;Items&gt;_x000D_
  &lt;Item Id=""478191013"" Checked=""True"" /&gt;_x000D_
  &lt;Item Id=""991905274"" Checked=""True"" /&gt;_x000D_
  &lt;Item Id=""576762798"" Checked=""True"" /&gt;_x000D_
  &lt;Item Id=""617623402"" Checked=""True"" /&gt;_x000D_
  &lt;Item Id=""587946619"" Checked=""True"" /&gt;_x000D_
  &lt;Item I'"</definedName>
    <definedName name="_AMO_RefreshMultipleList.1" hidden="1">"'d=""825207699"" Checked=""True"" /&gt;_x000D_
  &lt;Item Id=""225272241"" Checked=""True"" /&gt;_x000D_
  &lt;Item Id=""671486722"" Checked=""True"" /&gt;_x000D_
  &lt;Item Id=""779436236"" Checked=""True"" /&gt;_x000D_
  &lt;Item Id=""390982613"" Checked=""True"" /&gt;_x000D_
  &lt;Item Id=""15410102"" Chec'"</definedName>
    <definedName name="_AMO_RefreshMultipleList.2" hidden="1">"'ked=""False"" /&gt;_x000D_
  &lt;Item Id=""74403347"" Checked=""True"" /&gt;_x000D_
  &lt;Item Id=""358847779"" Checked=""True"" /&gt;_x000D_
  &lt;Item Id=""176225830"" Checked=""True"" /&gt;_x000D_
  &lt;Item Id=""247862661"" Checked=""True"" /&gt;_x000D_
  &lt;Item Id=""398675413"" Checked=""True"" /&gt;_x000D_
  '"</definedName>
    <definedName name="_AMO_RefreshMultipleList.3" hidden="1">"'&lt;Item Id=""472893794"" Checked=""True"" /&gt;_x000D_
  &lt;Item Id=""621796666"" Checked=""True"" /&gt;_x000D_
  &lt;Item Id=""732119577"" Checked=""True"" /&gt;_x000D_
  &lt;Item Id=""205779628"" Checked=""True"" /&gt;_x000D_
  &lt;Item Id=""97505557"" Checked=""True"" /&gt;_x000D_
  &lt;Item Id=""46203661'"</definedName>
    <definedName name="_AMO_RefreshMultipleList.4" hidden="1">"'"" Checked=""True"" /&gt;_x000D_
  &lt;Item Id=""242095788"" Checked=""False"" /&gt;_x000D_
  &lt;Item Id=""880379414"" Checked=""True"" /&gt;_x000D_
  &lt;Item Id=""104386094"" Checked=""True"" /&gt;_x000D_
  &lt;Item Id=""805804074"" Checked=""True"" /&gt;_x000D_
  &lt;Item Id=""416626384"" Checked=""True""'"</definedName>
    <definedName name="_AMO_RefreshMultipleList.5" hidden="1">"' /&gt;_x000D_
  &lt;Item Id=""65748969"" Checked=""True"" /&gt;_x000D_
  &lt;Item Id=""871571195"" Checked=""True"" /&gt;_x000D_
  &lt;Item Id=""612588558"" Checked=""False"" /&gt;_x000D_
&lt;/Items&gt;'"</definedName>
    <definedName name="_AMO_SingleObject_104386094_ROM_F0.SEC2.Tabulate_1.SEC2.BDY.Cross_tabular_summary_report_Table_1" localSheetId="6" hidden="1">'[6]Table 2.5'!#REF!</definedName>
    <definedName name="_AMO_SingleObject_104386094_ROM_F0.SEC2.Tabulate_1.SEC2.BDY.Cross_tabular_summary_report_Table_1" localSheetId="3" hidden="1">'[6]Table 2.5'!#REF!</definedName>
    <definedName name="_AMO_SingleObject_104386094_ROM_F0.SEC2.Tabulate_1.SEC2.BDY.Cross_tabular_summary_report_Table_1" localSheetId="17" hidden="1">'[1]Table 2.5'!#REF!</definedName>
    <definedName name="_AMO_SingleObject_104386094_ROM_F0.SEC2.Tabulate_1.SEC2.BDY.Cross_tabular_summary_report_Table_1" localSheetId="5" hidden="1">'[6]Table 2.5'!#REF!</definedName>
    <definedName name="_AMO_SingleObject_104386094_ROM_F0.SEC2.Tabulate_1.SEC2.BDY.Cross_tabular_summary_report_Table_1" localSheetId="4" hidden="1">'[6]Table 2.5'!#REF!</definedName>
    <definedName name="_AMO_SingleObject_104386094_ROM_F0.SEC2.Tabulate_1.SEC2.BDY.Cross_tabular_summary_report_Table_1" hidden="1">'[1]Table 2.5'!#REF!</definedName>
    <definedName name="_AMO_SingleObject_205779628_ROM_F0.SEC2.Tabulate_1.SEC2.BDY.Cross_tabular_summary_report_Table_1" localSheetId="6" hidden="1">[6]Table3.8b!#REF!</definedName>
    <definedName name="_AMO_SingleObject_205779628_ROM_F0.SEC2.Tabulate_1.SEC2.BDY.Cross_tabular_summary_report_Table_1" localSheetId="3" hidden="1">[6]Table3.8b!#REF!</definedName>
    <definedName name="_AMO_SingleObject_205779628_ROM_F0.SEC2.Tabulate_1.SEC2.BDY.Cross_tabular_summary_report_Table_1" localSheetId="17" hidden="1">[1]Table3.8b!#REF!</definedName>
    <definedName name="_AMO_SingleObject_205779628_ROM_F0.SEC2.Tabulate_1.SEC2.BDY.Cross_tabular_summary_report_Table_1" localSheetId="5" hidden="1">[6]Table3.8b!#REF!</definedName>
    <definedName name="_AMO_SingleObject_205779628_ROM_F0.SEC2.Tabulate_1.SEC2.BDY.Cross_tabular_summary_report_Table_1" localSheetId="4" hidden="1">[6]Table3.8b!#REF!</definedName>
    <definedName name="_AMO_SingleObject_205779628_ROM_F0.SEC2.Tabulate_1.SEC2.BDY.Cross_tabular_summary_report_Table_1" hidden="1">[1]Table3.8b!#REF!</definedName>
    <definedName name="_AMO_SingleObject_30194841_ROM_F0.SEC2.Tabulate_1.SEC1.FTR.TXT1" localSheetId="6" hidden="1">[6]Table6!#REF!</definedName>
    <definedName name="_AMO_SingleObject_30194841_ROM_F0.SEC2.Tabulate_1.SEC1.FTR.TXT1" localSheetId="3" hidden="1">[6]Table6!#REF!</definedName>
    <definedName name="_AMO_SingleObject_30194841_ROM_F0.SEC2.Tabulate_1.SEC1.FTR.TXT1" localSheetId="17" hidden="1">[1]Table6!#REF!</definedName>
    <definedName name="_AMO_SingleObject_30194841_ROM_F0.SEC2.Tabulate_1.SEC1.FTR.TXT1" localSheetId="5" hidden="1">[6]Table6!#REF!</definedName>
    <definedName name="_AMO_SingleObject_30194841_ROM_F0.SEC2.Tabulate_1.SEC1.FTR.TXT1" localSheetId="4" hidden="1">[6]Table6!#REF!</definedName>
    <definedName name="_AMO_SingleObject_30194841_ROM_F0.SEC2.Tabulate_1.SEC1.FTR.TXT1" hidden="1">[1]Table6!#REF!</definedName>
    <definedName name="_AMO_SingleObject_362274166__A1">'[2]Use table 2007 '!$A$2:$BN$121</definedName>
    <definedName name="_AMO_SingleObject_37461558_ROM_F0.SEC2.Tabulate_1.SEC1.HDR.TXT1" localSheetId="6" hidden="1">'[6]Table 2.4'!#REF!</definedName>
    <definedName name="_AMO_SingleObject_37461558_ROM_F0.SEC2.Tabulate_1.SEC1.HDR.TXT1" localSheetId="3" hidden="1">'[6]Table 2.4'!#REF!</definedName>
    <definedName name="_AMO_SingleObject_37461558_ROM_F0.SEC2.Tabulate_1.SEC1.HDR.TXT1" localSheetId="17" hidden="1">'[1]Table 2.4'!#REF!</definedName>
    <definedName name="_AMO_SingleObject_37461558_ROM_F0.SEC2.Tabulate_1.SEC1.HDR.TXT1" localSheetId="5" hidden="1">'[6]Table 2.4'!#REF!</definedName>
    <definedName name="_AMO_SingleObject_37461558_ROM_F0.SEC2.Tabulate_1.SEC1.HDR.TXT1" localSheetId="4" hidden="1">'[6]Table 2.4'!#REF!</definedName>
    <definedName name="_AMO_SingleObject_37461558_ROM_F0.SEC2.Tabulate_1.SEC1.HDR.TXT1" hidden="1">'[1]Table 2.4'!#REF!</definedName>
    <definedName name="_AMO_SingleObject_732119577_ROM_F0.SEC2.Tabulate_1.SEC2.BDY.Cross_tabular_summary_report_Table_1" localSheetId="6" hidden="1">[6]Table3.8c!#REF!</definedName>
    <definedName name="_AMO_SingleObject_732119577_ROM_F0.SEC2.Tabulate_1.SEC2.BDY.Cross_tabular_summary_report_Table_1" localSheetId="3" hidden="1">[6]Table3.8c!#REF!</definedName>
    <definedName name="_AMO_SingleObject_732119577_ROM_F0.SEC2.Tabulate_1.SEC2.BDY.Cross_tabular_summary_report_Table_1" localSheetId="17" hidden="1">[1]Table3.8c!#REF!</definedName>
    <definedName name="_AMO_SingleObject_732119577_ROM_F0.SEC2.Tabulate_1.SEC2.BDY.Cross_tabular_summary_report_Table_1" localSheetId="5" hidden="1">[6]Table3.8c!#REF!</definedName>
    <definedName name="_AMO_SingleObject_732119577_ROM_F0.SEC2.Tabulate_1.SEC2.BDY.Cross_tabular_summary_report_Table_1" localSheetId="4" hidden="1">[6]Table3.8c!#REF!</definedName>
    <definedName name="_AMO_SingleObject_732119577_ROM_F0.SEC2.Tabulate_1.SEC2.BDY.Cross_tabular_summary_report_Table_1" hidden="1">[1]Table3.8c!#REF!</definedName>
    <definedName name="_AMO_SingleObject_921006515_ROM_F0.SEC2.Tabulate_1.SEC1.FTR.TXT1" localSheetId="6" hidden="1">'[6]Table 2'!#REF!</definedName>
    <definedName name="_AMO_SingleObject_921006515_ROM_F0.SEC2.Tabulate_1.SEC1.FTR.TXT1" localSheetId="3" hidden="1">'[6]Table 2'!#REF!</definedName>
    <definedName name="_AMO_SingleObject_921006515_ROM_F0.SEC2.Tabulate_1.SEC1.FTR.TXT1" localSheetId="17" hidden="1">'[1]Table 2'!#REF!</definedName>
    <definedName name="_AMO_SingleObject_921006515_ROM_F0.SEC2.Tabulate_1.SEC1.FTR.TXT1" localSheetId="5" hidden="1">'[6]Table 2'!#REF!</definedName>
    <definedName name="_AMO_SingleObject_921006515_ROM_F0.SEC2.Tabulate_1.SEC1.FTR.TXT1" localSheetId="4" hidden="1">'[6]Table 2'!#REF!</definedName>
    <definedName name="_AMO_SingleObject_921006515_ROM_F0.SEC2.Tabulate_1.SEC1.FTR.TXT1" hidden="1">'[1]Table 2'!#REF!</definedName>
    <definedName name="_AMO_SingleObject_921006515_ROM_F0.SEC2.Tabulate_1.SEC1.HDR.TXT1" localSheetId="6" hidden="1">'[6]Table 2'!#REF!</definedName>
    <definedName name="_AMO_SingleObject_921006515_ROM_F0.SEC2.Tabulate_1.SEC1.HDR.TXT1" localSheetId="3" hidden="1">'[6]Table 2'!#REF!</definedName>
    <definedName name="_AMO_SingleObject_921006515_ROM_F0.SEC2.Tabulate_1.SEC1.HDR.TXT1" localSheetId="17" hidden="1">'[1]Table 2'!#REF!</definedName>
    <definedName name="_AMO_SingleObject_921006515_ROM_F0.SEC2.Tabulate_1.SEC1.HDR.TXT1" localSheetId="5" hidden="1">'[6]Table 2'!#REF!</definedName>
    <definedName name="_AMO_SingleObject_921006515_ROM_F0.SEC2.Tabulate_1.SEC1.HDR.TXT1" localSheetId="4" hidden="1">'[6]Table 2'!#REF!</definedName>
    <definedName name="_AMO_SingleObject_921006515_ROM_F0.SEC2.Tabulate_1.SEC1.HDR.TXT1" hidden="1">'[1]Table 2'!#REF!</definedName>
    <definedName name="_AMO_SingleObject_991905274_ROM_F0.SEC2.Tabulate_1.SEC1.BDY.Cross_tabular_summary_report_Table" localSheetId="3" hidden="1">'employment in second quarter'!$A$1:$M$22</definedName>
    <definedName name="_AMO_SingleObject_991905274_ROM_F0.SEC2.Tabulate_1.SEC1.BDY.Cross_tabular_summary_report_Table" localSheetId="5" hidden="1">'mfg empl comp rest of economy'!$A$1:$M$8</definedName>
    <definedName name="_AMO_SingleObject_991905274_ROM_F0.SEC2.Tabulate_1.SEC1.BDY.Cross_tabular_summary_report_Table_1" localSheetId="3" hidden="1">'employment in second quarter'!$A$1:$M$22</definedName>
    <definedName name="_AMO_SingleObject_991905274_ROM_F0.SEC2.Tabulate_1.SEC1.BDY.Cross_tabular_summary_report_Table_1" localSheetId="5" hidden="1">'mfg empl comp rest of economy'!$A$1:$M$8</definedName>
    <definedName name="_AMO_SingleValue_104386094_TaskState" hidden="1">"'Partitions:11'"</definedName>
    <definedName name="_AMO_SingleValue_104386094_TaskState.0" hidden="1">"'SASUNICODE7V1Zb+JIEK7nlfY/oKw0D6PZkJCQQzuHCOQYDUNYYDLap4gQsoOWIwMmM9Fq//t+Xe32hW1sY2yCWgiw29V1dH9dXX3Yfksf6CeNaEgFeqI+TWlGA5rQmN7RDu3TLu3hv4ArY+oh/R5Xx/Q3X52TQQ/0O53g+AO9p1/pF3pLHeqCxz/IM8bRCDkFbRvUI3y6kPCMa4LqDlL7oN2xZAvKQ8g8YLlKtuA3MrlU8N2lc7rEr5I0w'"</definedName>
    <definedName name="_AMO_SingleValue_104386094_TaskState.1" hidden="1">"'3GNOfXAYwC+fXqDfDcee8qg2wfPPYu7oKpCsyEsmYNW6DrGr7BsCu5DpmjiXOg6AP9PuPoMyRPI7TNXIa2MMuijLHrQ/I5O8XtIJcg6xdmOVTI3bP3AsrwKLkM+6kGe1NJbagbODJzdwvIaH3dNPrMQzm4uPbbtO9sky1PY2+Br4ryH8xmfKQkz5DRM/US9jZmuGFHeFPl+ZCKpxZKeWM4caVnINKx0UWcGH2Urd8y5s5D5yG3iKUPsuCXu'"</definedName>
    <definedName name="_AMO_SingleValue_104386094_TaskState.10" hidden="1">"'UfDibml+tS0sf7RQHlwj4U9YEzU84WeL9VyRpsLGZ+qyRXcmP1n+Ud/htoszJ6oNco5wOySfIDkzS0+9MyT+u+J2UUJDGppjAPnmO6+/T2aRN5JJrrOX06LGJZ84Mqh+iha/9/Q/'"</definedName>
    <definedName name="_AMO_SingleValue_104386094_TaskState.2" hidden="1">"'5yCzlIPMgxxkHuYgs5yDzKMcZB7nIPMkB5mnufiEvYykil65R9+QJiKerLz8N+Scg4uQem9GR+uW+h3xhfhmba2Su66yLkaKuRR1kyOXR44aDUR58eIzldsZl3k5yqj3M9LcfOz0Hb4irdzljzty9sbNdmwsqb1xsKAxOIfQdYSvoC3Sa45ru1zWBeQasC5jK1ougKJIr+g3jA5q9Id5VMGRX/zzxpdSSpExWjwZ3rjuHf1LdVw5Q+Rfx9k'"</definedName>
    <definedName name="_AMO_SingleValue_104386094_TaskState.3" hidden="1">"'roGYOGoNz2cf/hWrixEk8fRY90GtfugI+sr6iaxzMqcB15/UH0TkXIthyujWWnGyNJcdbY8nR1lhS3hpLDrfGkoOtsaS0NZbsb40lL9cO53zfS7DCHbN7Y+YznE14ftoZMSuqBlvR53i3Z82MfgRtxYzaxcyyGi8ISTKqlGOtqTVrGCy/wfPDQfIrnDoEnYgiZ6YGdY6R+zxesY/lGGbC5RNd/jWO1eijzjKMxLoEa6CkO6XNQkdLTkq3Pl'"</definedName>
    <definedName name="_AMO_SingleValue_104386094_TaskState.4" hidden="1">"'Vcq9MXjGcaEW0O5tXCta8rc2mibC6Bw1X5XAFZNXzOI1tWjFGixUh1nwynNgqa+HYhvW+OfowMERqmRTbYvEANtuD7OitjQfi26Hyyw0G4v7xC7nukqbH/Fb5dTpmG+od06l9JreB8as31ZIuABlpvGvUvvFwDv5UNxEC4L1C10OEeuJtxL+UnPauav+baX7XmL+FBKuBUo1tYcY1vBTa/LAzYpZ9mrNJmOrlDII7cqGUXZYZWUbf4WtxVd'"</definedName>
    <definedName name="_AMO_SingleValue_104386094_TaskState.5" hidden="1">"'pXLOYur0hbXnkXqDWq/xZqO2HIVgwqaPR8u8XcBRMnh3QsQvgNgyJzUvPqDNS8szoQNF66UpLP+y9aS89dif0P0KG2IHgcbosfhhuhR3hA9jjZEj+MN0eNkQ/Q43RA91Jr4ujUpxurFgtaA3b34gHvb5PmfF+LyL9DyT0Qasld+tGaKFntt96qtTduhKOuvuwEzLuGWOuVUlq7eqjJIIiksXvFanvaacw+fM6Q2TMoqPreJrLhdonnYar8X'"</definedName>
    <definedName name="_AMO_SingleValue_104386094_TaskState.6" hidden="1">"'KckQ1YTUc+TRmNKYWg+m9jWqNKpSR1VJo0qjKnVUHWhUaVSljqpDjSqNqtRRVdao0qhKHVVHGlUaVamj6lijSqMqdVSdaFRpVKWOqlONKo2qNcyC7mlcaVz54moZ5fJVRHvtMtq+nqq5w7PNOm/u3h6/50LksSId9FyMPHQRyPiRm/QWLT6VJJ89An53VeeDDb+72vVuBef9Df69nu2FVu35qjTkMpsFlkp6fV8yWcv8cD49YDJbbpfqH7S'"</definedName>
    <definedName name="_AMO_SingleValue_104386094_TaskState.7" hidden="1">"'H9pLP50jx7mtRetSpz3c1DR1clD0t/E7xL1rXwGw9ds4CayTzFlx3YUmP6UxxtyWvlte0bL93G9cE7Rmo093H7byba8a2SB8Tbxf3F5w9sI4j5if2/957eD6Q3J+e3S7uRWobDzZNMkyuO5qXvkzEfOLur3Pt1bRXy9mreSMx7d+0f0vu38R9Pmew6BxHH/Gtax+nfVzuPs5v3K39nPZzq8zKVtEKq3RF4i7HS+3ltJdb2ct5uQTfpd5H/g'"</definedName>
    <definedName name="_AMO_SingleValue_104386094_TaskState.8" hidden="1">"'mJe9Ll/I+03L43NLgtv9wW10Fbu4Yna5O8r7itW5xucbnHFd452+hRhW7d/uOGBj8VR7dt3bbzbtvuNUM9XtDjhXxX29VTYc7oL9q0dfVs17NfwqplvJkwZ91G6dfUe13aKLNPrr4sWh+22C8l74/CdF/Wg8TrOcIkbcqOmaKjnwvOV+Wo0UDaiOnuI7VY51N4REnuhPJrsv69BX+ynjq4NXemFV2+OJqVKkfH8iLxysLO58S2ndoO4WPHR'"</definedName>
    <definedName name="_AMO_SingleValue_104386094_TaskState.9" hidden="1">"'QUPnwJr3+dI4iG0z4sm6YIjfgNpE9Y7joTikrKxo55FDxq1FK9JvNOp5oqhnNzcOSdMvWPGVXfAh7LhKzi14JXsa6r1O6+MkD41dZC+MjhetX1pCXqWHflvQLH4PKypWdKNFfjfm7Z3QPto2ixL6JF/m9w+ZmaMIuOj4NhTvAnr2cGjxu/ocsbcdtzjrXl3LQSlrwsV4jmxUTER9DxZL0LqaAuiVmpU4bJfRIqkaJF6C9qcvZWtrVuLmQdR'"</definedName>
    <definedName name="_AMO_SingleValue_112461039_TaskState" hidden="1">"'Partitions:11'"</definedName>
    <definedName name="_AMO_SingleValue_112461039_TaskState.0" hidden="1">"'SASUNICODE7V1bb9pIFD7PK+1/QFmpD1U3BHLX9iICaVKVEhZIqn1ClJAtWi4pmLbRav/7fnPG4xvY2MbYDhohwJ45cy4zn8+cudh+Te/oJ41pRAX6TgOa0ZyGNKUJvaE9KtE+HeC/gJwJ9ZF+j9wJ/c25CzLogX6nMxy/o7f0K/1Cr6lDPfD4B2UmOBqjpKBtg3qMTw8SnpAnqL5A6gC0e5ZsQXkEmYcsV8kW/MYmlwq++3RJV/hVkuY4r'"</definedName>
    <definedName name="_AMO_SingleValue_112461039_TaskState.1" hidden="1">"'jGnPngMwXdAr1DuzmPPMehK4HlgcRdUVWg2giUL0ApdJ/gVls3AfcQUTZwLXYfg/xG5T5A8hdwBcxXSjlEHA9RFH5p/oXP8HlEZss5xtmfVzB1bP7Qsr4LLiI/6kCe19NaagTMDZ11YXuPjnslnHsDZzaXPtn1jm2R9CnsbnCfO+zif85mSMEdJw9RPtNuE6Yoh5c1Q7kcqklos6TvLWSAtDZmGlS7azOCjdOVOuHQaMh/5mvieInbcEksZ'"</definedName>
    <definedName name="_AMO_SingleValue_112461039_TaskState.10" hidden="1">"'+flCfVekqbDxiWPrArST/GT9h32L1T7OnKg2yDm665B8itzcrD313oDob8vaRw2NaGSO8OW7v7z+Pp5F3kgmvs5eTssal1fEkX7tU7T4vaX/AQ=='"</definedName>
    <definedName name="_AMO_SingleValue_112461039_TaskState.2" hidden="1">"'yCxnIPMwA5lHGcg8zkDmSQYyTzOQeZaBzPNMfMJBSlJFr9ynr0gTEU9aXv4rSi7ARUi9N6OjbUv9hvhCfNO2VsnNpq6fkNc1f7OUvS3ri6EiTkXd5LjtkWNmA5pFi05VaWdU6uUoY/5PSHPzsdP3OEdauc8f97jBO2qwRwaS2jsKEDQGlxC6jvEVtEV6yVF9j+u6gFJD1mVijRUKoCjSC/oNY6Ma/WEeVXC0Kvp7tZJSSpERajQZ3qj2Df1'"</definedName>
    <definedName name="_AMO_SingleValue_112461039_TaskState.3" hidden="1">"'LdeRcYNxTx9kLXDML0Bhcyj7+L1ATJ06i6bPsf1+upCvgI9srvMb+nArcdl5vGJ5zIYQt5ztjydnOWHK6M5ac7IwlxztjydHOWHK4M5aUd8aS0s5Y8nztcM52Pgcr3DG7N2a+wNmUZ+edEbOiarAVA453+9a88AfQVsyoXcyrq/GCkCSjSjnSnFlzpv7yGzw77ie/wqkj0Ikocm5qUOcYecDjFftYjmGmXD/h5d/gWI0+6izDiK2LvwZKul'"</definedName>
    <definedName name="_AMO_SingleValue_112461039_TaskState.4" hidden="1">"'PaPHC05KR061NFXp1uMZ5phLTZn1cLeZ835tJE3VwBh5vyuQayavhchrasGKFGi6HaPh5ObRQ08e1B+sAc/RgpIjRIi3Sw+R4t2ILv62yMBeHbwvNJDwfB/vIape+Rpsb+1/j2OGUW6B+SaX8ltYLzmTXXky4CGrh6k2h/4eUa+K3kEAPBvkC1Qod74F7KvdQq6Wm1/A23/qYtfwUPUgGnGnVhxQ2+Fdj8vDBg136SsUqb6eT+iChyw9Zdm'"</definedName>
    <definedName name="_AMO_SingleValue_112461039_TaskState.5" hidden="1">"'BlaRd3ivKh7DFQp5yyuSlteeRepd2j9Fms6ZstVDCpoDlZwib4HIkwJ706I4P0PI+ak5tUfrHlhcSZseO9KiTvzv24lPXstSjnRo5wTPQ5zosdRTvQ4zokeJznR4zQnepzlRI/znOihdgRsW5NipF7Mbx3Y3YsPubeNX/5pKS6/hZZ/ItKQvfKjNVO03Gu7V21t2g6FWX/d95lxCbbUKaeydvVW1UEcSUHxitfypNec+/hcILVhUlbx6cay'"</definedName>
    <definedName name="_AMO_SingleValue_112461039_TaskState.6" hidden="1">"'ortG86DVfi9S4iGqCamXKKMxpTG1HUyVNKo0qhJHVVmjSqMqcVQdalRpVCWOqiONKo2qxFF1rFGlUZU4qk40qjSqEkfVqUaVRlXiqDrTqNKoShxV5xpVGlVbmAU90LjSuFqJq3WU61cR7bXLcPt6quYOzzbrnN+9PaueipHFirTfU0Gy0EUg40dm0lu0/EyWbFpk1Z30eo+A866C1X2Nfe1v2t9UacR1NvetleR6nHiy1nm/bPqdeLZ01+r'"</definedName>
    <definedName name="_AMO_SingleValue_112461039_TaskState.7" hidden="1">"'vt3P1is8XSPHuJlF61GnA9xKNHFyUPS38zvAvrq6hefXYJQuskSxbcN37JP2UM8V9LXm1vKF1u6zbyBO0F6BOdve08x6qOdsifUy0vdO3OHtgHcfMT+y6vffwfCC5Kzy9vdPL1DYebJp4mNx2DC19mYi0xD1Xl9qraa+WsVfzxj/av2n/Ft+/ibtrLmDRJY4+4FvXPk77uMx93KrRrvZz2s8l4ecafO+89nHax+XFx8mZRe3ftH/bxL9dw7'"</definedName>
    <definedName name="_AMO_SingleValue_112461039_TaskState.8" hidden="1">"'ZbfoK5uHe6rT2c9nCZezjvDHl4H+f/nI0BdJ2SeKqGnEuXtWzf3e7vN/J0dae/4qaeDHFBf1He1tbSXdN6Dmso0cblzrYN49PVmy3aqLOPLj8ezn8v++T4vjhI93XeM5rXDJKUl1XzosPH+5erslc1kDZmuvtQV6zzSRyiJvcC+TVZ//6SP9lOG3TN3SlFly8OZ6Uq0bG8SLS6sMs5sW2ntgP42DFBwcOnwNoPuBd9COyZwkl6zz2igbQp6'"</definedName>
    <definedName name="_AMO_SingleValue_112461039_TaskState.9" hidden="1">"'x1FQnFN3dg9/rIHDVuLNyTealNzxQ9Obu6SU6beM2OKL8CHsuEzOLXglew8dfU7c8ZIn5k6SF/pH6vZvrQMPUuO8negWH4mzsys6cYG/O9N2zugfTRtljX0yL9Nvj7m5ghEjn784y7xLqAnB48av6XIGW/aoxpvy7tbwS99W6gQz4oMiwm/Z0p6EVLHtSBapUYVrvtlpEiKFqn3QC3YW9naurWYexAVBi/uK21VawvLHy2U+7dI8FOWRAtP'"</definedName>
    <definedName name="_AMO_SingleValue_15410102_TaskState" hidden="1">"'Partitions:13'"</definedName>
    <definedName name="_AMO_SingleValue_15410102_TaskState.0" hidden="1">"'SASUNICODE7V3pb9s2FOfnAfsfjAzoh6KLm6TFVvSCcxdNHM85in0yHMdpjfmqZacLhv3v+/FRFClKlCVZkeKMEGzreHwXH99BUfI79pH9zUZsyGrsjvXZjHlswCZszN6zDbbFNtlL/NZwZcx6OH+Dq2P2la4u2Jzdsl/Z79j/yD6wn9lP7B27YF3g+AttxtgboSWHPQf0CFsXFO5xjUNdg2ofsBsBbQ75CjR3iK6kzfGNfCwNfDbZATvCt'"</definedName>
    <definedName name="_AMO_SingleValue_15410102_TaskState.1" hidden="1">"'6TkYX+fMPWAYwC8ffYC7a4MeV4Dbgs4XwbYOdQeOBtCkgVgOa9jfHPJZsA+JIgWjjmvA+D/jKv3oDwB3T5h5dReQwd96KIHzq/ZG3y/Ytug9QZHG4Fmrkj6QSD5HrAMaa8HeoJLU2tzHM1x1IHk+7Tf9fF4CZjDWHok23eSSeiTy9uka/y4h2OPjiQFDy3nPn+838YEV09Jb4Z2P0qh1CZKd0RngXNl0JwH53mfzWmvDLpT0usdjb9e6bKO'"</definedName>
    <definedName name="_AMO_SingleValue_15410102_TaskState.10" hidden="1">"'BHkEj84PgV+8rbUIzKaFqbfLd2ib0/fqdGQvKKxFYeRvNg1nNsXRMPVepEay2rGddj31qFS+U2YF2cauahf2xPLseQIeVefUDDw14l5449vEHDYdpUPyx3OcmxDfWSjUl+hGVTHRjCitFs9o9O6HaiIdW7ilGOsbfp10DbuXMnwBpjayDHVNRnP9ygjnZz4PIvex158qN/oNe6r1Fa5H3xE18/XczI39xpf7ApBTX16hnSl9t2gMeH69IWo'"</definedName>
    <definedName name="_AMO_SingleValue_15410102_TaskState.11" hidden="1">"'dex2pYrfU8LlRPysvYfZ6uAfS9Ivu40XdvqAR2IzoifN357dp0GeKrZge5WcvsPG3/E01bZvcZenHtDiX9Z7EwFsJa0jW+kONNx4h0o422zuyzZ46gZfhFr/PGmTX0R4TEG0m/yNyQf5ecRvmwjN6NttIjOsJLvU08B35tN6msTOh92b1mJ6rylF3yrokzbWPT1l5mn+33MSR7i1U3epRS/EOS8/XnPyvruz/orkJDQ2Z/Gck8Z+gZhTNJ5'"</definedName>
    <definedName name="_AMO_SingleValue_15410102_TaskState.12" hidden="1">"'FZ7+Xn2cQU5Xg7ptq29U89wPeB/Qc='"</definedName>
    <definedName name="_AMO_SingleValue_15410102_TaskState.2" hidden="1">"'qXUZNFu+nOVR1MfHVukUt0unuFOavfbRj+X5nTDFcnoyTLOcvgzTLKs3eYzqsW84x+N/Wf7nG1ougIVTvfFzhdWp1lPFYgktPNKUsok5on+2uC1b6/HaxLiLownlYDqWXVxp0/k+ME4IluPjrW7peBSc39DyrxnFQpkRtfE9w2+NMpZ7wixhwlo5JM16S9oqKFOnNqlsUp9hX+rvBL8ejkw9fqMIf0L91Ce6SlK9vZfYgzpkmMIRWkyAm8v'"</definedName>
    <definedName name="_AMO_SingleValue_15410102_TaskState.3" hidden="1">"'E5fGICr9ya5HTjqvp73sGpnmstusZ+I/qNk532axLWs4Zvm8ItkF93qeRJrL8dbQqUVmc4lxYXnV+g64Ij7FJW7g6MWsTVX8IaLPW4DBzasHH/QgfDltnz6l26JK3rKHVgHgZBxVJDRB19oz9ggpsn7319xrYi8sxX8RCCioiD85Gw8wn37N/YEkN6PcAv+8B+R1amYD629D+v8AYh68W8KHy8fQ4k6TT/Xh2GfVIaedcWEAROqiRNZhxKz'"</definedName>
    <definedName name="_AMO_SingleValue_15410102_TaskState.4" hidden="1">"'3mWgpJtp+MJFtPRpL1lSNcGzwNOdZ5hITr0achxzpIEc480mVRE5orvAnlpeuTK8XLJKFOKUPsx0Tcpyhtk+ywT1ldL5hj/QTYhp+R3xGnosIUc9bdSIa/flpp0vy3TSsNOjsEnEdVhtCLXo+pfVGLT2jc2eue7FVgel7sHBRZM+7h2gm7xPhoppTZjquNa19WxtKCbo7g31bFcwx738d2kFqy8qrYZDtVVtDCp0sVjfBZ8xItNImLcmzzE'"</definedName>
    <definedName name="_AMO_SingleValue_15410102_TaskState.5" hidden="1">"'D3YRky9WNkWeMxMj+fh7EDNTxxRqwVg47Uv/IGce1PtovW+vHN4Dlv/TPW/qP3FnOGYZJwYs00mz+cEJeZJwvzY+NBbhOPHM5rRfBvMIF0FFTSfPxhQJKpRjfuV4KK6j+ooXxQ8BjWOSa+5j3Hc9fE/xcgvZRazF/8XaeXMlCnvMi+1PnpI77elLho4ngV3OMr13E1E3WX+dtmccnLO0sR34xF49GyRXfbNBdVp3ZJzzjjqZdnDGdnEqnH8'"</definedName>
    <definedName name="_AMO_SingleValue_15410102_TaskState.6" hidden="1">"'CKOsAUz7rAMpzvBpQOb1sgGl/SIrD3sET6abVndp7htKaHmfL9u9RdlKj1PyXHSlzJAyiwb2OacjklzWuRzmZQyW7GuW0rQwVy4lr1caEiZ5t/c2uMPCj7gMh6Ezee9BL1sTUjUX24+Ci53KuIiuJ6mei+osI27dSfV8lGMd9UzeybbSJOydB+RF87e/j+Rbl+DyD0QQ4W2nTM4yRr1xeI2Igr3QKlb7HepNy7xYsqQ6ncbS+9tSB3koJcU'"</definedName>
    <definedName name="_AMO_SingleValue_15410102_TaskState.7" hidden="1">"'hU/Ki78r3sO3ibNOH3MPWySVFZwnnSWuLTEvJZ1EtUD1AG2dTzqYexqa2nFU5qyrcqradVTmrKtyqdpxVOasqwKr0PN3FP2dTRduUi37Opoq2KRf7nE3F29QyyOWzXGpuLd39hD1/ncg58fx47ynEPclaxXyp7enhKnjhlvGjMuptFn12uwo+xAi5q9gupj4X+tPd1dhn3BOXbkZfX6kZH3mVJ1w1+u6xIenMs2qluPibj9ayWFBNFM4nS2'"</definedName>
    <definedName name="_AMO_SingleValue_15410102_TaskState.8" hidden="1">"'cp/7b1A7b1iIqPE9anVeNDDUt07dOQIkG4ZY04Em1roecUhNfWz4THUva1LvJJUP68cbFrWPTV8vnXLl3iSD7vzPHxtQ83Bk7b07oPt4IlCh1de1nPaZMPXU0IX8bzTr6O/cB5NefVKvZqZjbo/Jvzb/n9G1/juAuJDrD3CZ8T5+Ocj6vcx8XV/s7POT9XhJ9r0vOIzsc5H/dYfJyYT3P+zfm3VfzbMWS7pPe+8idYzp2Hcx6ucg9nzpCn9'"</definedName>
    <definedName name="_AMO_SingleValue_15410102_TaskState.9" hidden="1">"'3H2JzP74HXC+HOYYi5daFk9Y2T3G+s7uls0D3Xlchc3sh/FyA7fCXSZi8tcVvdtn+ipazf75Lxb1d7NXGHg/Jvzb9WuHZPvVthlf7LHtkqs3NVZ67D+Jds9Fb1v08Q1841MyurTxbBoXMofj5J4XxZBskUOO6VsFeQpE/9hM9DeU3Go+bv1eI9RPaMeH4ePq2t5gL3dHs0YzHFuRHA3Fnj7uz64pW0k4msR/72Iv30YG+34/85UX4GnsH/s'"</definedName>
    <definedName name="_AMO_SingleValue_205779628_TaskState" hidden="1">"'Partitions:13'"</definedName>
    <definedName name="_AMO_SingleValue_205779628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205779628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205779628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205779628_TaskState.11" hidden="1">"'M5EFkusE9bTsT3gefJzi3MdwDxruf4cysk8ZSFHqm/HeAnppyCy1N6fuW2oxhjtqKEePgnrOdsUlNt5QRA9urqLXvrok49eOMCWKkYkEttuHRFefvySxToc8URzY1y+/e4eC70k4dGle5S1KXcXFG1Z7EwEsJiwjX+qraHY8ocVtd0H86qDVVh1fiVl9jFbJtb40JiCaT/0S7oPhgc+vmwlBqNnmL9KsNLvnU8iPpNN+k9jOhvTe7zNlLkS'"</definedName>
    <definedName name="_AMO_SingleValue_205779628_TaskState.12" hidden="1">"'3vmnVIogcTn23pcf5HdxtXTq9hj1gYVFLsu2yY2pP/kZf8/3q3oSEuo2iR4t+H1cibTiK1p5+eZxWTl+M9n7w/qH7KFr4P7D8='"</definedName>
    <definedName name="_AMO_SingleValue_205779628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205779628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205779628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205779628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205779628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205779628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205779628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205779628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222545728_TaskState" hidden="1">"'Partitions:11'"</definedName>
    <definedName name="_AMO_SingleValue_222545728_TaskState.0" hidden="1">"'SASUNICODE7V1bb+I4FD7PK+1/QF1pH0azpaV37VxEodOOhqEs0I72CVFKd9By6UCY2Wq1/30/H8e5kYQkDUmKLAQk9vG52J+Pj2MneUPv6R+a0JhK9J2GNKcFjWhGU3pLO7RPu7SH/xJypjRA+j1yp/QX5y7JoAf6jU5x/J7e0c/0E72hLvXB42+UmeJogpKCtgPqCT59SHhCnqC6g9QhaHcs2YLyEDIPWK6SLfhNTC5VfHfpgi7xqyQtc'"</definedName>
    <definedName name="_AMO_SingleValue_222545728_TaskState.1" hidden="1">"'FxnTgPwGIHvkF6j3K3HniPQ7YPnnsVdUNWg2RiWLEErdJ3iV1g2B/cxU7RwLnQdgf8n5D5B8gxyh8xVSDtCHQxRFwNofkdn+D2kCmSd4WzHqplbtn5kWV4DlzEfDSBPaumtNQNnBs56sLzOx32TzyKEs5vLgG37xjbJ+hT2NjlPnA9wvuAzJWGBkoapn2i3KdOVI8qbo9yPTCS1WdJ3lrNEWhYyDStdtJnBR9nKnXLpLGQ+cp/4niF23BL3'"</definedName>
    <definedName name="_AMO_SingleValue_222545728_TaskState.10" hidden="1">"'d7/0a29h+6OF9eA2CX8mk2jjGT+NaOCKSxU6PlOfbboz+ckWiPrOq12cOZFtkHM+3CX5zLmFWX/qLQPx3621ixoa09icMcg3hXlHh2QWeeOe5Dp7Oa1qXPGJOoPap2zxe0f/Aw=='"</definedName>
    <definedName name="_AMO_SingleValue_222545728_TaskState.2" hidden="1">"'c5BZyUHmQQ4yD3OQeZSDzOMcZJ7kIPM0B5lnufiEvYykilF5QF+RJiKerLz8V5RcgouQem9GR5uW+g3xhfhmba2Sm09dPyGvZ/7mKXtT1pcjRZyKusVx2yPHzAY0ixedqtLOqNTLUcb8n5Hm5mOn73COtHKXP+55g3fWYM8MJLV3FiBoDC4hdJ3gK2jL9Iqj+j7XdQmlRqzL1JorlEBRpl/pF8yN6vS7eVTFkV/099qXUkqREWo8Gd6o9i3'"</definedName>
    <definedName name="_AMO_SingleValue_222545728_TaskState.3" hidden="1">"'9Sw3knGPe08DZr+gzS9AYXMo+/i9UEydO4umz6n9f+dKV8JHtFV3jYE4lbjuvN4zOueTL2TkXerlWuFtkW+zY3xpLKltjycHWWHK4NZYcbY0lx1tjycnWWHK6NZacvQhL3DG7N2Y+x9mMr847I2ZF1WQrhhzvDqzrwh9BWzWjdnFdXc0XhCQZVcqZ5ty6Zhosv8lXx4PkVzl1DDoRRS5MDRocIw95vmIfyznMjOsnuvxrHKvZR4NlGIl1Cd'"</definedName>
    <definedName name="_AMO_SingleValue_222545728_TaskState.4" hidden="1">"'ZASXdKW4TOlpyUbn1qyGvQDeYzzYg2B/NqI+/Ls7m0UDeXwOFz+VwBWXV8LiJbVo5Ro+VIbZ8MpzYKWvj2IX1ozn6MDBEapkU22PyAFmzD93WfjQXh26LzyQ4H4f7yCqXvkabm/lf49jllHuof0ml/JbWK87l1rSdbBDTRe9Nof+HlmvitFhAD4b5AtUKXR+B+xqOUn/SsWv6aW/+5LX8JD1IFpzr1YMU1vlXY/LIwYNd+mrFKh+nk/og4c'"</definedName>
    <definedName name="_AMO_SingleValue_222545728_TaskState.5" hidden="1">"'qPWXZQrtIq6zXlx9xioUs6ruCptdeVdpN6i9dus6YQtVzGooNnz4RJ/D0SUEt6dEOH7H8bMSV1Xf7CuC4szYcMHV0rSK//rVtLz12K/IHpUCqLHQUH0OCyIHkcF0eO4IHqcFESP04LocVYQPdSOgE1rUo41igWtA7tH8RGPtsnLP63E5TfQ8g9EGnJUfrSuFK2O2u5VW5u2S1HWX3cDrriEW+qUU127eqvqIImksHjFa3naa84DfM6R2jQp'"</definedName>
    <definedName name="_AMO_SingleValue_222545728_TaskState.6" hidden="1">"'a/j0ElnRW6N52Gq/FynJENWC1AuU0ZjSmNoMpvY1qjSqUkdVRaNKoyp1VB1oVGlUpY6qQ40qjarUUXWkUaVRlTqqjjWqNKpSR9WJRpVGVeqoOtWo0qhKHVVnGlUaVRu4CrqncaVx5YurdZTrVxHttcto+3pq5g7PDutc3L09fk/FyGNFOuipIHnoIpDxIzfpbVp9Jks+LeJ3J73eIyDut76ia7rhpymJfZydkHHH9gPPHXtqNOb6WwTWUHq'"</definedName>
    <definedName name="_AMO_SingleValue_222545728_TaskState.7" hidden="1">"'jTzJZ6zxhPmNQMlt6a/UP2sV6yedLpHh3lig9GjTk+4rGDi7KnjZ+5/gXPW1k9iS7ZIk1kmVLrvugVnurM9fdx7waB+/5H0LXGYkd/rJfy1q2d9o+kNyBvX6vrV0rNk2yltl0VGnfM6R7tO7R+fVoGYVE78XXtO4eig7yBO05qNO9N8J5h+SCbZERRLw7I25w9sA6Tpif2FN/7+EZ7HGi2xHvzoiX78vEPErcUXmhvZr2ajl7Ne/sRvs37d'"</definedName>
    <definedName name="_AMO_SingleValue_222545728_TaskState.8" hidden="1">"'+S+zdx79w5LLrA0Ud8G9rHaR+Xu4/zu5al/Zz2c2n4uSY/GUP7OO3jiuLj5LqB9m/av+W74qaeDHFOf1LR1tayXdN6GWsocSJ3Z9tGGdfUmy06qLNPrrEs2hi2Oi4lH4/CdF83gsQbOcIkFWXVvOwY54LL1Xglw0DahOnuI/VY55M4RE3uhPJrsf6DFX+ymTbombtTyi5fHM1KVaJreZF4dWGXc2LbTu2E8LHjopKHT4m1H3Ik8RA65kWT9'"</definedName>
    <definedName name="_AMO_SingleValue_222545728_TaskState.9" hidden="1">"'IFmHD9M+XcYQcKSY5eGFdf5PWHQW+fhdWhHR6ueNmptX5N4+03dFWs5ublLzph6x4y/7oAjZesXcGrDe9l5yks4cyZIn5s6SJ8aHNfaPrcCPQ9wbHO4Bc3q03PmZps0nyXh3rS/C+pH025ZS4/82+K+tDDjGRlLBcep4r1BTw4edX6jkTM+t2Mkb+u7WyIofVPIEM+VjIqLoOdPelHSQL8R7VKnKtf+KlokRZvUO6OW7Nlsbd1aLDyoioYZ'"</definedName>
    <definedName name="_AMO_SingleValue_225272241_TaskState" hidden="1">"'Partitions:13'"</definedName>
    <definedName name="_AMO_SingleValue_225272241_TaskState.0" hidden="1">"'SASUNICODE7V3pb+I4FPfnlfZ/QF1pPoxmSy96aC5Reo2G0i4wHe0nRCmdQcs1BNqtVvu/78/PcQ7nDiGBWSsCEuf5XX5+79lxzDv2kf3NRmzISuyJ9dmMGWzAJmzM3rMttsu22Q5+S7gzZj2UP+DumH2juws2Z4/sd3aM84/sA/uV/cLesTbrAsdfqDPG2Qg1OWwL0CMcXVB4wT0OdQ+qfcBuWbQ55AFo7hNdSZvjG5lYqvhss3N2iW9Jy'"</definedName>
    <definedName name="_AMO_SingleValue_225272241_TaskState.1" hidden="1">"'cD5GWHqAccAePvsDerdKfJUALcLnDsWdg5VA2dDSLIALOd1jG8u2QzYhwRxi2vO6wD4P+PuCyhPQLdPWDm1CnTQhy564PyeneD7gO2B1gmutizN3JH0A0vyGrAM6awHeoJLVWtzXM1x1YHkZ3TeNfEYIZjdWHok2w+SSeiTy9uge/y6h2uDriQFAzXnJn+83cYEV45Jb4Z6z7lQahKlJ6KzQFkeNOdWOW+zOZ3lS3dMtfOgOaU+8ZSj7bgp'"</definedName>
    <definedName name="_AMO_SingleValue_225272241_TaskState.10" hidden="1">"'KBsR3EMszp17TXF/sRWK75assOfR+Go8Tcdcf1legid3lOtY2SDPsVaBX+wWngVm1U/Y/8TQoWNO38vTka1gY80KI99Z252fZkdD1XuWGklqx8G0y7F7pR0BZW6XrO/a9dzxVJa2QvDYI9aSgqdE3IuY+hjqteJRuqCoOkfZhPiOprCgKF63Rtx++/urOg/XoT1u9ea/cbV9Q738zDUKdmJz1xQ+YcscGd+jf0hZvwJTEzmlfU/mbs47I5T'"</definedName>
    <definedName name="_AMO_SingleValue_225272241_TaskState.11" hidden="1">"'PTB5Ephs842Bnwvvgs+KofwcI726GM7NFGkvgfzBlbwN2asosNDSl71vqL4Y5whSj2+DZAztbk1puKbMmtkdRW97dCnHaxhkPxGzNgnprw6Mpzt+TWadKnymObFqVl7Zx8B1ppw59q9wlacm4OKNaT2LgtYQ9hGt9VX2OR5O4PS7o/xzUlqrDI3GbP2NVsmxviwmIJpP/Nrug2GBz6+bCUFo2aW/0awsu99TyIOn03qTeM6FdN3vMOT6R/e'"</definedName>
    <definedName name="_AMO_SingleValue_225272241_TaskState.12" hidden="1">"'6adUmeexOfbedx/il3G1dOj2HPVRhUU+y4bJi6k/+Cl/wfebehIS6j6I/i/4XVmJtOInWMn55nFZOX4z2fjD+ofcoWvg/sPw=='"</definedName>
    <definedName name="_AMO_SingleValue_225272241_TaskState.2" hidden="1">"'7hZAc68AmvsF0DwogGalAJqHBdA8KoDmcQE0TwrxCTs5UeVRuce+o4xnPHl5+e+ouQAWTvXBzI6Wp1qOlX1I6FuK4VPKn+bId5JlKrK2M0NRMZ7iakJZpxPLKe40qbwPjBOC5fh4rUe6HlnlW46Mc0bRX+aATXzP8FuiHO2FMEsYt1YuSLNGRF0bStVpkFRBUt/gXOqvjl8DV6oev1NOU6d26hNdW1JnfSO0BZ2QbgqXqDEBbi4Tl8cgKvz'"</definedName>
    <definedName name="_AMO_SingleValue_225272241_TaskState.3" hidden="1">"'OY4Ccwbga5rmhYJr7arucgH+vbv10l8y6pOXc4PuBYKvU5n3qaWJcs4lWJcZS1yhzy2uXb9Ed4TG26XCPx9TRmD3iEtDq6IrDzKkG7/cjfDhsmb2m0VKXvGUJtQbEy9gag5UAUWav2G8Yc56xt+ZZFWd+WfUbX0hBRWT+yWioo4X37B9YUhX6Pcfve0D+QPkE1N+6zv8N5cTpc5Px441rr33hSjhEe5Vi4DnJBMtxJliOMsFymAmWSiZYDj'"</definedName>
    <definedName name="_AMO_SingleValue_225272241_TaskState.4" hidden="1">"'LBsp8Jlr1MsOxmgiUdDufMRBQGt5eM5/EnNJPz4Iqhm+PX/WWSUNcUzfo+HudnlLZBNtCnCNSzZsA+AbZqZg9PxKnIhsWMYteTjWyeVho0OxmklSqVDgFnUEYk9OLMHe1zMW6YUK4TnKMlz1jj8xLMQZb5bQ336uwL+kcjpszBuJq493VpLLfQzSVyjGXxXMHez3Ccx5Ysv4w73E5tK7jFp0s5t/BZ8xwtNIyLfGzzAi3YRDxrL20LdXoSE'"</definedName>
    <definedName name="_AMO_SingleValue_225272241_TaskState.5" hidden="1">"'hfP6uzAHktdUq0FYP21L/yBnCew63nHJvK5Tgu2/pnGKmKcIuY3xiTjRBkZqzy3CEqM6dz8BPHhrOGOH69o9uWtNdq9s0YQfKwzoEhUohz/G8F5de/VUbooeAVqHJNzzHGF666J/2eM/FJmMXr7v0grR9GqvFFeanP0EN9vS11UcT2zZmPz9dwNRN0ofxs1/xWeszTwXV0Dj54sssu2adNcSTfnnNOPel72cEM2sWwcv0QvqwLTGetAiht8'"</definedName>
    <definedName name="_AMO_SingleValue_225272241_TaskState.6" hidden="1">"'qpB5s2zA1n6WI4/gCB5ON67u4jzjkNDymUSy5yCyljNOyTLvOoYhZRZVnHNORyS5HOdymB0fLMlXlMSpoa4rCV9NMiRM8snUozUbzK+4DBeukrTPy6LWJRTPxe6a8LG3JnzsrwkfB2vCR2VN+DhcEz6O1oSP4zXh42RN+JDrK1bNSTlRFAtaPeGO4gOKtunrv3jy8i/g8g9kGiIqT5mcjfZGbfe6Bxu27ZjZCH7quh0wfxouqZNONfKZrdR'"</definedName>
    <definedName name="_AMO_SingleValue_225272241_TaskState.7" hidden="1">"'BGkph+YoqedZPmns4TlHaMCFrODqppOhEcB62Xka1lHQWdQuq56ijbUrb1GpsaldblbaqzK1qT1uVtqrMrWpfW5W2qsyt6kBblbaqzK2qoq1KW1XmVnWorUpbVeZWdaStSltV5lZ1rK1KW1XmVnWirUpb1QpmQXe0XWm78rWrKMjop4j2s8t463pq5nrtFvG8vmt7/PYYKeKJdNAeK0Xwwi3juTDqTebd4aaYNQJ+uyEUYxt+OyTo1QrOt5'"</definedName>
    <definedName name="_AMO_SingleValue_225272241_TaskState.8" hidden="1">"'X8o57thZaNfDU2JJ0ZgVrJLvaloxXlh4uJgOlk6UTyH7SGNuidHJuPOuvTm5NDBxbv+v8heWF3zRJxJOqWXO/LC4/pLHH3JZXLGxa9K4bYuYHvD5LtOm7nG6Pp1+9/wZXcn4Tj4+t/HxScQbtrrG4Vtxfa+/5ROaVNrjqbF76M53z8Xc5z7dW0VyvYq6mZmPZv2r+l92/8PZ9TSMTf5ebvqmv/pv1bsf5NHftr/6b92zKzsTX0wBq7Yvztx'"</definedName>
    <definedName name="_AMO_SingleValue_225272241_TaskState.9" hidden="1">"'kudwWkPt7SHU7EEv0nfR/0J4+/Ni3kfIbn9TmhwX97cHtdGX7uBJ2sx8T5xS/c43eMKzynUudr4WYXu3f7jhTb7hE9dR1Tdv9egf3uf0+lxgx43FPu0Xe4Kc8r+ZOv2XD3f59mb8NQyWWRztm2c2KbuJWdbfbw45o1N6WNSGO9RUSRZ9AimlCzbumbiv5EGjh12Lhz+bjN2YCsn1OMm+Dj++xya+ebl9+Lm3snkU33apkpZViTyb/0ajZHm'"</definedName>
    <definedName name="_AMO_SingleValue_242095788_TaskState" hidden="1">"'Partitions:11'"</definedName>
    <definedName name="_AMO_SingleValue_242095788_TaskState.0" hidden="1">"'SASUNICODE7V3rb+JGEJ/Plfo/oFS6D6dryIskqPcQgTxOxxEKJKd+igghPVQeKZhco6r/e3876/UTG9sY25FWKMRez85vZnd2ZrzrNe/pE/1DExpTiZ5pSHNa0IhmNKUPtEP7tEt7+F/ClSkNUP6Aq1P6k68uyaBH+pVOcfyJPtLP9BO9px71weMv1JniaIKagrYL6gk+fSC84JqgugfqELQ7FragPALmIeMqbMFvYnKp4W+XzukS3wppg'"</definedName>
    <definedName name="_AMO_SingleValue_242095788_TaskState.1" hidden="1">"'eMGcxqAxwh8h/QO9W49+lRAtw+eexZ3QVWHZGNosgStkHWKb6HZHNzHTNHGuZB1BP5fcPUFyDPgDpmrQKugDYZoiwEkv6cqvo/oAFhVnO1YLXPL2o8szevgMuajAfCklN5WM3Bm4OwOmjf4uG/yWYRwdnMZsG5/s06yPYW+Lb4mzgc4X/CZQligpmHKJ/ptynTliHhz1PuRCVKHkZ4ZZ4myLDANq1z0mcFH2eJOuXYWmE88Jp4ztB034n4O'"</definedName>
    <definedName name="_AMO_SingleValue_242095788_TaskState.10" hidden="1">"'N2V2cea0ZoOc8xM9ku//W5gtp94XH/+3a3bRQmMam3dv8pd4vD4+mUbeHDS5zF5OfokPVkTsoP4pW/w+0v8='"</definedName>
    <definedName name="_AMO_SingleValue_242095788_TaskState.2" hidden="1">"'mAc5YB7mgHmUA2YlB8zjHDBPcsA8zQGzmotP2MsIVUTlAX1Hmch4svLy31FzCS4C9cHMjjZHLUfKPhR1m2P4E+dPBvKdeJmKqu3MULwcZf73FWVuPnb5Dl+RWu7yx51DejNIO0uU1N6MUNAYXEPIOsGfoC3TW87w+tzDJdQasSxTK28sgaJMb+gX5MkN+s08quFoVSbwbiWlRJHZSjwMb4bzgf6lJq6cIQdu4uwNRsUSNAbXso//C5XEaSf'"</definedName>
    <definedName name="_AMO_SingleValue_242095788_TaskState.3" hidden="1">"'x5PGPxbcr6Ur4yP6KLnEpAmI1Y7zTjPFOMsY7zhivkjHeUcZ4hxnjHWSMt58x3rbRnPfG6WG5Y6839p3hbMYzLs7Ip6hajDXkuDWw7vU/g7ZmRl8xV6Livpw7EdFBZg9z6z44GL/FMx5B+DUuHYNORIOFKUGTY92Q8w77WOYiM85UouNf41hlEU3GMBLLEiyBQneiLUKzHielW546rjXpBnlJK6LOwbw6uPZtYy5ttM0l7HBTPlewrAY+55'"</definedName>
    <definedName name="_AMO_SingleValue_242095788_TaskState.4" hidden="1">"'E1K8do0XKkvk9mp7YVtPHXB/rQzGKMDC00TIpsbPMCPdiBh+ptbAtNnl2Nyic7Owj3l1eo/YAylcNf4a/PJfNQ/5BO/yvUGs7n1p1ithbQwuhNo/+Fl2vhu1ZAGwj3BaoXehyB+xlHqVXoWfX8Nff+pj1/CQ9SA6cG7t57oOvhrPnKbMBu/TRzlS7TyTWvOLhR2y7KTIui7vC1uOtGqpZzNkaV+VdTROkter/Dkk5Yc5WDCpq9FVzir2tFq'"</definedName>
    <definedName name="_AMO_SingleValue_242095788_TaskState.5" hidden="1">"'eFd3Qpf0xozJzU/9mjN74gzocOFqyTprN261ZH8pdgviBwHBZHjsCByHBVEjkpB5DguiBwnBZHjtCByVAsih1rl2bYk5VhRLGgNxx3FRxxtk9d/8eXlN5Dyd2QaMio/WTNF/qjtXn2xaXsUZR1lN2DGJVxTJ05t7SqMaoMkSGH5ilfztNeOBvicobRlUtbxuUukxd0aycNW7byWksyi2kA9Rx1tU9qmtmNT+9qqtFWlblUH2qq0VaVuVYfa'"</definedName>
    <definedName name="_AMO_SingleValue_242095788_TaskState.6" hidden="1">"'qrRVpW5VR9qqtFWlblUVbVXaqlK3qmNtVdqqUreqE21V2qpSt6pTbVXaqlK3qqq2Km1VW5gF3dN2pe1qpV2to1y/imivXUZ7rqduPuHZZZmL+2zPqp3OeaxIB+30zkMWYRk/ckPvkH+ffT49smp3pH5GwLmrYHWsscf+pvGmTmNus0Vgq6QXcZJhrfN++cSdZLrcrZU/6MnVSz5fosT7NImSo0lD3ks0dnBR+nTwPcd/MbpG5uixa5ZYIlm'"</definedName>
    <definedName name="_AMO_SingleValue_242095788_TaskState.7" hidden="1">"'35Nr7JP2Us8Q9lrxSXtO6p6y7uCZoz0Cd7tPTzj1UC9ZF+ph4z07f4OyRZZwwP/HU7YOH5yPJp8Kze3baT23bg02TzCa3nUNLXyYyLbHn6lx7Ne3VcvZq3vxH+zft35L7N7G75gwaiT2XYk+p9m/av+Xr37x33Nq/af+2iX+7gm43/LZGsaewqz2c9nC5ezjvzFF0Hxe8/3wIWWckdpvLOSbZyvauz2C/8ZpHt8peevQZf019h6bHdwHGt3'"</definedName>
    <definedName name="_AMO_SingleValue_242095788_TaskState.8" hidden="1">"'+uXmcxOovJd8VNvRnijP6goq2tZbum9RrWUOJFNmffRolt6m3lXbTZF1c8ixbH/LEpeUwKk31dFIkXPcKQXsequZz7C8vsshrXUXPLePp5x+xr1bLs0Wh179f5HsBA2YTpHiJJ7nyfihgPO6H82myFA1+Lb2ck3ZnPGJVdETWalqpGz4oF8drCruf0UHZpN4SPneGWPHxKLP2Qc8LHUCuIhnTB928GymYsdxyE8pq2sfNXfxyM2orXJH5vo'"</definedName>
    <definedName name="_AMO_SingleValue_242095788_TaskState.9" hidden="1">"'uHKhp3c3DVnTL1jZsj3sA+lwzdw6iC22NeUD3demaB8bsogI17wnYcdEU8cdW9x1f9Wo7nZyq2EvB9MnXugezJ1lS3zxN9tHhcLM8OU2W3w3YP4dY4XB48G/26I867Jzlq9Pe5u/aDybVmDeNNnVFsIeiOo1zKaGAOiRxpU43b3W4ik6JD6ZZYleylbWrcUC48lrbMT9+ha1dNC6yfLsoN7I/z9WKJ3Z/xmqAE57xGUXXylPmtzb/KTbR/1'"</definedName>
    <definedName name="_AMO_SingleValue_247862661_TaskState" hidden="1">"'Partitions:13'"</definedName>
    <definedName name="_AMO_SingleValue_247862661_TaskState.0" hidden="1">"'SASUNICODE7V3pb+I4FH+fV9r/AXWl/TCaLb0PzSVKr9G0tAudjvYTopTOoOUaAp2pVvu/78/PMUmcgwRCAqwVERLn+V1+frafHectfaCf1KUOFeiZWjQki9rUpx69ow3apk3awn8BT3rURPojnvboKz8d04ie6A86wvUHek+/0i/0lu6oARx/I08PV13kFLA1QHdxNEDhBc8E1AOotgC7MaEtIPdAc5fpKtoCX9fGUsJvk87oAmdFycL1K'"</definedName>
    <definedName name="_AMO_SingleValue_247862661_TaskState.1" hidden="1">"'WNqAkcbeFv0GvnuNXn2AbcNnFsT7AKqDM46kGQMWMFrD2ch2RDYOwxxi3vBaxv4P+HpCyj3QbfFWAW1feigBV00wfkDHeO8RzugdYy7jYlm7ln69kTyMrB0+KoJepJLXWsj3I1wV4fkp3zdsPFYEZi9WJos23eWSepTyFvhZ+K+iXuL7xQFCzlHNn+i3HoMV4xJb4h8PzKhVGVKz0xnjLQsaI4m6aLMRnyVLd0e586CpqwXokZ0aZAJRYda'"</definedName>
    <definedName name="_AMO_SingleValue_247862661_TaskState.10" hidden="1">"'eJ/mPZN5zXBKybzQNcnvRLZdO+ycu8YPq7EDWzGhHpfDxxVdbWB4vjK3OiOkdRnuMQQ+fJciYWkbkfhumf+mz98uxkbr9sq94hw8ef1jfTIuF6PdReCX+0yngVm3MOebL3U+Rnyen44qBQdrWhjFnszeSEF6NHS9p6mRpHYcTrsYu1Y6vlP1CpLVXSef1xOr1FoEHqePX9DwFJh76Y2fInua8Sidsz8eIa3PfE+nMGb/fzUZowTtKa/rPFq'"</definedName>
    <definedName name="_AMO_SingleValue_247862661_TaskState.11" hidden="1">"'HTk/f33OKq+0bruWnnnGDG5s3p/QJG/ZY4gH1Q8n6BZiq6I04z1Sr737SRfrQ5kH2kcLHaE4fas+V9x5P/XvgDe3SqMyI+9GW+Q5wA1tWqZkBn2+5nlh2jE/GF8PHWU77rrRb08aXjifRS9yr/Thl4m4H5Lh2zLW04tOS4O/ZzlPi34AGKZWmSL3DIb/56+ha5y5JKcbFOa30FAaRS9pCtNYXVddEKxK3poV9AUAvqSt4ImHvp1Riq/aXmI'"</definedName>
    <definedName name="_AMO_SingleValue_247862661_TaskState.12" hidden="1">"'SokvpW+5jbBIdbLxeWVrJJamFQOQiZBxOvMZvOq1xz+rxHY5PcvVlV566pwbI82PgcG4/zjflN3Lk9hTOytTin3J/XsvWmvnaZ/Fv2m9BQh9QXDXucW29nZ5NIHxHOzrOOyc/xTsB4PKx8ihN87+k/'"</definedName>
    <definedName name="_AMO_SingleValue_247862661_TaskState.2" hidden="1">"'Bxhe6DATqgOu+88Z1hEvxe0caO7kQHM3B5p7OdDcz4HmQQ4086idRznQPM7FJ2xlRFX0Ppr0DWmiZ5dVa/YNOcfAIqg+2r3ARVP9jn6U+OUj8wue1e1zPhwo+fOUPH3axVg9awV9y/3TAY8NRuApWS9c5Xb3vnWMJ7jr84jKjeUET6qc3gLGPsMKfCLXE993J+kbrtHUkHu2anxTxXmI/wKPP14Ys4LxauWcNWtNyetA6ToNkypM6htcK/1'"</definedName>
    <definedName name="_AMO_SingleValue_247862661_TaskState.3" hidden="1">"'d4d/Cna7Hb9xfv+JyajFdR1J3fiuyBN2QXgoX3Gt8YJmEPBZTEU+eQuQMx1Wxry0N0yhQ28UE/Pt1G6S7ZNalLOcG50eGLXGZt9i7yjH7KlqVjBNcI80rr5O+wU+kx9jkwxtr0CMNTjRBQuuRAwEz4hyi3nfxE7BFesWRgAb7rQJytZmX3iS+UABEkX6n3+gnnr6xr0q4Choxvg6ElFTkqDYZDX0k/I7+gSWVoN8z/L8D5Hek90H9jef630'"</definedName>
    <definedName name="_AMO_SingleValue_247862661_TaskState.4" hidden="1">"'hO3D43GT/+vsyrQLgCDlle8TkOx1TgstN7FvExF2LIcrw2khytjSSHayPJwdpIsr82kuytjSS7ayPJztpIsr02kqyuHO4ZklWQwturjjdC6POs1qNnzLU644BgmRTUNY9+WgE91HWUtsJ22OIRS3MyG/gRsCV7tPnMnMroieBFjgu8o9fV00qFZ2rDtFLi1A7gLB5BS724Yw3OtYwz9bnehY/pk0c44vMSzkGa8ZAynl3RZ9SPSkyZw3FV8'"</definedName>
    <definedName name="_AMO_SingleValue_247862661_TaskState.5" hidden="1">"'ezL3FhuoZsL+Ld58VzC3k9xnMWWLLsITbSdOlZwi1+DYzTSZ40ytNAoLrKxzXOUYBVt6t3ctiDazPh4FmcHTuztgnONARusfekPVFzZyeePZak1LjXY+ieObcm4loyH91jGvhZJ1XmuMZSMAXr5CePDncPbfvzO0fo3k+jo/STiJGJjbW6JChwT+spwft37dTRbK3gJagKTO0Z1ifuGjX8dW34ls4z2/V+kVVFXXd5pXmp19BDfbytdlHA/'"</definedName>
    <definedName name="_AMO_SingleValue_247862661_TaskState.6" hidden="1">"'nMyjZeu5K2h1p/nbafMl0X2WCs6lJfDoyVp2VTZ3PE5rZNznDKKelT3csE3M245foJaVgOmU6pDiBr8SZF4tG3C0n+bII7wFj6YbV3dx5sQVtJrDTjZvrnK52ymV5l/T2eGeRQnXgtMuS67GuQJmKwBL8tW1cXLoa2yjV9Z2GJNayfA0mT0Ud0KGc0/KrKsspq1dzJ+L7SXhY2dJ+NhdEj72loSP/SXh42BJ+DhcEj6OloSP4yXhQ63BXDQ'"</definedName>
    <definedName name="_AMO_SingleValue_247862661_TaskState.7" hidden="1">"'nxUStWNiaO28r3ubWdvb8L75++Wdw+Sd6GrJVHpCKRvtbbe86OQf2zhXZCF+lsxkSP42W1E1HrH2KXuOjdDALpaj+ii552iuTmjhOkFqxIcs46jNJUZ/CedT6St1SZrOoW1A9Qx5jU8amFmNT28aqjFWlblU7xqqMVaVuVbvGqoxVpW5Ve8aqjFWlblX7xqqMVaVuVQfGqoxVpW5Vh8aqjFWlblVHxqqMVaVuVcfGqoxVLSAKumXsythVoF'"</definedName>
    <definedName name="_AMO_SingleValue_247862661_TaskState.8" hidden="1">"'1Ng5w+i+jMXcZb11O212vXmOflXdsTtN9aHjPSYfvN5cGLsIwfuVGvkn+3v3zWCATt3ZOPbQTtomRWK7jfVgpu9RwvNG/LV6YO68wK1Up6bd9stKb54XxawNlkqU/lP2wNbdg7OQ4fV9TiNyc7Liz+9f8d9sLenAXmSOYteN7VlR7TneKtSzqXNzR9FyW504/YTyrdddzuN0ZnX7//GXdqPyuBT6z/fdRwhu3GtLhV3H5o//tHxRltctG9e'"</definedName>
    <definedName name="_AMO_SingleValue_247862661_TaskState.9" hidden="1">"'enLRJ9PvMt5Zrya8Wo5ezW9J2b8m/Fvs/s38Z7PCSQ6w9VH/K6MjzM+LncfFzTuNn7O+Lk0/FyF9+QwPs74uGXxcTLGafyb8W/zzDqVUQPLdEniLe4L04szHm5uD6djCd8xpIX8fRL7g8j4tpTcefc9vC6vbo27Q127gSerkdw3oWZqnKlxufcp9Dmp+L2Kda/d2c+2q11hTugvWrZ59Wzns1dh1jJZJMxdtnF8ur6XnGP18fy33yfP7ouj'"</definedName>
    <definedName name="_AMO_SingleValue_30194841_TaskState" hidden="1">"'Partitions:11'"</definedName>
    <definedName name="_AMO_SingleValue_30194841_TaskState.0" hidden="1">"'SASUNICODE7V1bb+I4FD7PK+1/QF1pHkaz0HuLdi6i0MtoGMoC7WifKkrpDlpuC6Gz1Wr/+34+jnODhCSkSYosBCT28bnYn4+P7Vze0yf6h0Y0pAI9UZ9mNKcBTWhMH2iH9qhIu/gvIGdMPaQ/IHdMf3Luggx6pF/pFMef6CP9TD/Re+pQFzz+QpkxjkYoKWjboB7h04WEZ+QJqntI7YN2x5ItKA8h84DlKtmC38jkUsG3SOd0iV8laY7jG'"</definedName>
    <definedName name="_AMO_SingleValue_30194841_TaskState.1" hidden="1">"'nPqgccAfPv0DuVuPfYcgW4PPHct7oKqCs2GsGQBWqHrGL/Cshm4D5miiXOh6wD8vyD3GZInkNtnrkLaEeqgj7roQfN7KuP3kPYhq4yzHatmbtn6gWV5FVyGfNSDPKmlt9YMnBk4u4PlNT7umnzmAZzdXHps299sk6xPYW+D88R5D+dzPlMS5ihpmPqJdhszXSmkvBnK/UhFUoslPbGcBdLSkGlY6aLNDD5KV+6YS6chc8p94ilF7Lgl7mUg'"</definedName>
    <definedName name="_AMO_SingleValue_30194841_TaskState.10" hidden="1">"'cyLaIOe8rkPy+XFzs+7UewqivzOpiBoa0tCc28s3QHk9fTyLvDFMfJ29nJY13l8RQfq1T8ni95H+Bw=='"</definedName>
    <definedName name="_AMO_SingleValue_30194841_TaskState.2" hidden="1">"'cz8DmQcZyDzMQOZRBjKPM5B5koHM0wxkljPxCbspSRWjco++I01EPGl5+e8ouQAXIfXBjI42l1oKFX0o6iaP4VOOnwzEO9EiFVXaGaF4Ocr47yvS3Hzs9B3OkVYW+eOOIb0RpB0lSmpvRChoDC4hdB3hK2hL9JYjvC63cAGlBqzL2IobC6Ao0Rv6BXFyjX4zjyo4WhUJvFtJKaXIaCWaDG+E84H+pTpyzhAD13H2Br1iARqDS9nH/wVq4sR'"</definedName>
    <definedName name="_AMO_SingleValue_30194841_TaskState.3" hidden="1">"'JNH2W++LblXQFfGR7hdfYn1OB287bM8JzLoSwpbw1lpxujSUnW2PJ8dZYcrQ1lhxujSUHW2PJ/tZYsrc1lrxeO5wrX6/BCnfM7o2Zz3A24ZVaZ8SsqBpsRZ/j3Z61RvgZtBUzahdrrGq+INdcRVQpZx0za/3MX36DV0r95Fc4dQg6EUXOTQ3qHCP3eb5iH8s5zITrJ7z8axyr2UedZRixdfHXQEl3SpsHzpaclG59qsir0w3mM42QNvvzai'"</definedName>
    <definedName name="_AMO_SingleValue_30194841_TaskState.4" hidden="1">"'Hv28ZcmqibS+BwUz5XQFYNn/PQlpUi1GgpVNvHw6mNgia+XUjvm7MfI0WEBmmRDjYv0IIt+L7OxlgQvi08n/RwEOwvr1D6AWlq7n+Fb5dTZoH+IZn2V1IrOJ9ZK0zpIqCB3ptE+wsv18BvJYcYCPYFqhU6PAJ3Ux6lVklPq+WvufU3bflLeJAKONXoDlZc41uBza8LA3btJxmrtJlO7pVHkRu27sKs0CrqFudF3W9WpZyruCpteRdWpN6i9'"</definedName>
    <definedName name="_AMO_SingleValue_30194841_TaskState.5" hidden="1">"'Vus6YgtVzGooNldwSX6fniYEt5d8eC98CFzUuvqj9a6sDgTNly4UuKu9q/bVc1ei72c6LGfEz0OcqLHYU70OMqJHsc50eMkJ3qc5kSPck70ULvDL61JKdIo5rf36x7FBzzaxi//vBSX30DL3xFpyFF5aq0ULY/a7l1bm7ZDYfZfiz4rLsGWOuVU1u7eqjqIIykoXvFanvSecw+fM6Q2TMoqPnexrLhbo3nQbr8XKfEQ1YTUc5TRmNKYehlM'"</definedName>
    <definedName name="_AMO_SingleValue_30194841_TaskState.6" hidden="1">"'7WlUaVQljqp9jSqNqsRRdaBRpVGVOKoONao0qhJH1ZFGlUZV4qg61qjSqEocVScaVRpViaPqVKNKoypxVJU1qjSqXmAVdFfjSuNqJa7WUa7fRbT3LsNd11M1r/Bss875vbZn1RMSstiR9ntCRBa6CGT8yEx6i5afz5FNi6y6q1pfI+C8q2D1WGP3/U3HmyoNuc7mvrWS3IgTT9Y675fNuBPPlru1+vtduXrJ5wukeK8mUXrUqc/3Eg0dXJQ'"</definedName>
    <definedName name="_AMO_SingleValue_30194841_TaskState.7" hidden="1">"'9LfzO8C9618DsPXbJAmskyxZc9z5JP+VMcfclr5bXtO4q6zbyBO0ZqJO9etp5D9WcbZE+Jtq10zc4e2QdR8xPXHX74OH5SPKq8PSunV6mtvFg08TD5EvH0NKXiUhL3HN1rr2a9moZezVv/KP9m/Zv8f2buLvmDBad4+gzvnXt47SPy9zHrZrtaj+n/VwSfq7B985rH6d9XF58nFxZ1P5N+7dN/NsVbLvhp1mLe6fb2sNpD5e5h/OukIf3cf'"</definedName>
    <definedName name="_AMO_SingleValue_30194841_TaskState.8" hidden="1">"'7P2ehD1wmJp2rItXRZy/bd7f5+I0+9O/0dN/VkiDP6g/K2t5buntZr2EOJNi93tm0Yn67ectBGnX1x+fFw/nvZJ8f3xUG6r/Oe0bxmkKS87JqXHD7ev1yVvaqBtBHTPYTqsc4ncYia3Ank12T9e0v+5GXa4M68OqXk8sXhrFQlOpYXiVYXdjkntu3UdgAfOyYoePgUWPs+j6KPgSNTOEkXPCIaSJuw3lEklNbUjT3iL3vQsLV4TeINJzVX/'"</definedName>
    <definedName name="_AMO_SingleValue_30194841_TaskState.9" hidden="1">"'ODk5i45YeodM6a4Bz6UDd/AqQWvZOep3u/MGSF9ZuogfaV/rGb70mP826Vvkb/8RJyZWc+N2NwfTLs7oJya9sramfJvk/vG3Jx9yJmPf8wl3gnz7OBR47fVOGNNe0bjbXV3C/ilvxQixHMiw+LB73mSXnTU0Q9Em9SowjW/jBJJ0SL1PqAFeypbW7cWcw+a1mPF3cdWtbWwe2rh2789gp+vJNp3wk8W6rliTIWMrxxVF6Cd5CdrP+y7jIo4'"</definedName>
    <definedName name="_AMO_SingleValue_37461558_TaskState" hidden="1">"'Partitions:11'"</definedName>
    <definedName name="_AMO_SingleValue_37461558_TaskState.0" hidden="1">"'SASUNICODE7V1bb9pIFD7PK+1/QFmpD1U3JITctL2IQJpUpYQFkmqfECVki5ZLCqZttNr/vt+c8fgGNrYxtoNGCLBnzpzLzOczZy62X9M7+kljGlGBvtOAZjSnIU1pQm9ojw5pnw7wX0DOhPpIv0fuhP7m3AUZ9EC/0xmO39Fb+pV+odfUoR54/IMyExyNUVLQtkE9xqcHCU/IE1RfIHUA2j1LtqAsQ+YRy1WyBb+xyaWC7z5d0hV+laQ5j'"</definedName>
    <definedName name="_AMO_SingleValue_37461558_TaskState.1" hidden="1">"'mvMqQ8eQ/Ad0CuUu/PYcwy6Q/A8sLgLqio0G8GSBWiFrhP8Cstm4D5iiibOha5D8P+I3CdInkLugLkKaceogwHqog/Nv9A5fstUgqxznO1ZNXPH1g8ty6vgMuKjPuRJLb21ZuDMwFkXltf4uGfymQdwdnPps23f2CZZn8LeBueJ8z7O53ymJMxR0jD1E+02YbpiSHkzlPuRiqQWS/rOchZIS0OmYaWLNjP4KF25Ey6dhsxHvia+p4gdt8TD'"</definedName>
    <definedName name="_AMO_SingleValue_37461558_TaskState.10" hidden="1">"'U36+UN8VaSpsfOLYugDtJD9Z/2HfYrWPMyeqDXKO7joknyI3N2tPvTcg+tuy9lFDIxqZI3z57i+vv49nkTeSia+zl9OyxqUVcaRf+xQtfm/pfw=='"</definedName>
    <definedName name="_AMO_SingleValue_37461558_TaskState.2" hidden="1">"'DGSWMpB5lIHMcgYyjzOQeZKBzNMMZJ5lIPM8E59wkJJU0Sv36SvSRMSTlpf/ipILcBFS783oaNtSvyG+EN+0rVVys6nrJ+R1zd8sZW/L+mKoiFNRNzlue+SY2YBm0aJTVdoZlXo5ypj/E9LcfOz0Pc6RVu7zxz1u8I4a7JGBpPaOAgSNwSWErmN8BW2RXnJU3+O6LqDUkHWZWGOFAiiK9IJ+w9ioRn+YRxUcrYr+Xq2klFJkhBpNhjeqfUP'"</definedName>
    <definedName name="_AMO_SingleValue_37461558_TaskState.3" hidden="1">"'/Uh05Fxj31HH2AtfMAjQGl7KP/wvUxImTaPos+9+XK+kK+Mj2Cq+xP6cCt53XG4bnXAhhy/nOWHK2M5ac7owlJztjyfHOWFLeGUuOdsaS0s5YcrgzljxfO5yznc/BCnfM7o2ZL3A25dl5Z8SsqBpsxYDj3b41L/wBtBUzahfz6mq8ICTJqFKONGfWnKm//AbPjvvJr3DqCHQiipybGtQ5Rh7weMU+lmOYKddPePk3OFajjzrLMGLr4q+Bku'"</definedName>
    <definedName name="_AMO_SingleValue_37461558_TaskState.4" hidden="1">"'6UNg8cLTkp3fpUkVenW4xnGiFt9ufVQt7njbk0UTdXwOGmfK6BrBo+l6EtK0ao0WKoto+HUxsFTXx7kD4wRz9GiggN0iIdbL5HC7bg+zobY0H4tvB80sNBsL+8Rul7pKmx/zW+PU6ZBfqHZNpfSa3gfGbN9aSLgAau3iTaX3i5Bn4rOcRAsC9QrdDhHriXci+1SnpaLX/Drb9py1/Bg1TAqUZdWHGDbwU2Py8M2LWfZKzSZjq5PyKK3LB1F'"</definedName>
    <definedName name="_AMO_SingleValue_37461558_TaskState.5" hidden="1">"'2aGVlG3OC/qHgNVyjmLq9KWV95F6h1av8WajtlyFYMKmoMVXKLvgQhTwrsTInj/w4g5qXn1B2teWJwJG967UuLO/K9bSc9ei8Oc6FHKiR5HOdGjnBM9jnOix0lO9DjNiR5nOdHjPCd6qB0B29akGKkX81sHdvfiQ+5t45d/WorLb6Hln4g0ZK/8aM0ULffa7lVbm7ZDYdZf931mXIItdcqprF29VXUQR1JQvOK1POk15z4+F0htmJRVfLqx'"</definedName>
    <definedName name="_AMO_SingleValue_37461558_TaskState.6" hidden="1">"'rOiu0Txotd+LlHiIakLqJcpoTGlMbQdThxpVGlWJo6qkUaVRlTiqjjSqNKoSR1VZo0qjKnFUHWtUaVQljqoTjSqNqsRRdapRpVGVOKrONKo0qhJH1blGlUbVFmZBDzSuNK5W4mod5fpVRHvtMty+nqq5w7PNOud3b8+qp2JksSLt91SQLHQRyPiRmfQWLT+TJZsWWXUnvd4j4LyrYHVfY1/7m/Y3VRpxnc19ayW5HieerHXeL5t+J54t3bX'"</definedName>
    <definedName name="_AMO_SingleValue_37461558_TaskState.7" hidden="1">"'6++1cveLzBVK8u0mUHnUa8L1EIwcXZU8LvzP8i6traF49dskCayTLFlz3Pkk/5UxxX0teLW9o3S7rNvIE7QWok9097byHas62SB8Tbe/0Lc4eWMcx8xO7bu89PB9I7gpPb+/0MrWNB5smHia3HUNLXyYiLXHP1aX2atqrZezVvPGP9m/av8X3b+LumgtYdImjD/jWtY/TPi5zH7dqtKv9nPZzSfi5Bt87r32c9nF58XFyZlH7N+3fNvFv17'"</definedName>
    <definedName name="_AMO_SingleValue_37461558_TaskState.8" hidden="1">"'Dtlp9gLu6dbmsPpz1c5h7OO0Me3sf5P2djAF2nJJ6qIefSZS3bd7f7+408Xd3pr7ipJ0Nc0F+Ut7W1dNe0nsMaSrRxubNtw/h09WaLNurso8uPh/Pfyz45vi8O0n2d94zmNYMk5WXVvOjw8f7lquxVDaSNme4+1BXrfBKHqMm9QH5N1r+/5E+20wZdc3dK0eWLw1mpSnQsLxKtLuxyTmzbqe0APnZMUPDwKbD2A+5FHwJ7pnCS3nOPaCBty'"</definedName>
    <definedName name="_AMO_SingleValue_37461558_TaskState.9" hidden="1">"'npHkVBcUzd2j7/sQcPW4g2Jt9rUXPGDk5u75JSp98yY4gvwoWz4DE4teCU7T139zpwx0memDtJX+sdqti8tQc+yo/wdKJafiTMza7qxAf970/YOaB9Nm2UNPfJvk6+PuTkCkaMf/7hLvAvoycGjxm8pcsab9qjG2/LuVvBL3xYqxLMiw2LC75mSXoTUcS2IVqlRhet+GSmSokXqPVAL9la2tm4t5h5EhcGL+0pb1drC8kcL5f4tEvyUJdHC'"</definedName>
    <definedName name="_AMO_SingleValue_390982613_TaskState" hidden="1">"'Partitions:13'"</definedName>
    <definedName name="_AMO_SingleValue_390982613_TaskState.0" hidden="1">"'SASUNICODE7V3pb+I4FPfnlfZ/QF1pPoxmS+9Dc4nSazQt7UKno/2EKKUzaLmGQGer1f7v+/NznMOJQxJCAqwVAYnz/C4/P7/nOOYd+8j+Zn3WYyX2zDpszCzWZUM2YO/ZBttmm2wLvyXcGbA2yh9xd8C+0d0pm7An9js7wvlH9oH9yn5h79gdawHHX6gzwFkfNTlsA9B9HC1QeME9DvUAqh3Abji0OeQeaO4SXUmb4+vbWCr4bLIzdoFvS'"</definedName>
    <definedName name="_AMO_SingleValue_390982613_TaskState.1" hidden="1">"'cnC+SlhagNHF3g77A3q3Svy7ANuGzi3HOwcqgrOepBkCljO6wDfXLIxsPcI4hbXnNcu8H/G3RdQHoJuh7ByavvQQQe6aIPzB3aM7z22A1rHuNpwNHNP0ncdyavA0qOzNugJLlWtTXA1wVUTkp/SecvGY0Vg9mNpk2w/SCahTy5vje7x6zauLbqSFCzUnNj88XYbEFw5Jr0x6v3MhVKdKD0TnSnK8qA5ccp5m03oLF+6A6qdB80R9YnnHG3H'"</definedName>
    <definedName name="_AMO_SingleValue_390982613_TaskState.10" hidden="1">"'6utVadSZoKxPcI8aeP0uRdzSNiLx3RL/7YC/XYyNNu2Ve+U5ePL7x6aTl/NsdxH4xT7TWWBWLcz9z5cmHRP6np+ObAUXa1YY+Z7M/pmC7Gioes9SI0ntWE+7HLtXur5TRgXJ+q5bz++JZWkjAo8b45cUPCXiXnjjp8hIMx6lc/LHE5QNie/ZFKbk/6+cHCVsT3lV59E6dCP9YOQUV9s31MtPfXmDF5u/pvAJG3Yu8YD+IWX9Ckx1RCPuPTn'"</definedName>
    <definedName name="_AMO_SingleValue_390982613_TaskState.11" hidden="1">"'qe+/0UT62eRAxkj5Hc2OoA0/de9wN7oE3tlujlhL3oy3zHeBGtqxCMyP6vqV+YtlzfGJ+UZ9nueO71G5DyS9dT6K2uF/7cdrEOw6IvHZKvbQW0BLn79muU6HPCEc2rclL73DwPUxHHl2r3CVpxbg4Z7WexMBrCVuI1vqi+hofReL2NN0/AKgtdQVPxO39lFXIqoMtJiDqTP6f9ZTGBJdbPxeW0rJJemFYO3CZR47XSKfzOvWcIe3R2GbeaF'"</definedName>
    <definedName name="_AMO_SingleValue_390982613_TaskState.12" hidden="1">"'b2uWvWIlkebHyujcf5H+5NXHk9hZvZWlRT7M9r2XqT/7GZ/P++N6GhHpP/aCj+vVwdZ9NJpGaE6XlWMQU53gnJx3XtU3bwfWD/AQ=='"</definedName>
    <definedName name="_AMO_SingleValue_390982613_TaskState.2" hidden="1">"'T3G7AJo7BdDcLYDmXgE09wugeVAAzcMCaB4VQPO4EJ+wlRNVPiq32XeU8YgnLy//HTWnwMKpPtrR0fxUy7GiDwl9S2P4iOKnCeKdZJGKrO2NUFSMJ7gaUtTpxXKCO3Uq7wDjkGA5Pl7ria77TvmGJ+Ic0+gvY8A6vsf4LVGM9kKYJYxfK+ekWWtGXRdK1alOKp3UNziX+rvCr4UrVY/fKaa5onbqEF1XUm99K7IFvZB+CheoMQRuLhOXxyI'"</definedName>
    <definedName name="_AMO_SingleValue_390982613_TaskState.3" hidden="1">"'q/M6TRk49rpp9bimYJqHaLifgP6jbMN0lsy5pOTf4fiTYCrV5h3qayGtW0apELnWNMr+8bvkG3REeY5MOfz6mZmNuxiWg1eyKw0yoBu/3fXw4bJm9pmypRd6yhFpd4mXg5GAlQJTZK/Ybcs5T9tY+q+AsLKp+EwopqIjIPxkNNVt4z/6BJVWg3zP8vgfkD5QPQf2t7/zfSE68PjcZP8Fx7XUoXAmHaK/4HOsxlajt1FEmPuZSDFmO10aSo7'"</definedName>
    <definedName name="_AMO_SingleValue_390982613_TaskState.4" hidden="1">"'WR5HBtJDlYG0n210aSvbWRZHdtJNlZG0m210aS1ZXDO4u8ClL4o+p4GcKQZv4ffTnX6uQB4TJJqGvKfjohEeo6SlsjO+xQxtJ2nph8AmzFzjafiVMxe8J5EXmBP3tdPa3U6GmWTisVKu0BzqIMWujFO9fgnot5piH1O31On3yGIz4veg6ynA+p4t4V+4L+UYspsx5XHfe+zo3lFrq5gH+bF88l7P0Ux1lsyfKboYm2U9cKbvFp0RyN8FmTH'"</definedName>
    <definedName name="_AMO_SingleValue_390982613_TaskState.5" hidden="1">"'C00iot8bPMcLVjHmHo3ty3wMTM+nsXZgTv3dkG1poAN177wB3Je2a0XnMuS6wAasPXPNLcl5rXEfPiAZBwqM6kqzw2CEnOAfn50fHhr+MePVzRb/9aZHb13Zpz43FiXRqISzQl9I7ig7oM6SjcKXoIax+Sdo7rEdcvGv44jv5RZzPb9X6SVs66qvLO81OroIb7flrqo4HrsPL3L13PXMOrO8reznpdExyw1fFeWwKMnG9ll29xRntbKOeYM'"</definedName>
    <definedName name="_AMO_SingleValue_390982613_TaskState.6" hidden="1">"'o56XPdyQTcw7jl+gl1WA6ZQ1IcUNPhXIvFo24Go/y8xDP4JH042ruzjPxCW0fIad7Lm5rOUdp2RZcN1bjyKLCs45p32SXOa5HGYrBEvyFYhxaqjrEKNXH/YIk1zJ8OQ8PeRXXIZzX0na9RWz1rEVz8X2kvCxsyR87C4JH3tLwsf+kvBxsCR8HC4JH0dLwsfxkvAh1+MtmpNyolFMt9rOP4p3abRNX/8lEJd/AZd/INIQo/KIydno4KjtXyf'"</definedName>
    <definedName name="_AMO_SingleValue_390982613_TaskState.7" hidden="1">"'nwt55Zjb0q3Q2NfOn0ZJ66fC1T9FrfKQO0lCKildUybNemdTGcYLSmg1ZxdFMJUVzBudR6ytVS0lnUbegeoY6xqaMTS3GpraNVRmrytyqdoxVGavK3Kp2jVUZq8rcqvaMVRmrytyq9o1VGavK3KoOjFUZq8rcqg6NVRmrytyqjoxVGavK3KqOjVUZq1rALOiWsStjV6F2NQty9lNE99llvHU9VXu9doN4Xt61PWF7UhXxRFq3J1cRvHDL+F'"</definedName>
    <definedName name="_AMO_SingleValue_390982613_TaskState.8" hidden="1">"'kY9ToL7ohWzBqBsN1zirGNsB11zGoF79tK4aOe64XmHfmqrEc6s7RayW7sS0drlh8uZgRMJ0tzJv+6NbS6d3JcPq5Yh96c7HmwBNf/98gL+2uWiCNRt+R7V1d4TG+Jvy+pXN6w2bsoiZ1++H5S2a7j9r4xmn79/hdcyf2sOD6+/vdRwanbjWlxq7iD0MH3j8opbXLR0bzwZTzm4+9ynhmvZrxawV5NjcSMfzP+Lb1/4+/5nECiM5x9wufK+'"</definedName>
    <definedName name="_AMO_SingleValue_390982613_TaskState.9" hidden="1">"'Djj4wr3cWF5t/Fzxs9l4edqtCeH8XHGxy2LjxNznMa/Gf82z1OnKnpglV0y/hb3hYnijIeb28OpWPQ7hnRQf8j4/iBifltI7r77ru/Lq9vj7tDXbuDJGkzsm9AwPc70uMJjCvWZVPyoYt17d/5P2+WuMCfsT7Zsz9XzfZ69Ck8tk82Eeds2jk9X95JzrT6e/w765PS+OIr3Wd4zmdfUU0rmha6Z+C+9rmeHnXNP/rAaO7CVE+pxOXxc2TMG'"</definedName>
    <definedName name="_AMO_SingleValue_398675413_TaskState" hidden="1">"'Partitions:13'"</definedName>
    <definedName name="_AMO_SingleValue_398675413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398675413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398675413_TaskState.10" hidden="1">"'MNxdIs7de00Jf7EWie+arbDr0/hiPE3bXn9ZnYMnby/Xno2uiDGLReCXu4XngVn3E84/MbT5mPL3/HRULThY88Iodtb2jvfkRyOtrYVrrJq45Ti9lIq/0rUvp5y3z1N3WxF4nGyqouGpMPey37uP9CzJKJ1yzzfFvRHznYZCNUY3Tq7kjz2TavGKW9ixJ/NyY/OWlO1xzc7GvsA2lQyfgamJeM55puIm95MB7k9sHmSUGZ7lOlHoNvjcc5W'"</definedName>
    <definedName name="_AMO_SingleValue_398675413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398675413_TaskState.12" hidden="1">"'fHcMYJLC4pdzu2bN2pf6BL/2+469CQkFG2R/nfvnpfmk0iPb/OzrOOyc/xVkC0HVY/1Rm+d/Qf'"</definedName>
    <definedName name="_AMO_SingleValue_398675413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398675413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398675413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398675413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398675413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398675413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398675413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398675413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416626384_TaskState" hidden="1">"'Partitions:11'"</definedName>
    <definedName name="_AMO_SingleValue_416626384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416626384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416626384_TaskState.10" hidden="1">"'gVuyx7K1dWux8KAqGmbc7c2vvoXtjxbWg+sk/Dlroo5n/ISxgSveVOj4yBF2CdpJfrIGor7Hbh9nTmQb5BzjdUk+R3Jhlp96c0j89+Xto4TGNDZn1uTb/7xeP5lF3ngmuc5eTqsaV3yiyaD6KVv83tD/'"</definedName>
    <definedName name="_AMO_SingleValue_416626384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416626384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416626384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416626384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416626384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416626384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416626384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416626384_TaskState.9" hidden="1">"'ie27dROCB87Jih5+JRY+yH3og+hPVM0Se+4RzSQNmO940gorykbu8df9aBRS/GWxBut6q74wcnNnXPG1HtmTPEF+FA2fAanNrySfU21fueVCdLnpg7SVwbHarYvrUDPM5zZHO5As/pErLlZ1s2NJNyb9ndB/WjaLUvpkX9b3EYW5rhfzjkEx17iXWBPDh51fkuZM+a05xK8te+uiaD0bSFDPCs2Ki6CninrRUkD7UHUS52qXPqraJEUbVLv'"</definedName>
    <definedName name="_AMO_SingleValue_472893794_TaskState" hidden="1">"'Partitions:13'"</definedName>
    <definedName name="_AMO_SingleValue_472893794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472893794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472893794_TaskState.10" hidden="1">"'MNxdIs7de00Jf7EWie+arbDr0/hiPE3bXn9ZnYMnby/Xno2uiDGLReCXu4XngVn3E84/MbT5mPL3/HRULThY88Iodtb2jvfkRyOtrYVrrJq45Ti9lIq/0rUvp5y3z1N3WxF4nGyqouGpMPey37uP9CzJKJ1yzzfFvRHznYZCNUY3Tq7kjz2TavGKW9ixJ/NyY/OWlO1xzc7GvsA2lQyfgamJeM55puIm95MB7k9sHmSUGZ7lOlHoNvjcd5W'"</definedName>
    <definedName name="_AMO_SingleValue_472893794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472893794_TaskState.12" hidden="1">"'fHcMYJLC4pdzu2bN2pf6BL/2+469CQkFG2R/nfvnpfmk0iPb/OzrOOyc/xVkC0HVY/1Rm+d/Qf'"</definedName>
    <definedName name="_AMO_SingleValue_472893794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472893794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472893794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472893794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472893794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472893794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472893794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472893794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539372770_TaskState" hidden="1">"'Partitions:11'"</definedName>
    <definedName name="_AMO_SingleValue_539372770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39372770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39372770_TaskState.10" hidden="1">"'POGnDPVc8aZCx2eOsAvQTvKTLRD2XVa7OHMi2yDnGK9N8llyM7P+1NsDor8zaxc1NKShOc6XbwDzev14Fnnjmfg6ezktalxaEk36tU/R4vee/gc='"</definedName>
    <definedName name="_AMO_SingleValue_539372770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39372770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39372770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39372770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39372770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39372770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39372770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39372770_TaskState.9" hidden="1">"'Y4iobiibuwef9GDhq3FGxJvtam64gcnN3fJCVPvmDHFV+BD2fAFnJrwSnaeuvqdOSOkT00dpK/0j9VsX1qCngc4szncgWbxqThTs67ra0m4N+1vg/rRtFvW0iP/NvgamZmjEDkC8o+9xPuAnh08qvymImfMaY9svK3vbgm/9E0hQzwvMiwu/J4r6UVJDdeDaJcqlbn2F9EiKZqk3gU1Z49la+vWYuZBVTjMuK+3Ze0tbH+0sO7fJsHPWhJt'"</definedName>
    <definedName name="_AMO_SingleValue_572615156_TaskState" hidden="1">"'Partitions:11'"</definedName>
    <definedName name="_AMO_SingleValue_572615156_TaskState.0" hidden="1">"'SASUNICODE7V1bb+I4FD7PK+1/QKw0D6NZKL1XOxdR6GU0DGWBdrRPFaV0By2XLoTOVqv97/v5OM4NEpKQJimyEJDYx+difz4+tnN5T5/oHxrTiAr0RAOa0ZyGNKUJfaAiVahEO/gvIGdCfaTfI3dCf3Luggx6oF/pGMef6CP9TD/Re+pSDzz+QpkJjsYoKWg7oB7j04OEZ+QJqjtIHYC2aMkWlPuQucdylWzBb2xyqeJbojO6wK+SNMdxn'"</definedName>
    <definedName name="_AMO_SingleValue_572615156_TaskState.1" hidden="1">"'Tn1wWMIvgN6h3I3HnsOQFcBzx2Lu6CqQbMRLFmAVug6wa+wbAbuI6Zo4VzoOgT/L8h9huQp5A6Yq5B2gDoYoC760PyOTvC7T7uQdYKzolUzN2z90LK8Bi4jPupDntTSW2sGzgyc3cLyOh/3TD7zAM5uLn227W+2SdansLfJeeK8j/M5nykJc5Q0TP1Eu02YrhxS3gzlfqQiqc2SnljOAmlpyDSsdNFmBh+lK3fCpdOQ+ch94ilF7LglVjKQ'"</definedName>
    <definedName name="_AMO_SingleValue_572615156_TaskState.10" hidden="1">"'0WyQc0bXJfnkuLlZc+oNBdHfllRCDY1oZM7q5bufvD4+nkXe6CW+zl5Oyxrvrogd/dqnbPH7SP8D'"</definedName>
    <definedName name="_AMO_SingleValue_572615156_TaskState.2" hidden="1">"'uZuBzL0MZO5nIPMgA5mHGcg8ykDmcQYyTzLxCTspSRWjcp++I01EPGl5+e8ouQAXIfXejI42l1oOFX0o6haP4Y8cPxmId6JFKqq0M0LxcpTx31ekufnY6UXOkVaW+OOOIb0RpB0lSmpvRChoDC4hdB3jK2jL9JYjvB63cAGlhqzLxIobC6Ao0xv6BXFynX4zj6o4WhUJvFtJKaXIaCWaDG+E84H+pQZyThEDN3D2Br1iARqDS9nH/wVq4sR'"</definedName>
    <definedName name="_AMO_SingleValue_572615156_TaskState.3" hidden="1">"'JNH2W++LblXQFfGR7hdfYn1OB287bM8JzLoSw5WRrLDneGkuOtsaSw62x5GBrLNnfGkv2tsaS3a2xpLI1lrxeO5wrX6/BCnfM7o2ZT3E25ZVaZ8SsqJpsxYDj3b61RvgZtFUzahdrrGq+INdcRVQpZx0za/3MX36TV0r95Fc5dQQ6EUXOTQ0aHCMPeL5iH8s5zJTrJ7z8Kxyr2UeDZRixdfHXQEl3SpsHzpaclG59ashr0DXmM82QNvvzai'"</definedName>
    <definedName name="_AMO_SingleValue_572615156_TaskState.4" hidden="1">"'Pv28ZcWqibC+BwUz6XQFYdn7PQlpUj1Gg5VNvHw6mNgha+PUgfmLMfI0WEBmmRDjbP0YJt+L7uxlgQvi08n/RwEOwvL1H6Hmlq7n+Jb49TZoH+IZn2V1KrOJ9ZK0zpIqCJ3ptE+wsv18RvNYcYCPYFqhW6PAL3Uh6lVklPq+WvuPU3bfkLeJAqONXpFlZc4VuFza8LA3btJxmrdJhO7pVHkRu27sKs0CrqNudF3W9WpZyruCpteRdWpN6g9'"</definedName>
    <definedName name="_AMO_SingleValue_572615156_TaskState.5" hidden="1">"'dus6ZgtVzGooNlZwSX6fniYEt5d8eC98BFzUuvqD9a6sDgTNpy7UuKu9q/bVc1ei0pO9NjNiR57OdFjPyd6HOREj8Oc6HGUEz2Oc6LHSU70ULvDL61JOdIo5rf36x7Fhzzaxi//vBSXX0PL3xFpyFH50VopWh613bu2Nm2Xwuy/lnxWXIItdcqprt29VXUQR1JQvOK1POk95z4+p0htmpQ1fG5jWXG7RvOg3X4vUuIhqgWpZyijMaUx9TKY'"</definedName>
    <definedName name="_AMO_SingleValue_572615156_TaskState.6" hidden="1">"'qmhUaVQljqpdjSqNqsRRtadRpVGVOKr2Nao0qhJH1YFGlUZV4qg61KjSqEocVUcaVRpViaPqWKNKoypxVJ1oVGlUvcAq6I7GlcbVSlyto1y/i2jvXYa7rqdmXuHZYZ3ze23PqickZLEj7feEiCx0Ecj4kZn0Ni0/nyObFll1V7W+RsB5V8Hqscbu+5uONzUacZ3NfWsluREnnqx13i+bcSeeLbdr9fe7cvWCzxdI8V5NovRo0IDvJRo5uCh'"</definedName>
    <definedName name="_AMO_SingleValue_572615156_TaskState.7" hidden="1">"'72vid4V/0rqHZe+ySBdZIli247n2SfsqZ4u5LXi2vaN1V1h3kCdpTUCd79bTzHqo52yJ9TLRrp69x9sA6jpmfuOr23sPzgeRV4eldO71MbePBpomHyZeOoaUvE5GWuOfqTHs17dUy9mre+Ef7N+3f4vs3cXfNKSw6w9FnfBvax2kfl7mPWzXb1X5O+7kk/FyT753XPk77uLz4OLmyqP2b9m+b+LdL2HbNT7MW9053tIfTHi5zD+ddIQ/v4/'"</definedName>
    <definedName name="_AMO_SingleValue_572615156_TaskState.8" hidden="1">"'yfszGArlMST9WQa+mylu272/39Rp56d/o7burJEKf0B+Vtby3dPa3XsIcSbV7ubNswPl295aCDOvvi8uPh/PeyT47vi4N0X+c9o3nNIEl52TUvO3y8f7kae1UDaWOmuw/VY51P4hA1WQzk12L9+0v+5GXa4Na8OqXs8sXhrFQlupYXiVYXdjkntu3UTgAfOyYoePgUWPsBj6IPgSNTOEnnPCIaSJuy3lEklNfUjT3iL3vQsLV4ReINJ3VX/'"</definedName>
    <definedName name="_AMO_SingleValue_572615156_TaskState.9" hidden="1">"'ODk5i45ZeqiGVPcAR/Khm/g1IZXsvNU73fmjJE+M3WQvtI/VrN9acVR9ga5y8/DmZm13IzJ+960uQu6R9NWWTOP/NvifjE3Zx5y1uMfb4n3wTw7eNT5TTXOONOezXhb3F37fukvhQbxjMiwWPB7lqQXGQ30AdEidapyvS8jRFK0Sb0LaMFeytbWrcXcg6R1OHH3rlUtLax+tJDt3xrBT1YSrTvlZwr1XdGlwsVXjqcL0E7yk3Uf9i1GJZw5'"</definedName>
    <definedName name="_AMO_SingleValue_576762798_TaskState" hidden="1">"'Partitions:13'"</definedName>
    <definedName name="_AMO_SingleValue_576762798_TaskState.0" hidden="1">"'SASUNICODE7V1Zb9tGEJ7nAv0PggvkIUgt3wdyQZavILbsSo6DPgmKLCdGdUWUnRpF/3u/neWK5PKmKFJKF4Qocjk7187Ozh5cvqH39DcNqE8VeqIeTciiBxrRkN7SGm3SOm3gv4InQ+oi/Q5Ph/SVnz7SlO7pdzrA9Xt6R7/SL/SGbqgDHH8hzxBXA+QUsC1AD3B0QOEZzwTUF1DtAXZtRltA7oDmNtNVtAW+gY2lht86ndAZzoqShetjx'"</definedName>
    <definedName name="_AMO_SingleValue_576762798_TaskState.1" hidden="1">"'tQFjgfg7dEr5LvV5NkF3CZwbsywC6g6OOtDkkfACl6HOAvJJsDeZ4hr3AteH4D/I54+g/IIdHuMVVDbhQ560EUXnH+hQ5x3aAu0DnG3NtPMLUv/MJO8Dix9vuqCnuRS19oUd1PctSH5MV93bDxWBGYvli7L9p1lkvoU8jb4mbjv4t7iO0XBQs6pzZ8otyHDVRPSmyDfj0IoNZnSE9N5RFoRNKezdFFmU74qlu6QcxdBc8x14qlA2/FS3CyB'"</definedName>
    <definedName name="_AMO_SingleValue_576762798_TaskState.10" hidden="1">"'AcPdJeLcvdeU8Bdrkfiu2Qq7Po0vxtO07fWX1Tl48rZy7dnoihizWAR+uVt4Hph1P+F8iaHNx5TP89NRpeBgzQuj2FnbO96THw1d73lqJK0dh9OuJq6VTguoYrt0ddfJ521PVWorAo/TU6toeCrMvWxT7yO9VjJKp9yqTpE2Yr7TUKjG6Mbph/nj2qRavOLae+zp1bmxeXPKur5m9/S+wO6VDJ+BqYlY0XmmYjL3kwHSJzYPMoIN70E7Ee4'"</definedName>
    <definedName name="_AMO_SingleValue_576762798_TaskState.11" hidden="1">"'2+Nx25b8FhH+Xwomt6cYc+O9s2W8AO7Zllhoa8/ma64Flj8TKUeDw3rAThSktt7RRAMdT6CXvLYUkZeP283L04ZFrYcOnKcHfk52nxr8xjnxKVaTe4BA7zY5d+ta5S1OSSXHGlZ7CIHJJe4jW+qLqnGglkta4sO806CV1AU8jbP6YamzZ/hKTEE1SX5F9ZJ/vcOvlwtJKNm1tDCoLIfd45kGy6b3JtWfEu2l2yd3vUPXukjoszxcbn2PnSb'"</definedName>
    <definedName name="_AMO_SingleValue_576762798_TaskState.12" hidden="1">"'6Au447t8dwxiAszil3UrZs3amv26X/0u46NCRklPVRfjdYb0uzSaT33bPzrGPyc7wVEMmHlU91hu8d/Qc='"</definedName>
    <definedName name="_AMO_SingleValue_576762798_TaskState.2" hidden="1">"'5lYJNLdLoLlTAs3dEmjulUBzvwSaByXQPCzFJ2wURFW0yl36hjQR8RTl5b8h5yOwCKp3dnQ0P9VqouhDQV9zGz7m+GmKeCddpKJyuyMUHeMR7kYcdbqxHOFJk9N7wDhiWIFP5Lrn+8Esfc0VcU649VcxYBPnCf4rHKM9M2YF49XKKWvWisnrQOk6DZMqTOorXCv9XeDfwp2ux28c01xwOfWYriOpO78VWYJuSC+FM+QYAbeQSchjMRXx5D5'"</definedName>
    <definedName name="_AMO_SingleValue_576762798_TaskState.3" hidden="1">"'EznBcDfva0jBNA7VdTcG/X7dBuktnXcpyrnC+Y9gal3mPa5rs16yiVcm+1CXSvPI66Wv8RHqMdT68/TG9N+b0uCS03rsSMFPOIer9AD8BW6WX3FvqsLesINcD8zKc9cEqgKjSC/oNfc5jem1f1XAVFFW/CoSUVGTkn46G3lt4S//AkmrQ7wn+3wLyO9JHoP7ac/1vJCdun5uOH3+79jIQroJDllclAZ7DXLAc5IJlPxcse7lg2c0Fy04uWL'"</definedName>
    <definedName name="_AMO_SingleValue_576762798_TaskState.4" hidden="1">"'ZzwbKVC5bNXLBkw+EemYjD4PWSyTz+iEdy7jxt6Or49WCZFNQlt2a9AI/zM0rbYBvocQvUnY2AfQBszY4enphTGQ3LEcWOLxpZPa00eHQyTCs1Tu0DzuKISOrFHTs617LfMOJYJzxGSx+xJuclnIM849s6nl3QJ9SPRkKZw3E18ezz3FiuoZszxBjz4jmHvR/jOEksWXERd7SdOlZwjV+HY27ps6YFWmgUF8XY5ilKsIn27GZuW7jgmZCke'"</definedName>
    <definedName name="_AMO_SingleValue_576762798_TaskState.5" hidden="1">"'BZnB05f6oxzPQI2WPvSH6hxAiefv2+i5nVasPWP3FeR/RQ5vjFkGUdaz1jnucVQsk/n5SeMD3cOb/vxgkdfXs96u7ezHoTo6zxwS1ThGP8rw/l179dRtlbwHNQEJnef4xz3HRv/z9jyK5ll7+3/Iq3qRevyxnmp1dFDcr+tdFHD/WQ2Glus526g1Y3zt3HjX9ExSwPn2hJ49HQtuyqbGx4r6RQccwZRL8oertgm5m3Hz1DLasB0TG1IcYVf'"</definedName>
    <definedName name="_AMO_SingleValue_576762798_TaskState.6" hidden="1">"'DTKvlg042s+z5xHegkfTTaq7JHMcClrNSaSbB1G53O2USvOvY+hzZFHDteB0wJKrfq6A2QjAkn5FSZIc+rqS6NUkfcakZqbuZ6PB4k7IcOpJyTpfFrcuoXwuNpeEj60l4WN7SfjYWRI+dpeEj70l4WN/Sfg4WBI+DpeED7W+YtGcVFO1YmGrJ7yt+AO3ttnzP/vi8k/g8g9EGrJVHpMajfa32t51Dw7sjWtkI3zWdT1k/DRaUjedWuycrdJ'"</definedName>
    <definedName name="_AMO_SingleValue_576762798_TaskState.7" hidden="1">"'BFkpR8Youed4zzV0cR0ht2JB1HO1MUrRjOI9aL6NbSjaLugbVE+QxNmVsajE2tWmsylhV7la1ZazKWFXuVrVtrMpYVe5WtWOsylhV7la1a6zKWFXuVrVnrMpYVe5WtW+sylhV7lZ1YKzKWFXuVnVorMpY1QJGQTeMXRm7CrSrOMj4WURn7jLZup66vV67xTwv79qeoD1GypiRDttjpQxehGX8KI16k/w73JSzRiBoN4RybCNohwSzWsH9tl'"</definedName>
    <definedName name="_AMO_SingleValue_576762798_TaskState.8" hidden="1">"'Jwq+d4oXlbvjr1WWdWqFbya/uy0Yrzw+W0gNlkacfyH7aGNuydHIePC+rxm5N9Fxb/+v8+e2FvzgpzJPNWPO/LS4/pTvHWJZ3LK4rfFUPu3CD2B8l3Hbf7jdHs6/c/4U7tTyLwifW/dxrOsN01FreK2w/tf/+omtEmFx3NS18mYj7xLueJ8WrGq5Xs1fRIzPg349+y+zfxns8RJDrB1Qf8LoyPMz6udB8X1O82fs74uTz8XIP35DA+zvi4Z'"</definedName>
    <definedName name="_AMO_SingleValue_576762798_TaskState.9" hidden="1">"'fFxcozT+Dfj3+aZdaqjBtbpnMRb3GcmijMebm4Pp2MJ3zGkh/wjEvuDyPFtKbnz7nt4XV7dGneDunYFT9YiuW9Cy9Q4U+NKjyn0OankUcXPXruLn21Xu8Ic0Z+0bPPqxc5nr8KsZbqRMHfZJvHp+l5yjtUn899+n5zdF0fxHuc903nNcErpvNAlyW8jPbh22Dl19R9WYwe2ako9roKPE/8/IluEovxe0jYpnXy6T1tVKauaRMGlX+fYYYq0'"</definedName>
    <definedName name="_AMO_SingleValue_576788546_TaskState" hidden="1">"'Partitions:11'"</definedName>
    <definedName name="_AMO_SingleValue_576788546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76788546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76788546_TaskState.10" hidden="1">"'/HyhnivSVNj4zLF1AdpJfrL+w77FahdnTlQb5BzdtUk+RW5m1p56b0D0t2XtooaGNDRH+PLdX15/H88ibyQTX2cvp0WNS0viSL/2KVr83tP/'"</definedName>
    <definedName name="_AMO_SingleValue_576788546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76788546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76788546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76788546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76788546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76788546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76788546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76788546_TaskState.9" hidden="1">"'Y4iobiibuwef9GDhq3FGxJvtam64gcnN3fJCVPvmDHFV+BD2fAFnJrwSnaeuvqdOSOkT00dpK/0j9VsX1qCniVH+TtQLD4TZ2rWdH0N/vem7W3QPpo2yxp65N8GXx8zcwQiRz/+cZd4F9Czg0eV31LkjDftUY235d2t4Je+KVSIZ0WGxYTfMyW9CKnhWhCtUqUy1/0iUiRFk9R7oObsrWxt3VrMPIgKgxf3lbastYXljxbK/Vsk+ClLooUn'"</definedName>
    <definedName name="_AMO_SingleValue_587946619_TaskState" hidden="1">"'Partitions:13'"</definedName>
    <definedName name="_AMO_SingleValue_587946619_TaskState.0" hidden="1">"'SASUNICODE7V1Zb9s4EObzAvsfjCzQh6Ib5z7QC45zFU2crJ2m2CfDcZzWWF+1nGSDxf73/TgURYm6ZVmyu4RgWaKGc3E4HB6i3rGP7G82ZANWYU+sx6bMYn02ZiP2nq2xTbbONvBfwZMR6yL9Hk9H7Bs9fWQz9sB+Zwe4/sg+sF/ZL+wdu2Ed4PgLeUa4GiInh20BeoijAwoveMah7kC1B9g1hzaH3AHNbaIraXN8QxtLDb91dsLOcJaUL'"</definedName>
    <definedName name="_AMO_SingleValue_587946619_TaskState.1" hidden="1">"'FwfE6YucPSBt8feIN+tJs8u4DaBc8PBzqHq4GwASR4By3kd4cwlmwL7gCCucc957QP/Zzx9AeUx6PYIK6e2Cx30oIsuOL9jhzjvsC3QOsTdmqOZW5K+70heB5YBXXVBT3Cpa22Guxnu2pD8mK47Nh4rArMXS5dk+0EyCX1yeRv0jN93cW/RnaRgIefM5o+X24jgqgnpTZHvuRBKTaL0RHQekVYEzZmTzstsRlfF0h1R7iJoTqhOPBVoO16K'"</definedName>
    <definedName name="_AMO_SingleValue_587946619_TaskState.10" hidden="1">"'kDYkuPtEnLv3muL+Yi0S3zVZYden8cV4mra9/rI6B0/eVq7tjK7wMYtF4Be7heeBWfcT6ksMbTpmdJ6fjiwFhTUvjHxnbe94T340dL3nqZG0dhxOu5q4VqoWUMZ26equyudtT2VqKwKP6qlVNDwV4l60qQ+RXisZpVNqVWdIGxPfaShUY3Sj+mH+uDapFq+o9h57enVubN6coq6v2T29O9i9lOErMDURK6pnMiZzPxkifWrzICLY8B60inC'"</definedName>
    <definedName name="_AMO_SingleValue_587946619_TaskState.11" hidden="1">"'3wecWrhWGW8D49ymc2rpuzEXh3pb/BtATW26hpQmdr6kuWPZorBgJDu8Rq0hMarqljQQob6GXvrckkpSP29eLEYhHqokNn644f092nhr9JjjyKVmeeoOD7zY7cWlc5y5NWSbFGVd6EgPPJSwiWuuLqne8pUha68K+1aCX1AW8Dbf6Y1Yj2/aXmIBoMvkl2Ufy+4pbLxeWVrLpa2RQaXDJJ44fyab5JtWfMe2p2WXu3oeseZesQxLd2fiUpS'"</definedName>
    <definedName name="_AMO_SingleValue_587946619_TaskState.12" hidden="1">"'f5Du467txeQ41EWJRT7Kds2dqT37hL/73ddWiIyyhqpPh6sN6iZpNI78Fn51nH5Od4KyCeDyufqoPvA/sP'"</definedName>
    <definedName name="_AMO_SingleValue_587946619_TaskState.2" hidden="1">"'myXQ3CqB5nYJNHdKoLlbAs29Emjul0DzoASah6X4hI2CqPJWucu+I41HPEV5+e/I+QgsnOq9HR3NT7WaKPqQ0NfUhk8ofpoh3kkXqcjc7ghFx3iEuzFFnW4sR3jSpPQeMI4JluPjuR7ofuikr7kizim1/jIGbOI8xX+FYrQXwixhvFo5Jc1aMXkVlK7TMKnCpL7CtdTfBf4t3Ol6/E4xzQWVU4/oKknd+a3IEnRDeimcIccYuLlMXB6LqPA'"</definedName>
    <definedName name="_AMO_SingleValue_587946619_TaskState.3" hidden="1">"'nDyFyhuNq2NeWhmkWqO1qCv79ug3SXTrrkpZzhfM9wdaozHtU00S/ZhWtSvSlLpHmlVelr9ET4THW6fD2x/TemOpxCWi9d8VhZpSD1/shfhy2yl5Tb6lD3rKCXH3iZeT0wSqAqLJX7Df0OY/ZW/uqhqugqPpNIKSgIiL/dDT03sJ79g8sqQb9nuD/PSB/IH0M6m891/9GcuL2uen48bdrrwPhKjhEeVUS4DnMBctBLlj2c8GylwuW3Vyw7O'"</definedName>
    <definedName name="_AMO_SingleValue_587946619_TaskState.4" hidden="1">"'SCZTsXLFu5YNnMBUs2HO6RiTgMXi+ZzOOPaSTn3tOGro5fD5ZJQl1Sa9YL8Dg/o7QNsoEetUBdZwTsE2BrdvTwRJyKaFiMKHZ80cjqaaVBo5NhWqlR6gBwFkVEQi/u2FFdi37DmGKd8BgtfcSanJdwDvKMb+t4dsG+oH40EsocjquJZ1/nxnIN3ZwhxpgXzzns/RjHSWLJiou4o+1UWcE1fh2KuYXPmhVooVFcFGObpyjBJtqzm7lt4YJmQ'"</definedName>
    <definedName name="_AMO_SingleValue_587946619_TaskState.5" hidden="1">"'pLiWZwdqL7UGeV6BGyw9oU/kOMEKp+/byLndVqw9c/UVxH9FDG+MSIZx1rPWOe5RVCiT+flJ4wPdw5v+/GKRl/eOr3dW6cHwfs6fWqJKhTjfyM4v+79OsrWCp6DGsfk7nOc475j4/8ZW34ps+i9/V+klb1oXd44L7U6ekjut6UuarifOqOxxXruBlrdOH8bN/4VHbM0cK4tgUdP17LLsrmhsZJOwTFnEPWi7OGKbGLedvwMtawGTMesDSmu'"</definedName>
    <definedName name="_AMO_SingleValue_587946619_TaskState.6" hidden="1">"'8KtB5tWyAaX9PHse4S14NN2kuksyxyGh5ZxEunkQmcvdTsk0/zqGAUUWNVxzTockuezncpiNACzpV5QkyaGvK4leTTIgTHJm6sEZDeZ3XIZTT0rW+bK4dQnlc7G5JHxsLQkf20vCx86S8LG7JHzsLQkf+0vCx8GS8HG4JHzI9RWL5qSaqhULWz3hbcX71Npmz//ii8u/gMs/EGmIVnnC5Gi0v9X2rntQsDeukY3wWdf1kPHTaEnddGqxc7Z'"</definedName>
    <definedName name="_AMO_SingleValue_587946619_TaskState.7" hidden="1">"'SB1koRcUruuR5zzR3cRwhtWFD1nG0M0nRjuE8ar2MbinZLOoaVE+Qx9iUsanF2NSmsSpjVblb1ZaxKmNVuVvVtrEqY1W5W9WOsSpjVblb1a6xKmNVuVvVnrEqY1W5W9W+sSpjVblb1YGxKmNVuVvVobEqY1ULGAXdMHZl7CrQruIg42cR1dxlsnU9dXu9dot4Xt61PUF7jJQxIx22x0oZvHDLeC6NepP5d7gpZ41A0G4I5dhG0A4JZrWC+2'"</definedName>
    <definedName name="_AMO_SingleValue_587946619_TaskState.8" hidden="1">"'2l4FZPeaF5W746G5DOrFCt5Nf2ZaMV54fLaQGzydKO5T9sDW3YOzmKjwvWozcnBy4s/vX/A/LC3pwV4kjkrXjelxce053irUs6l1csflcMsXMD3x8k33Xc7jdGs6/f/4I7uT8Jx8fX/95rOMN211jcKm4/tP/9o2pGm1x0NC98GY/5+LucJ8arGa9WslfTIzHj34x/y+7f+Hs+R5DoBFef8LswPs74uNJ9XFC/2/g54+fy8HMN2pPD+Djj4'"</definedName>
    <definedName name="_AMO_SingleValue_587946619_TaskState.9" hidden="1">"'5bFx4kxTuPfjH+bZ9apjhpYZ+eMv8V9ZqI44+Hm9nA6lvAdQ3rIP2Z8fxAxvi0kV+++h9fl1a1xN6hrV/BkLSb2TWiZGmdqXOkxhT4nlTyq+Nlrd/Gz7XJXmCP2J1u2efVi57NXYdYy3UiYu2yT+HR9Lzll9cn8t98nZ/fFUbzHec90XjOcUjovdMnEt5H6rh12Tl39h9XYga2aUo+r4OP4/3Nki1CU30vaJqWTT/dpqyplVZMouPTrFDvM'"</definedName>
    <definedName name="_AMO_SingleValue_617623402_TaskState" hidden="1">"'Partitions:13'"</definedName>
    <definedName name="_AMO_SingleValue_617623402_TaskState.0" hidden="1">"'SASUNICODE7V3pb+I4FPfnlfZ/QF1pPoxmS+9Dc4nSazQt7UKno/2EKKUzaLmGQGer1f7v+/NzHCfOQRJCAqwVAYnz/C4/Pz+/OOYd+8j+Zn3WYyX2zDpszCzWZUM2YO/ZBttmm2wLvyXcGbA2yh9xd8C+0d0pm7An9js7wvlH9oH9yn5h79gdawHHX6gzwFkfNTlsA9B9HC1QeME9DvUAqh3Abji0OeQeaO4SXUmb4+vbWCr4bLIzdoFvS'"</definedName>
    <definedName name="_AMO_SingleValue_617623402_TaskState.1" hidden="1">"'cnC+SlhagNHF3g77A3q3Wvy7ANuGzi3HOwcqgrOepBkCljO6wDfXLIxsPcI4hbXnNcu8H/G3RdQHoJuh7ByavvQQQe6aIPzB3aM7z22A1rHuNpwNHNP0ncdyavA0qOzNugJLnWtTXA1wVUTkp/SecvGY0Vg9mJpk2w/SCahTy5vje7x6zauLbqSFCzUnNj88XYbEFw5Jr0x6v3MhVKdKD0TnSnK8qA5ccp5m03oLF+6A6qdB80R9YnnHG3H'"</definedName>
    <definedName name="_AMO_SingleValue_617623402_TaskState.10" hidden="1">"'OSLk5ffijknJ5NN92qpKWdYkCm79KsUOE5T1Ce4xFufuvaa4v9iIxHdLVtj2aXwxnqZpr78sz8GTd5RrOtkVnrNYBH6xW3gWmHU/of65p0nHhL7npyNbQWHNCiPfWdub78mOhq73LDWS1I7DaZdj90o1AsrYLlnfVfW846ksbUTgUTO1koanRNyLMfUp0mvFo3ROo+oEZUPiezaFKY3iV85MM+ifAXSdR+tQzdf88W9cbd9QLz/1zP7c2Lw'"</definedName>
    <definedName name="_AMO_SingleValue_617623402_TaskState.11" hidden="1">"'1hU/YsGeED+gfUtavwFRHTKnuydjNfaeP8rHNg4h0w2faKhLeBZ87uFIY7gHj389wbLdJbS4Kj7b8d4Ae2XILLY3o+5b6jGVnbUXGOHzmrCI2qemGljFQXkVvfW9LxGkf95ggMhVT6rE1n644f892nQp9RjiyaVleeoeD70o7cmlc5y5JW8bFOav1JAZeS1hEtNYX1e/4iBK314X9p4PeUlfwStzqT1mFbNvfYgKizuQ/lE9pfFDcermwtJ'"</definedName>
    <definedName name="_AMO_SingleValue_617623402_TaskState.12" hidden="1">"'ZN3iODWoNLPnL8SDrN16n/DGnvzTZzz1Jkz7tmLZLowcanLD3O/6tv4srtNVTGwqKaYt9ly9ae/O/U5P/jvgkNcRlFjxT/Sq+PvOkk0mf66XnWMfk53gmI+8Pap+zg+8D+Aw=='"</definedName>
    <definedName name="_AMO_SingleValue_617623402_TaskState.2" hidden="1">"'S3G7AJo7BdDcLYDmXgE09wugeVAAzcMCaB4VQPO4EJ+wlRNVPiq32XeU8YgnLy//HTWnwMKpPtrR0fxUy7GiDwl9S2P4iOKnCeKdZJGKrO2OUHSMJ7gaUtTpxnKCO3Uq7wDjkGA5Pl7ria77TvmGK+Ic0+gvY8A6vsf4LVGM9kKYJYxXK+ekWWtGXQWl6zRMqjCpb3Au9XeFXwtXuh6/U0xzRe3UIbpKUnd9K7IF3ZBeCheoMQRuLhOXxyI'"</definedName>
    <definedName name="_AMO_SingleValue_617623402_TaskState.3" hidden="1">"'q/M5TiJzhuGr2uaVhmgRqu5yAf79ug3SXzLqk5dzg+5FgK9TmHeppYl6zilYl5lLXKPPKq8o36I7wGJt0eOdj+mxMzbgEtD674jATqsH7fR8fDltmr2m21CJvWUKtLvEycOZgJUCU2Sv2G+acp+ytfVbBWVBU/SYQUlARkX8yGvps4T37B5ZUgX7P8PsekD9QPgT1t57zfyM5cfvcZPz4x7XXgXAlHKK94nMcjqlEbaePMvExl2LIcrw2kh'"</definedName>
    <definedName name="_AMO_SingleValue_617623402_TaskState.4" hidden="1">"'ytjSSHayPJwdpIsr82kuytjSS7ayPJztpIsr02kqyuHO4s8ipI4Y2q480QhpT5f/TMuVZnHhAsk4S6ptlPJyBCXUdpa2SHHZqxtJ0nJp8AW7Fnm8/EqciecF7EvMA7e109rdToaVaYVipU2gOcRTNooRd3rkGdizzTkPpd+Jw+eYYjPi/hHGSZD6ni3hX7gv5RiylzOK467n2dG8stdHMB/zYvnkvY+ymOs9iS5ZehibZTZQW3+LQoRyN81'"</definedName>
    <definedName name="_AMO_SingleValue_617623402_TaskState.5" hidden="1">"'iRHC43iIh/bPEcL1jGm3s1tC3zMjI9ncXagcm8XVGsK2GDtC38g88qqnj+XJdcBNGDrnym3JfJaIh8+IBmHWiZV57lBUCIH6OUnjA93De/48Yqy9W+d7Oi9k3HiubEujUQlygl9Izi/7v06SjcKXoIax+TOUV3iumXjX8eRX8ossn3/F2ll1lWXd5aXWh09xPfbUhcVXI+dp3f5eu4aRt1Z/nbW85LomKWG78oSePRkI7tsmzuap7VyjjmD'"</definedName>
    <definedName name="_AMO_SingleValue_617623402_TaskState.6" hidden="1">"'qOdlDzdkE/OO4xfoZRVgOmVNSHGDTwUyr5YNKO1nOfMIH8Gj6cbVXZxn4hJaPsNO9txc1nKPU7LMv+6tR5FFBeec0z5JLue5HGYrAEvyFYhxaujrEKNXH/YIk1zJ8OQ8PeRXXIZzT0na9RWz1rEVz8X2kvCxsyR87C4JH3tLwsf+kvBxsCR8HC4JH0dLwsfxkvAh1+MtmpNyolEsbLWddxTv0mibvv6LLy7/Ai7/QKQhRuURk9lo/6jtXSe'"</definedName>
    <definedName name="_AMO_SingleValue_617623402_TaskState.7" hidden="1">"'nYO9cmY3wVTqbIfnTaEnddPjap+g1PlIHaShFxSu65FmvTGrjOEFpzYas4mimkqI5g/Oo9ZW6paSzqFtQPUMdY1PGphZjU9vGqoxVZW5VO8aqjFVlblW7xqqMVWVuVXvGqoxVZW5V+8aqjFVlblUHxqqMVWVuVYfGqoxVZW5VR8aqjFVlblXHxqqMVS0gC7pl7MrYVaBdzYKc/RRRPbuMt66naq/XbhDPy7u2J2hPqiKeSIftyVUEL9wyfh'"</definedName>
    <definedName name="_AMO_SingleValue_617623402_TaskState.8" hidden="1">"'ZGvc78O6IVs0YgaPecYmwjaEcds1rB/bZS8KinvNC8I1+V9UhnVqhWshv70tGa5YeLGQHTydKcyX/YGtqwd3IUH1esQ29O9lxY/Ov/e+SFvTVLxJGoW/K8qys8prvE25d0Lm/Y7F2UxE4/fD+pbNdxu98YTb9+/wuu5H5WHB9f//uo4QzbjWlxq7j90P73j8opbXLR0bzwZTzm4+9ynhmvZrxawV5Nj8SMfzP+Lb1/4+/5nECiM5x9wufK+'"</definedName>
    <definedName name="_AMO_SingleValue_617623402_TaskState.9" hidden="1">"'Djj4wr3cUHzbuPnjJ/Lws/VaE8O4+OMj1sWHydynMa/Gf82z1OnKnpglV0y/hb3hYnijIeb28PpWMJ3DOmg/pDx/UFEfltIrt59D+/Lq9vj7tDXbuDJGkzsm9AwPc70uMJjCv2ZVPyoYt17d/5P2+WuMCfsT7Zsz9XzfZ69Ck8tk2XC3G0bx6fre8kpq4/nv/0+Ob0vjuJ9lvdM5jXDKSXzQtdM/Jde17XDzrlr/rAaO7CVE+pxFXwc//0Z'"</definedName>
    <definedName name="_AMO_SingleValue_621796666_TaskState" hidden="1">"'Partitions:13'"</definedName>
    <definedName name="_AMO_SingleValue_621796666_TaskState.0" hidden="1">"'SASUNICODE7V1ZbyI5EPbzSvsfUFaah9FsyH1oLhHIMRpCspDJaJ8QATKDlmtoSDZa7X/fz+V2H+67abph1moBfZTrcrlcZbvNO/aR/c1GbMhK7In12YwZbMAmbMzesy22y7bZDn5LeDJmXdzv4emYfaOnCzZnj+x3doLzj+wD+5X9wt6xO9YBjr9QZoyzEUpy2BagRzg6oPCCZxzqAVT7gN2yaHPIA9DcJ7qSNsc3MrFU8Nlm5+wS35KSg'"</definedName>
    <definedName name="_AMO_SingleValue_621796666_TaskState.1" hidden="1">"'fMaYeoCxwB4++wNyt0r8hwCbhc4dyzsHKoKzoaQZAFYzusY31yyGbAPCeIW15zXAfB/xtMXUJ6Abp+wcmqH0EEfuuiC8wd2iu8Dtgdap7jasjRzT9IPLMmrwDKksy7oCS5Vrc1xNcdVG5LX6Lxj4jFCMLuxdEm2HyST0CeXt0HP+HUX1wZdSQoGSs5N/ni9jQmuHJPeDOWec6HUJEpPRGeBe3nQnFv3eZ3N6SxfumMqnQfNKbWJpxxtx01x'"</definedName>
    <definedName name="_AMO_SingleValue_621796666_TaskState.10" hidden="1">"'iOB6sTh37jXF/cVWKL5bssKuR+Or8TRtc/1leQme3L1c2xpd4WMWq8AvdgvPArPqJ+x/YmjTMafv5enIWrCxZoWR76ztHu/JjkZSWwvWWDl2y7F7KRl/JWtfdjl3nyfvtkLw2NlUScFTIu5Fv/cY6lniUbqgnm+OexPiO5rCgnraupUN+u3Br+o8XId2TuWNUeNq+4ZaYs2VoTmxuUuKdrtlZm0PsGEp61dgaiLus5/J+Mr5ZIT7M5MHEY0'"</definedName>
    <definedName name="_AMO_SingleValue_621796666_TaskState.11" hidden="1">"'GZ8N2tLoPPk9wZWO4B4x3z8GZWSeNpSj0TPnvAD015RZamtL3LbUZwxxZFaO6wdmtHVVJTbeUrN5u+Wrtu2siTv04/bYYTVhQi214dMX5ezLLVOgzxZFNzfK7dzj4zrFTh8ZV7pLUZVycUbUnMfBSwiLCtb6qdse9ftxWF/S/C2pN1eGVuNXXWIVs21tjAqLJ5L/CLqh/sLl1c2EoNZu8RfrVBpd8avmRdJpvUvuZ0P6YXebMJGTLu2Ydku'"</definedName>
    <definedName name="_AMO_SingleValue_621796666_TaskState.12" hidden="1">"'jBxGdbepz/tN3GldNr2KMKBpUUeyMbpvbk/9Ul/+/cbWiIyyhapPgnYLXnTSeRmo2n51nF5OV4zyc2D6qfsoXvA/sP'"</definedName>
    <definedName name="_AMO_SingleValue_621796666_TaskState.2" hidden="1">"'twCaewXQ3C+A5kEBNA8LoHlUAM3jAmieFEDztBCfsJMTVd4rd9l33OMRT15e/jtKLoCFU+2Z0dHyVMuxog8JfUt9+JTipzninWSRiiztjFBUjGe4mlDU6cRyhidNut8HxgnBcny81CNdj6z7W46Ic0a9v4wBm/ie4bdEMdoLYZYwbq1ckGaNiLI2lKrTIKmCpL7BudRfHb8GrlQ9fqeYpk711Ce6tqTO8kZoDToh3RQuUWIC3FwmLo9BVPi'"</definedName>
    <definedName name="_AMO_SingleValue_621796666_TaskState.3" hidden="1">"'TxwA5g3E1zHNDwTT31XY5Af9e3frpLpl1Scu5wXePYCtU531qaSKv2USrErnUNe655bXvb9ET4TG26XDnY2o2ZmdcAlrNrjjMnErwdj/Ch8OW2WvKljrkLUsoNSBexlYOVgJEmb1ivyHnrLG35lkFZ35R9RtfSEFFRP7JaKjZwnv2DyypAv2e4/c9IH/g/gTU37rO/w3lxOlzk/Hj7dde+8KVcIj6KsXAc5oJlpNMsBxnguUoEyyHmWA5yA'"</definedName>
    <definedName name="_AMO_SingleValue_621796666_TaskState.4" hidden="1">"'TLfiZY9jLBspsJlnQ4nCMTURjcXjKex5/QSE7P1Ydujl/3l0lCXVNv1vfxOD+jtA2ygT71QF1rBOwTYCtm9PBEnIpoWIwodjzRyOZppUGjk0FaqdDdIeAMioiEXpyxo30u8oYJxTrBMVryiDU+L8EcZBnfVvGszr6gfTRiyhyMq4lnX5fGcgvdXCLGWBbPFey9huM8tmT5RdzhdmpbwS0+HYq5hc+a52ihYVzkY5sXqMEm+rO7pW2hTjMhc'"</definedName>
    <definedName name="_AMO_SingleValue_621796666_TaskState.5" hidden="1">"'fGszg7sXOqSSi0A66994Q/kOIFdzpubyHmdFmz9M+UqIk8R4xtjknGiZMYqzy2CEjmdm58gPpwl3P3HKxp9eWtlu/dWBsFznQH1RCWK8b8RnFf3Xh2l6wWvQI1jcuYcV7jumPh/xp5fyiyyt/+LtDKLVuWN8lKbo4f4flvqooLrmTUam6/nbqDXjfK3UeNf4TFLA9+VNfDoyXp2WTd3NFbSyTnm9KOelz3ckE0s249fopVVgKnG2pDiBp8K'"</definedName>
    <definedName name="_AMO_SingleValue_621796666_TaskState.6" hidden="1">"'ZN4sG7C1n2XmEdyDh9ONq7s4cxwSWs5JJJsHkaWc/ZS8513HMKTIooJzzumIJJd5LofZ8cGSfEVJnBLqupLw1SRDwiRnph6t0WB+xWW4cN1JO18WtS6heC5214SPvTXhY39N+DhYEz4O14SPozXh43hN+DhZEz5O14QPub5i1ZyUE/ViQasn3L34gHrb9OVfPHH5F3D5ByIN0StPmRyN9vba7nUPNuydY2QjeNZ1O2D8NFxSJ51K5Jyt1EE'"</definedName>
    <definedName name="_AMO_SingleValue_621796666_TaskState.7" hidden="1">"'aSmHxiip51jPNXRxnuNswIas42qmkaEdwHrZeRrWUdBZ1C6rnKKNtStvUamxqV1uVtqrMrWpPW5W2qsytal9blbaqzK3qQFuVtqrMrepQW5W2qsyt6khblbaqzK3qWFuVtqrMrepEW5W2qsyt6lRblbaqFYyC7mi70nbla1dRkNGziPbcZbx1PVVzvXaLeF7ftT1+e4wUMSMdtMdKEbxwy3gujHqTeXe4KWaNgN9uCMXYht8OCXq1gvNtJf'"</definedName>
    <definedName name="_AMO_SingleValue_621796666_TaskState.8" hidden="1">"'9ez/ZCy/Z8VTYknRmBWsmu70tHK8oPF9MDppOlHcl/0BraoHdybD7qrE9vTg4dWLzr/4fkhd0lS8SRKFtyvS8vPKbzjrstqVzesOhdMcTODXx/kGzXcTvfGE2/fv8LruT+JBwfX//bU3AG7a6xulXcXmjv+0fllDa56mhe+DIe8/F3Oc+1V9NerWCvpkZi2r9p/5bev/H3fM4g0TnOPuFT1z5O+7jCfZxf3q39nPZzWfi5Bu3JoX2c9nHr4'"</definedName>
    <definedName name="_AMO_SingleValue_621796666_TaskState.9" hidden="1">"'uPEGKf2b9q/LTPrVEULrLIrxt/ivtRRnPZwS3s4FUvwjiF9lJ8wvj+IGN8Wktvvvge35c1tcXdoazfwZC0m9k1o6RanW1zhMYU6JxU/qvjZW3f+s+1yV5gz9idbt3n1fOezN2HWMtlImLNu4/h0dS852+rj+W+vT07vi8N4j/KeybxmMKVkXuiaif9GGjh22Llw5A+bsQNbOaEeN8HH8d/n0B4hL78Xt09KJp/q0zZVyrIikX/tVyl2mOPe'"</definedName>
    <definedName name="_AMO_SingleValue_65748969_TaskState" hidden="1">"'Partitions:11'"</definedName>
    <definedName name="_AMO_SingleValue_65748969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65748969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65748969_TaskState.10" hidden="1">"'gVuyx7K1dWux8KAqGmbc7c2vvoXtjxbWg+sk/Dlroo5n/ISxgSveVOj4yBF2CdpJfrIGor7Hbh9nTmQb5BzjdUk+R3Jhlp96c0j89+Xto4TGNDZn1uTb/7xeP5lF3ngmuc5eTqsaV3yiyaD6KVv83tD/'"</definedName>
    <definedName name="_AMO_SingleValue_65748969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65748969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65748969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65748969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65748969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65748969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65748969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65748969_TaskState.9" hidden="1">"'ie27dROCB87Jih5+JRY+yH3og+hPVM0Se+4RzSQNmO940gorykbu8df9aBRS/GWxBut6q74wcnNnXPG1HtmTPEF+FA2fAanNrySfU21fueVCdLnpg7SVwbHarYvrUDPMxzbHO5As/pErLlZ1s2NJNyb9ndB/WjaLUvpkX9b3EYW5rhfzjkEx17iXWBPDh51fkuZM+a05xK8te+uiaD0bSFDPCs2Ki6CninrRUkD7UHUS52qXPqraJEUbVLv'"</definedName>
    <definedName name="_AMO_SingleValue_662231970_TaskState" hidden="1">"'Partitions:11'"</definedName>
    <definedName name="_AMO_SingleValue_662231970_TaskState.0" hidden="1">"'SASUNICODE7V1Zbxs3EJ7nAv0PggvkoUgtHwnaoDkgW74QRVYl2UGfDFmWG6G6osOuUfS/9+NwufeuuKs1VwYIQSsewznI4cyQS9Pv6RP9Q2MaUYUeaEBzWtCQpjShD7RD+7RLe/itoGZCfZTfoXZCf3HtipZ0T7/Qb0h/oo/0I/1A76lLPeD4G20mSI3RUsB2AD3GpwcKT6gTULegOgDsjktbQL4BzUOmq2gLfGMHSw3fXTqhMzwVpQXSd'"</definedName>
    <definedName name="_AMO_SingleValue_662231970_TaskState.1" hidden="1">"'cbUB44h8A7oNdpdh+R5C7h94NxzsQuoY3A2giQrwApeJ3gKyebAPmKIFvKC1yHwf0btEyhPQXfAWAW1t+iDAfqiD85v6R2eb+gAtN4ht+P2zDVLP3QlPwaWEaf6oCe5DPfaErklcjeQvM7pnoNnkYI5iKXPsn1nmWR/CnmbXCfyfeQXnFMUFmi5dPgT4zZhuKomvTnaPRqh1GZKD0xnhTITNJduuRizJadM0J1xvz7w/Osbl3XCrU3QbDly'"</definedName>
    <definedName name="_AMO_SingleValue_662231970_TaskState.10" hidden="1">"'I9b8PIcxRTk+iPHvSeNTdfF9pP8B'"</definedName>
    <definedName name="_AMO_SingleValue_662231970_TaskState.2" hidden="1">"'mqPonx/7xikeGKd4aExfBxhHc3YnSNHMSAZpmhnLIE1Toyl8VJ++oUz4f1P25xtaroBFUL1zYoXNqVa1fLGClhZpxtHEEt4/m99Wrf3+OoxRRkNfUBbE45XvcI2Ucpc/wYgqHE95MZOEDsdHAmbJLQSvY3wFbJV+5ninxyNcQash8zJxo6gKIKr0in5C1Fin351UDak4v/g6FlJSkb47G42wD/xA/1IDNUeICBvIvcKcWAFiya289H/AGIe'"</definedName>
    <definedName name="_AMO_SingleValue_662231970_TaskState.3" hidden="1">"'v4vLhxRD6ONOk8+tedhn9szuZc6kB+vxWNOgdGKa3b5jec1ML+lmT1J5/5IJxkklqxdEK+oGwHT5Cbspr4WhEOoPHWXHZnFeCahV2Adia4wnEKlb5ILmqFVZFerK5u0JJpt/ktWgS/RqXjgAnrMjC4aDBdnfAPtBLS784Za+pT/8SaeXRGkxjmZuXZA4UdT+1RaoH9kMG+TlGXYOu4CObmjIn42qj7uvGWFromzPo4aZ4zqFZdXxOtCWrZu'"</definedName>
    <definedName name="_AMO_SingleValue_662231970_TaskState.4" hidden="1">"'jRqtbY59NTTwta+PbYU0vvtzSooWlcmNHNU4xgGxaqu7EuNHjfSxePOT1It5fnaH2HMhVPnuPb45J5qn0oZvwV1Rryc3fVYlYDmpi9RYy/sHJNPGtbqAPptkCNQpc9cM+wl4qjbmrkL3n0Nx35M1iQGjDVsZLsAq6LXOOF6YDX+0XGKh2Gk28jstDV7TudVb+CbnNd1h191cq/M6DKovvcovQao99mTscsuYpBBcxeDJbsbxx0WoTfO6S/b'"</definedName>
    <definedName name="_AMO_SingleValue_662231970_TaskState.5" hidden="1">"'RgxJrVXc+/uNYickOE0UJJ3B2ndjm7ZXBxsBReHpXER3Q0un4vyNCNu17h8PsxoRzWTdUraJw5a5yFb0fztnyLx1hW4/AMeRFrbmbsDELXGwR1eD7artVe7m7CSTpfUT6e2dqdX9UEeSml+KCx50fvTfXyOUNp0II/xucklxc0aztPeDIQ1ZXON2rc6ZXWqYJ06sDpldapgnTq0OmV1qgCdaoHqCdrYeMrq1PPolI2orFYVr1U2prJaVbxW'"</definedName>
    <definedName name="_AMO_SingleValue_662231970_TaskState.6" hidden="1">"'2ajKalW8Vq2DXL/L5e2t6b1POHbeLHeY5+19pxB3Dr2M/dKks/9l8CI047E06m2K/uVFGXzIGfJQsl6Ez6Wa4OMl7KN7J6ri/Z1nfzb1ecc04j5bJPZKcV4vH611Frgc35dPlpu1/Ce9tT/j/Aol4X0nxUeDBnyOcuTDouRp4znHr5hdQ2f2eC0rzJFsWwmc+5S20l8SnEvZT5h0UCdgjwBd7MkR//nRBcsiPU+2cyNXyN0zj2PGJ04c3IV'"</definedName>
    <definedName name="_AMO_SingleValue_662231970_TaskState.7" hidden="1">"'w3pM8EWPu3EgU2tMHDyafTj53FC9tmYj2xHnTE2vVrFUr2aqFYzBr36x9y2/fxMnCI0h0gtQFvg1r46yNK93Gxa24rZ2zdm6z3dhLtLngE/XWxlkbV7aNC+8eWftm7VsRcVyT/y7S2jdr37YlhpO79Na+Wfu2efxmrZu1bttg3YJvIK1ts7at3DMd6m+ej+hP2rbTG2ZPTbyEN+TZdl39Y6vj1dQNqR302eeAJ9PzYFGvlN8bpfG+zn9k8x'"</definedName>
    <definedName name="_AMO_SingleValue_662231970_TaskState.8" hidden="1">"'tplF7GuSzx++j0jPeX6n5bampeJ3MQP9N0z50F5+xLlbIakih+9MUNw8JDTcGVgLvT4tx/U4CYDzup+Fqshf1Ijz/PTLpxbmauBjyqnpSqRdf1Bdn6wmvnt1BeaScFjxfbVkJ4Ksz9gKPB+1Qt0KN0SlOOAif8HGhQWHH82XBj87gbz8J9nt6HXoQb9Ze6vX1J4i7seiBe9mMLtpwy9I4TQ99Cj5SsX4GpDR/k1Slb768Zo3zu8CA9Y/Lax'"</definedName>
    <definedName name="_AMO_SingleValue_662231970_TaskState.9" hidden="1">"'POcv+LXa32N+ujNHnNnPJq5sd85cncBOXPklb0z42eL5L1GMhqVkXDyGkPcHv7kw1Hne839aysvwg2PenAEksqfSyPEfXe6+pB0L15YOxqYL2JM6lTjno9qiYRok7o5fsUWzeM2yMUipE3rdSU4F+PGWsg9c/U7eTzS74kR4zvlGzn65F9RKM34Qj2W59bBJ3tf99b7XeT8Gr0k/z5Gl+Q9WAun79Qdvtlv199FD41o5Kz15P8KCHuEfBKF'"</definedName>
    <definedName name="_AMO_SingleValue_671486722_TaskState" hidden="1">"'Partitions:13'"</definedName>
    <definedName name="_AMO_SingleValue_671486722_TaskState.0" hidden="1">"'SASUNICODE7V1Zb9s4EJ7nBfY/GFmgD0U3zn2gFxznKpo4WTtNsU+G4zitsb5iOekGi/3v+3EoWhJ1WJJlye4Sgm2JGs7F4XCGouh39JH+pj71qETP1KExWdSlIQ3oPa3RJq3TBn5LuDOgNsrvcXdA3/juE03ogX6nA5x/pA/0K/1C7+iGWsDxF+oMcNZHTQHbAHQfRwsUXnBPQN2Bagewa1PaAnIHNLeZrqIt8PVtLBV81umEzvCtKFk4P'"</definedName>
    <definedName name="_AMO_SingleValue_671486722_TaskState.1" hidden="1">"'2ZMbeDoAm+H3qDerSbPLuA2gXNjil1AVcFZD5I8AVbwOsC3kGwM7D2GuMa14LUL/J9x9wWUh6DbYayC2i500IEu2uD8jg7xvUNboHWIq7WpZm5Z+u5U8iqw9PisDXqSS11rE1xNcNWE5Md83rLxWBGYvVjaLNsjyyT1KeSt8T1x3ca1xVeKgoWaE5s/0W4DhivHpDdGvR+5UKozpWem84SyPGhOpuWizSZ8li/dAdfOg+aI+8RzjrbjpbhZ'"</definedName>
    <definedName name="_AMO_SingleValue_671486722_TaskState.10" hidden="1">"'3aetqpRlTaLg1q9y7DBBWZ/h7mNx7t5rSviLtUh812yFbZ/GF+Npmvb6y/IcPHlHueZ0dkXMWSwCv9wtPAvMup9w/qGhyceEv+eno1rBwZoVRrGztne+Jzsaut6z1EhSOw6nXY7dK50RUMV2yfquU887nqrSRgQeJ1MraXhKzL0cUx8ivVY8Sqc8qk5QNmS+k1Aoz9CNk4f549q4Wrzi3nvsyerc2Lw1ZV9fszO9O9i9kuErMNURKzr3VEz'"</definedName>
    <definedName name="_AMO_SingleValue_671486722_TaskState.11" hidden="1">"'mvtNH+djmQUaw4Rm0E+Fug89DV/1bQPh3KRzbmq7Ngf/elv0GsCNbZqmhEX9fcz+w7JlYOQscng07UZjSckObBXA8hd7y3laI0zZuPy9nH564F9Z8mhL8Pdt1KvwZ4cimVUXpDQ6x0+zIpW+duyQtGRfnrNZTGEQtaQ/RWl9UnxOjRNweF/Y/DXpLXcDTCJs/pgpbtr/FJESd1L/rPrHPd7j1cmFpLZu0Nwa1hZB7NPUg6fRe594z5N002+'"</definedName>
    <definedName name="_AMO_SingleValue_671486722_TaskState.12" hidden="1">"'TOO1S/u6QWy3Nn43PsPM4/A6/jyu0xnDkIi2vKnZQtW3fq/+eS/wPxOjQkZJT9Uf6fsj6WppNIz93T86xj8nO8FRDJh7VPeYrvA/0H'"</definedName>
    <definedName name="_AMO_SingleValue_671486722_TaskState.2" hidden="1">"'AM2tAmhuF0BzpwCauwXQ3CuA5n4BNA8KoHlYiE/YyImqGJXb9B1lIuLJy8t/R80nYBFU7+3oaNFUHxFfiE8xMr/gXtP+XhQH5VjRl4K+5hhmxPHjBJwli9RUbXeEpmM8wtWQo243liPcqXN5BxiHDCvwiVoPfN2flq+5Iu4xRz8qBq7je4zfEseoL4xZwXi1csqatWbUdaB0nYZJFSb1Fc6V/i7wa+FK1+N3jukuuJ06TNeR1F3fimxBN6S'"</definedName>
    <definedName name="_AMO_SingleValue_671486722_TaskState.3" hidden="1">"'XwhlqDIFbyCTksZiKuPMQImc4rpp9bmmYJoHaLifg36/bIN0lsy5lOVf4vmfYCrd5hz2NzOtW0apkLnmJMq+8Tvka35EeY50Pbz6qZ6NOximh9exSwEy4huj3fXwEbJlec7bYYr9VQq0u8zKY5qAlQJTpFf2GnPuY3tpnFZwFZRVvAiElFZn5JKOhZ0vv6R9YUgX6PcHve0A+onwI6m895/9GcuL2ucn48Y/rrwPhSjhke5Vi4DnMBMtBJl'"</definedName>
    <definedName name="_AMO_SingleValue_671486722_TaskState.4" hidden="1">"'j2M8GylwmW3Uyw7GSCZTsTLFuZYNnMBEs6HO6ZmXQYapr3jDcSDHmG694ztq6Ovw+WSUFd8ijXCfBEP6O0NbaNDo9M7enM4CfAVuyo4pk5lVGynGlt+aKU1dNKjWdtw7RS4dIe4CyOlKRe3DGlcy7ziSHHQOGxW/JINj4v4RxkGfdWce+CvqB/1GLKHI6rjntf58ZyDd2cIfaYF8857P0Yx0lsyfKLxKPt1LGCa3xaHItLnzXJ0UKjuMjHN'"</definedName>
    <definedName name="_AMO_SingleValue_671486722_TaskState.5" hidden="1">"'k/RgnWMczdz24KIZ+PjWZwdODnWGdd6Amyw9qU/UPMHTj1/zqKedzVg6585h5H5i5z3GLCMQy1j1nluMJTM9bz8hPHhruEdP17xrMzbaRZ8O80sRA7U5ZGoxLH/N4bz696vo3Sj4DmoCUzuXOQc1y0b/8848iuZZVb3f5FWZde6vLO81OroIb7fVrqo4Ho8nS/N13PXMOrO8rez5sWiY5YavitL4NGTjeyqbW54DqWVc8wZRD0ve7him5h3'"</definedName>
    <definedName name="_AMO_SingleValue_671486722_TaskState.6" hidden="1">"'HD9DL6sA0zE1IcUVPhXIvFo24Gg/y8wjfASPphtXd3GefSho9awi2fMRVcs9Tqky//qOHkcWFZwLTvssucpzBcxGAJbkK23i1NDX20SvsukxJvXE6mE6SyyuhAynnpK0z9RmrdconovNJeFja0n42F4SPnaWhI/dJeFjb0n42F8SPg6WhI/DJeFDrTtZNCflRKNY2AoL7yje5dE2ff0XX1z+BVz+gUhDjsojUrPR/lHbux7Cgb1xzWyEP41'"</definedName>
    <definedName name="_AMO_SingleValue_671486722_TaskState.7" hidden="1">"'dD5k/jZbUTacy81mu0kEaSlHxii551k+g2ziOUFqzIas4mqmkaM7gPGodjW4p6SzqGlRPUMfYlLGpxdjUprEqY1WZW9WWsSpjVZlb1baxKmNVmVvVjrEqY1WZW9WusSpjVZlb1Z6xKmNVmVvVvrEqY1WZW9WBsSpjVZlb1aGxKmNVC5gF3TB2Zewq0K5mQc5+iug8u4y3rqdqr9duMM/Lu7YnaO+VIp5Ih+09UwQvwjJ+FEa9Tv6df4pZIx'"</definedName>
    <definedName name="_AMO_SingleValue_671486722_TaskState.8" hidden="1">"'C0X0ExthG0c4RZreB+Wyl41HO80LwjX5V6rDMrVCvZjX3paM3yw8WMgOlkac7kP2wNbdg7OQ4fF9ThNyd7Liz+9f899sLemiXmSNYted6jlx7TXeLtSzqXVzR7twy5o4PYNyTbddzuN0bTr9//giu1b4nAJ9b/3ms4w3bdWNwqbj+0//2jckqbXHQ0L32ZiPnEu5wnxqsZr1awV9MjMePfjH9L79/Eez5HkOgEZ5/wuTA+zvi4wn1cUN5t/'"</definedName>
    <definedName name="_AMO_SingleValue_671486722_TaskState.9" hidden="1">"'Jzxc1n4uRrvyWF8nPFxy+Lj5Byn8W/Gv83z1KmKHlilcxJvcZ+ZKM54uLk9nI4lfMeQDuoPSewPIue3peTOu+/hfXl1e9wN+toVPFmD5L4JDdPjTI8rPKbQn0nFjyp+9t6d/9N2tSvMEf1Jy/ZcPd/n2avw1DLZTJi7beP4dH0vOcfq4/lvv09O74ujeJ/lPZN5zXBKybzQJcn/jOq6dtg5deUPq7EDWzmhHlfBx4nfH5EjQl5+L+6YlEw+'"</definedName>
    <definedName name="_AMO_SingleValue_732119577_TaskState" hidden="1">"'Partitions:13'"</definedName>
    <definedName name="_AMO_SingleValue_732119577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732119577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732119577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732119577_TaskState.11" hidden="1">"'M5EFkusE9bTsT3gefJ+TRJYZ7wHj3M5yZddJYikLPlP8O0FNTbqGlKX3fUpsxzFFbMWIc3HO2Mzap6ZYyYmB7FbX23TURp36cMUGMVCyoxTY8uuL8PZllKvSZ4simZvndOxx8V9qpQ+Mqd0nqMi7OqNqTGHgpYRHhWl9Vu+MRJW6rC/pPB7Wm6vBK3OprrEK27a0xAdFk8p9oFxQfbG7dXBhKzSZvkX61wSWfWn4kneab1H4mtPdmlzl7Kb'"</definedName>
    <definedName name="_AMO_SingleValue_732119577_TaskState.12" hidden="1">"'LlXbMOSfRg4rMtPc7/6G7jyuk17BELg0qKfZcNU3vyP/KS/1/vNjTEZRQtUvz7sBp500mk9vTT86xi8nK855P3B9VP2cL3gf0H'"</definedName>
    <definedName name="_AMO_SingleValue_732119577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732119577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732119577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732119577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732119577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732119577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732119577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732119577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779436236_TaskState" hidden="1">"'Partitions:13'"</definedName>
    <definedName name="_AMO_SingleValue_779436236_TaskState.0" hidden="1">"'SASUNICODE7V3pb+I4FPfnlfZ/QKw0H0azpRc9NJcovUbTUhY6He0nRCmdQctVAp2tVvu/78/PcQ7nDiGBWSsCEuf5XX5+fs9xzDv2kf3NRmzISuyZ9dmMGWzAJmzM3rMy22FbbBu/JdwZsx7KH3B3zL7R3QWbs0f2OzvC+Uf2gf3KfmHv2C3rAsdfqDPG2Qg1OWwb0CMcXVB4wT0OdQ+qfcCWLdocch8094iupM3xjUwsNXy22Bm7wLekZ'"</definedName>
    <definedName name="_AMO_SingleValue_779436236_TaskState.1" hidden="1">"'OD8lDD1gGMAvH32BvXuFHmqgNsBzm0LO4eqg7MhJFkAlvM6xjeXbAbsQ4Jo4przOgD+z7j7AsoT0O0TVk6tCh30oYseOL9nx/jeZ7ugdYyrsqWZO5J+YEleB5YhnfVAT3Cpam2OqzmuOpD8lM67Jh4jBLMbS49keyKZhD65vA26x697uDboSlIwUHNu8sfbbUxwlZj0Zqj3IxdKLaL0THQWKMuD5twq5202p7N86Y6pdh40p9QnnnO0HTfF'"</definedName>
    <definedName name="_AMO_SingleValue_779436236_TaskState.10" hidden="1">"'0zZVyooikX/r1yl2mKNsRHAPsTh37jXF/UU5FF+TrLDn0fhqPE3HXH9ZWYIn9yjXsWZX+JzFKvCL3cKzwKz6CfufGDp0zOl7eTqyFWysWWHkO2u753uyo6HqPUuNJLXjYNqV2L3SHgFlbJes79r13OOpLG2H4LEztZKCp0TcizH1MdRrxaN0TqPqHGUT4juawoJG8Ssr0/Tb31/VebgO7XzNG//G1fYN9fJTV/bnxOauKXxC2cwI79E/pKx'"</definedName>
    <definedName name="_AMO_SingleValue_779436236_TaskState.11" hidden="1">"'fgamFmNK+J2M3550RymcmDyLSDc607Ui46qh7h7venQxnZms0UuJ+MGW+BdzUlFVoZkrfTeonhjlTK2aJg7NlO0qT2m0rswS2J1Fb3K39OG3iHAfE7MSCemnDoyXO37NZp0afKY5sWpOX3uLgO9FOHbpWuUvSinFxRrWexMBrCVsI1/qq+hofReL2tKD/cVBb6gqeiNv7KauRVXtbTEC0mPyX3QWNCTa3bi4MpWWT9EK/duAyTy2vkU7nLe'"</definedName>
    <definedName name="_AMO_SingleValue_779436236_TaskState.12" hidden="1">"'o5E9pps8ecOYnsc9esS7Lcm/hsG4/z78BbuHJ6Cnt+wqCaYpdlw9Sb/A+65P9CvAUNcRlFXxT/qayOs+kkUvP69DyrmLwc7/pE+UHtU7HwfWD/AQ=='"</definedName>
    <definedName name="_AMO_SingleValue_779436236_TaskState.2" hidden="1">"'nQJo7hZAc68AmvsF0KwWQPOgAJqHBdA8KoDmcSE+YTsnqnxU7rHvKOMRT15e/jtqLoCFU30wo6NVU31CfME/xcj8gnsd83tVHFRiRV8SukkxzJTixzk4SxapydrOCE3FeIKrCUXdTiwnuNOi8j4wTgiW4+O1Hul6ZJWXHRH3jKIfGQO38D3Db4li1BfCLGHcWjknzRoRdW0oVadBUgVJfYNzqb8r/Bq4UvX4nWK6K2qnPtG1JXXWN0Jb0An'"</definedName>
    <definedName name="_AMO_SingleValue_779436236_TaskState.3" hidden="1">"'ppnCBGhPg5jJxeQyiwu88BsgZjKthnhsKprmvtisJ+Pfq1k93yaxLWs4Nvh8ItkZt3idPI/K6TbQqkUteo8wtr11epjvCY2zR4c5H1WzUzjgFtJpdcpg51eD9foQPh62w15QtdslvlVBrQLyMrRy0BIgKe8V+Q859yt6aZzWc+WUVb3whBRWR+SSjoWZL79k/sKQa9HuG3/eAfEL5BNTfus7/DeXE6XOT8eMd11/7wpVwiPYqxcBznAmWo0'"</definedName>
    <definedName name="_AMO_SingleValue_779436236_TaskState.4" hidden="1">"'ywHGaC5SATLNVMsOxngmUvEyy7mWDZyQRLOhzOmZkoDG4vGc/jT2gm68E1hm6OX/eXSUJd02jW9/E4P6O0DbKBPo1APWsG8BNga2b08EycimhYzKh2PdHI5mmlQbOzQVqpUekQcAZFREIvztjRPhd5w4RineAYLXnEGp+XYA6yjG/ruHfFvqB/NGLKHIyrhXtfl8bShG4uEGMsi+cS9n6K4yy2ZPlF3OF2altBE58uxdzCZ81ztNAwLvKxz'"</definedName>
    <definedName name="_AMO_SingleValue_779436236_TaskState.5" hidden="1">"'XO0YAvj2e3StsDj1vh4VmcHdi51QbUWgPXXvvAHcp7ArufNTeRzrTZs/TPlKiJPEfMbY5JxomTGKs9tghI5nZufID6cNdzjxyuafXlrZbt3VgbBc50BjUQlivG/EZxX914dpRsFL0GNY3LmHJe47pr4f8aRX8ossrf/i7Qyi1bljfJSm6OH+H5b6qKG65k1L5qv525g1I3yt1HzX+ExSwPftTXw6MlGdtk2tzRX0s055vSjnpc93JBNLDuO'"</definedName>
    <definedName name="_AMO_SingleValue_779436236_TaskState.6" hidden="1">"'X6CX1YDplHUgxQ0+Nci8WTZgaz/LzCN4BA+nG1d3cZ5xSGj5TCLZcxBZyzlOyTLvOo4hRRY1nHNORyS5zHM5zLYPluQrauLUUNfVhK+mGRIm+WTq0ZoN5ldchnNXSdpnZ1HrMornYmdN+NhdEz721oSP/TXho7omfBysCR+Ha8LH0ZrwcbwmfMj1JavmpJJoFAtaSeEexQc02qav/+KJy7+Ayz8QaYhRecrkbLR31Have7Bhbx0zG8FPXbc'"</definedName>
    <definedName name="_AMO_SingleValue_779436236_TaskState.7" hidden="1">"'C5k/DJXXSqUU+s5U6SEMpLF5RJc/6SXMPxwlKGyZkHUcnlRSdCM7D1suolpLOopqgeoY62qa0Ta3Gpna0VWmrytyqdrVVaavK3Kr2tFVpq8rcqva1VWmrytyqqtqqtFVlblUH2qq0VWVuVYfaqrRVZW5VR9qqtFVlblXH2qq0Va1gFnRb25W2K1+7ioKMfopoP7uMt66nbq7XbhPP67u2x2+PlSKeSAftMVMEL9wyfhRGvcW8O/wUs0bAb1'"</definedName>
    <definedName name="_AMO_SingleValue_779436236_TaskState.8" hidden="1">"'+CYmzDb4cIvVrB+baS/6hne6FlR746G5LOjECtZDf2paMV5YeLGQHTydKJ5D9oDW3QOzk2H1esT29ODh1YvOv/h+SF3TVLxJGoW3K9Ly88prPE3ZdULm9Y9K4YYucGvj9Ituu4nW+Mpl+//wVXcn8Sjo+v/31QcAbtrrG6VdxeaO/7R5WUNrnqaF74Mh7z8Xc5z7RX016tYK+mRmLav2n/lt6/8fd8TiDRGc4+4XOlfZz2cYX7OL+8W/s57'"</definedName>
    <definedName name="_AMO_SingleValue_779436236_TaskState.9" hidden="1">"'eey8HMN2pND+zjt49bFx4k5Tu3ftH9b5qlTHT2wzi4Zf4v7Qkdx2sMt7eFULME7hvRRf8L4/iBifltIbr/7HtyXN7fH3aKv3cCTtZnYN6Gte5zucYXHFOozqfhRxc/eu/N/2i53hTlhf7J1e66e7/PsTXhqmWwmzNm2cXy6upecbfXx/LfXJ6f3xWG8R3nPZF4zmFIyL3TNxH9DDRw77Jw78ofN2IGtklCPm+Dj+O+P0BEhL78Xd0xKJp/q'"</definedName>
    <definedName name="_AMO_SingleValue_805804074_TaskState" hidden="1">"'Partitions:11'"</definedName>
    <definedName name="_AMO_SingleValue_805804074_TaskState.0" hidden="1">"'SASUNICODE7V1bb9pIFD7PK+1/QFlpH6puSMhd24sIpElVSligqfYpooRs0XJJsWk3Wu1/32/OeHzDNrYxNqARAuzxmXOZ+ebM8cx4/Ire0j80phGV6DsNaEYGDWlKE3pNe3RI+3SA/xKuTKiP9AdcndBffHVOJj3Sb3SO47f0hn6mn+gVdakHHn8jzwRHY+QUtB1Qj/HpQcIzrgmqL5A6AO2eLVtQHkPmEctVsgW/scWliu8+XdE1fpUkA'"</definedName>
    <definedName name="_AMO_SingleValue_805804074_TaskState.1" hidden="1">"'8d15tQHjyH4Dugl8t357DkB3SF4HtjcBVUNmo1gyRy0QtcJfoVlM3AfMUUL50LXIfh/wNVnSJ5C7oC5CmknKIMByqIPzb/QBX6PqQJZFzjbs0vmjq0f2pbXwGXER33Ik1r6S83EmYmze1he5+OexceI4Ozl0mfbvrFNsjyFvU2+Js77ODf4TEkwkNO09BP1NmG6ckx5M+T7kYukNkv6znLmSMtDpmmnizoz+ShfuRPOnYfMJ24T33PEjlfi'"</definedName>
    <definedName name="_AMO_SingleValue_805804074_TaskState.10" hidden="1">"'HuxHSANtRtRKnapc9otIkRRtUu+8m7NXc7T1amH4EBUHL94WGVTbwvInG+XhNRK9n56o4SnvJNcn932FwsZHvpMqQTvJT5Z/3Df27ePMjWqT3PfyXZL7hRpW6ak3xCR/M+A+SmhEcodDg+R7Dv39QjqL/HFrep39nBY1rgT08mH1U7b5vaH/AQ=='"</definedName>
    <definedName name="_AMO_SingleValue_805804074_TaskState.2" hidden="1">"'YQEyKwXIPCpA5nEBMk8KkHlagMyzAmSeFyDzohCfcJCTVNEr9+kr0kTEk5eX/4qcc3ARUh+s6GjdUr8hvhDfvK1VctdV1uVYMZeibnHk8sRRo4koL1l8pnK74zI/Rxn1fkSal4+TvsdXpJX7/PFGzv642YmNJbU/DhY0JucQuo7xFbRlesFxbY/LuoRcQ9ZlYkfLJVCU6Vf6BXcHdfrdOqriKCj+eRlIKaXIGC2ZDH9c95r+pQauXCLyb+D'"</definedName>
    <definedName name="_AMO_SingleValue_805804074_TaskState.3" hidden="1">"'sV6BmDhqTcznH/0Vq4sZJMn0WPdCLQLoSPrK+4msczqnEdef3B/E5l2LYcrEzlpzvjCVnO2PJ6c5YcrIzlhzvjCVHO2NJZWcsOdwZS7bXDvd43zZY4Y3Z/THzJc6mPD7tjpgVVZOtGHC827dHRt+DtmpF7WJkWd0vCEkyqpT3WjN71DBcfpPHh8PkVzl1BDoRRRqWBg2OkQd8v+Icy3uYKZdPfPm3OFZ3Hw2WYabWJVwDJd0tzYi8W3JTev'"</definedName>
    <definedName name="_AMO_SingleValue_805804074_TaskState.4" hidden="1">"'Wp4VqDPuF+phnT5nBebVz7vDKXFsrmGjhclc8NkFXH5yq2ZeUEJVqOVffpcOqgoIVvD9IH1t2PmSNCo7TIB5vvUINt+L7uylgQvi0+n/xwEO0vb5D7AWnq3v8G3x6nzCL9Qzb1r6RWcT6zx3ryRUATrTeL+hderonf6gZiINoXqFrocg/cy7mXCpKeV83fcu2vWvPX8CBVcKrTPay4xbcKm7cLA07pZxmrdJhOrhBIIjdu2cUZoVXUbb6Wd'"</definedName>
    <definedName name="_AMO_SingleValue_805804074_TaskState.5" hidden="1">"'JZd5XKP4qq0xblnkXqH2m+zpmO2XMWgguYggEvyVQBxcvjXAkSvABgxJzWu/miPC4szYcM7T0raUf9lc8nFa3G4IXpUNkSPow3R43hD9DjZED1ON0SPsw3R43xD9LjYED3UnPi6NSkn6sXC5oC9vfiQe9v0+Z8X4vJP0PIPRBqyV36yR4oWe23vrK1D26U486/7ISMu0Za65VSXzt6qMkgjKSpe8Vue9ZxzH59LpDYtyho+96msuF+iedRs'"</definedName>
    <definedName name="_AMO_SingleValue_805804074_TaskState.6" hidden="1">"'vx8p6RDVgtQr5NGY0phaD6YONao0qjJHVUWjSqMqc1QdaVRpVGWOqmONKo2qzFF1olGlUZU5qk41qjSqMkfVmUaVRlXmqDrXqNKoyhxVFxpVGlVrGAU90LjSuArE1TLK5bOIztxlvHU9NWuFZ4d13ty1PUH7QhQxIx22L0YRughk/ChMepsWdyUpZo1A0FPVxWAj6Kl2vVrB/XxDcK/neKFVe74ajbjMjNBSya7vSydrmR8upgdMZ8v9Uv3'"</definedName>
    <definedName name="_AMO_SingleValue_805804074_TaskState.7" hidden="1">"'D1tBe8/kcKf51LUqPBg34qaaRi4uyp43fGf5F6xparcfJWWKNZN6S5yks6THdKd625Nfylpat9+7gmqC9BHW267jdT3MZbIv0MclWcX/C2SPrOGZ+Yv3vg4/nI8n16fmt4l6kdvDg0KTD5LqjeenLRMwnnv660l5Ne7WCvZo/EtP+Tfu39P5NPOdzCYuucPQe34b2cdrHFe7jgu67tZ/Tfi4LP9fkp/i1j9M+blN8nBzj1P5N+7dVZp1qaI'"</definedName>
    <definedName name="_AMO_SingleValue_805804074_TaskState.8" hidden="1">"'E1uiHxFPe1juK0h1vZw/m5hO/CMUD+KYk9N+T4trTcefY9vC1vb4vroq3dwpN1SO6b0NEtTre4wmMK/5xU/Khi11t3/rPtaleYS/qTNm1ePd/57G2YtUw2Euau2zg+Xb3XpYMy++Dx4/H896JPTu+Lo3Rf5j2Tec0oSduxYkb8/4j0eHm167g+N5l9/ja7rVaWfRYF136N+0YTaWOme4iluXsvJdEe9iL5tRiF/YUSX09LurfWF5Y9PWo8K'"</definedName>
    <definedName name="_AMO_SingleValue_805804074_TaskState.9" hidden="1">"'1WOrt0XJCsLJ5/bQzmpnQg+TmRX8vEpsfYDjoUeI1EQT9I7jmtMpE1Z7+US5hx9NezINGiPWH+ZR5ehE98t9pdxS/uWxBu86p5o0c3Nm3PK1HtWBPkFOFK2fganNvog55ry9e4rY6TPLB1kzxgemTs9ZwV6nrry34FicfezmVUjzRX4P1i2d0H7ZNksS+iJf1vcjgxrhEeOLoVH2eK9Z88uHnV+I5v77sIZNfLXvLcWwtLXhQqxK3BcTITt'"</definedName>
    <definedName name="_AMO_SingleValue_825207699_TaskState" hidden="1">"'Partitions:13'"</definedName>
    <definedName name="_AMO_SingleValue_825207699_TaskState.0" hidden="1">"'SASUNICODE7V1ZbxpJEO7nlfY/IFbKQ5Q1vg/lEsZXFIxZcBztE8IYJ2i5woC91mr/+35dPT1Hzz0MM5BtjYA5quvq6qrqY5p37CP7m43YkJXYE+uzGTPYgE3YmL1nZbbDttg2fkt4MmY93H/A0zH7Rk8XbM4e2e/sGOcf2Qf2K/uFvWO3rAscf6HMGGcjlOSwbUCPcHRB4QXPONQ9qPYBW7Zoc8h90NwjupI2xzcysVTx2WLn7BLfkpKB8'"</definedName>
    <definedName name="_AMO_SingleValue_825207699_TaskState.1" hidden="1">"'zPC1AOOAfD22RuUu1PkOQDcDnBuW9g5VA2cDSHJArCc1zG+uWQzYB8SRBPXnNcB8H/G0xdQnoBun7ByagfQQR+66IHze3aC7322C1onuCpbmrkj6QeW5DVgGdJZD/QEl6rW5ria46oDyc/ovGviMUIwu7H0SLYfJJPQJ5e3Qc/4dQ/XBl1JCgZKzk3+eL2NCa4Sk94M5Z5zodQiSk9EZ4F7edCcW/d5nc3pLF+6YyqdB80ptYmnHG3HTXGn'"</definedName>
    <definedName name="_AMO_SingleValue_825207699_TaskState.10" hidden="1">"'4B5ice7ca4r7i3IoviZZYc+j8dV4mo65/rKyBE/uKNexRlf4mMUq8IvdwrPArPoJ+58YOnTM6Xt5OrIWbKxZYeQ7a7vHe7Kjoeo9S40kteNg2pXYrdKOgDK3S9Z27XLueCrvtkPw2D21koKnRNyLmPoY6rXiUbqgqDrHvQnxHU1hQVG8bvU0/fb3V3UerkO7v+bNf+Nq+4Za+Zmr9+fE5i4pfELZ7BHeo31IWb8CUws5pf1M5m7OJyPcn5k'"</definedName>
    <definedName name="_AMO_SingleValue_825207699_TaskState.11" hidden="1">"'8iEw3uKdtZ8J74HPfUf4OEN7dDGdmjTSWwP9gyn4L2Kkps9DQlL6b1F4Mc8RWjBYH95rtbE1qua2MFtgeRa15dy3EqRtnPBCjFAtqrQ2Ppjh/T2aZKn2mOLKpVX73FgffkXbq0LfKXZKajIszqvYkBl5K2EO41lfV5ng0idvigv7PQa2pOjwSt/kzViXL9taYgGgx+W+zC4oNNrduLgylZpO2Rr+64HJPLQ+STu8taj0T2nWzx5z9E9nurl'"</definedName>
    <definedName name="_AMO_SingleValue_825207699_TaskState.12" hidden="1">"'mX5Lk38dl2Huefcrdw5fQY9liFQSXFjsuGqTv5L3jJ/5F3CxriMor2KP5fWI256SRS+/jpeVYxeTne9cn4g+qnYuH7wP4D'"</definedName>
    <definedName name="_AMO_SingleValue_825207699_TaskState.2" hidden="1">"'AJq7BdDcK4DmfgE0DwqgeVgAzaMCaB4XQPOkEJ+wnRNVHpV77Dvu8YwnLy//HSUXwMKpPpjZ0fJUK7GyDwndpBg+pfxpjnwnWaYiSzszFBXjKa4mlHU6sZziSYvu94FxQrAcHy/1SNcj637ZkXHOKPrLHLCF7xl+S5SjvRBmCePWygVp1ogoa0OpOg2SKkjqG5xL/dXxa+BK1eN3ymnqVE99omtL6ixvhNagE9JN4RIlJsDNZeLyGESFP3k'"</definedName>
    <definedName name="_AMO_SingleValue_825207699_TaskState.3" hidden="1">"'MkDMYV8M8NxRMc19tVxLw79Wtn+6SWZe0nBt8PxBsleq8Ty1N9Gs20apEX+oa99zy2vfL9ER4jC063P0xtTdm97gEtNq74jBzKsHb/QgfDlthr6m31CVvWUKpAfEytvpgJUBU2Cv2G/qcZ+yteVbFmV9W/cYXUlARmX8yGmpv4T37B5ZUhX7P8fsekD9wfwLqb13n/4Zy4vS5yfjxxrXXvnAlHKK+SjHwnGSC5TgTLEeZYDnMBMtBJlj2M8'"</definedName>
    <definedName name="_AMO_SingleValue_825207699_TaskState.4" hidden="1">"'GylwmW3Uyw7GSCJR0O58hEFAa3l4zn8Sc0kvPgiqGb49f9ZZJQ1xTN+j4e52eUtkE20KcI1LNGwD4BtmpmD0/EqciGxYhi15ONbJ5WGjQ6GaSVKt0dAs6gjEjoxZk72uei3zChXCc4R0uescbnJZiDLPPbGp7V2Re0j0ZMmYNxtfDs69JYmtDNJXKMZfFcwd7PcJzHliy/jDvcTm0raOLTpZxb+Kx5jhYaxkU+tnmBGmwhnt0ubQt1mgmJi'"</definedName>
    <definedName name="_AMO_SingleValue_825207699_TaskState.5" hidden="1">"'2d1dmD3pS6p1AKw/toX/kCOE9jlvH0TOa/Thq1/pr6K6KeI8Y0xyThResYqz22CEn06Nz9BfDhLuOPHKxp9eWv1du+sHgTv6wwoEpUox/9GcF7de3WULgpegRrH5OxzXOG6a+L/GSO/lFn03v4v0spetCpvlJfaHD3E99tSF1Vcz6zR2Hw9dwNRN8rfRo1/hecsDXxX18CjJ4vssm5uaaykm3PO6Uc9L3u4IZtYNo5fopVVgemMdSDFDT5V'"</definedName>
    <definedName name="_AMO_SingleValue_825207699_TaskState.6" hidden="1">"'yLxZNmBrP8ueR3AED6cbV3dx5jgktJyTSDYPIks545S8513HMKTMoopzzumIJJf9XA6z7YMl+YqSOCXUdSXhq0mGhEnOTD1ao8H8istw4bqTdr4sal1C8VzsrAkfu2vCx96a8LG/JnwcrAkfh2vCx9Ga8HG8JnycrAkfcn3FqjmpJIpiQasn3FF8QNE2ffkXT17+BVz+gUxDROUpk6PR3qjtXvdgw946RjaCZ123AsZPwyV10qlGztlKHaS'"</definedName>
    <definedName name="_AMO_SingleValue_825207699_TaskState.7" hidden="1">"'hFJavqJJnPdPcw3GKuw0Tsoajk0qKTgTnYetlVEtJZ1FNUD1HGW1T2qZWY1M72qq0VWVuVbvaqrRVZW5Ve9qqtFVlblX72qq0VWVuVQfaqrRVZW5Vh9qqtFVlblVH2qq0VWVuVcfaqrRVZW5VJ9qqtFWtYBR0W9uVtitfu4qCjJ5FtOcu463rqZnrtdvE8/qu7fHbY6SIGemgPVaK4IVbxnNh1FvMu8NNMWsE/HZDKMY2/HZI0KsVnG8r+U'"</definedName>
    <definedName name="_AMO_SingleValue_825207699_TaskState.8" hidden="1">"'c92wstG/lqbEg6MwK1kl3sS0cryg8XEwHTydKJ5D9oDW3QOzk2H3XWpzcnhw4s3vX/Q/LC7pIl4kiULbnelxce03nH3ZZULm9Y9K4YYucGvj9Ituu4nW+Mpl+//wVXcn8Sjo+v/31QcAbtrrG6VdxeaO/7R5WUNrnqbF74Mp7z8Xc5z7VX016tYK+mZmLav2n/lt6/8fd8TiHROc4+4VPXPk77uMJ9nF+/W/s57eey8HMN2pND+zjt49bFx'"</definedName>
    <definedName name="_AMO_SingleValue_825207699_TaskState.9" hidden="1">"'4kxTu3ftH9bZtaphhZYY1eMv8V9qbM47eGW9nAqluAdQ/ooP2F8fxAxvi0kt999D27Lm9vibtHWbuDJ2kzsm9DWLU63uMJzCnVOKn5W8bO37vxn2+WuMKfsT7Zu8+r5zmdvwqxlspEwZ93G8enqXnK21cfz316fnN4Xh/Ee5T2Tec1gSsm80DUT/400cOywc+HoP2zGDmyVhHrcBB/Hf59DI0Jefi9uTEomn+rTNlXKiiKRf+3XKHeY496I'"</definedName>
    <definedName name="_AMO_SingleValue_921006515_TaskState" hidden="1">"'Partitions:11'"</definedName>
    <definedName name="_AMO_SingleValue_921006515_TaskState.0" hidden="1">"'SASUNICODE7V1Zb+JIEK7nlfY/oKw0D6PZkJBbO4cI5BgNQ1ggGe0TYgjZQcs1YDITrfa/79fVbl9gYzvGdlALAXZ3dR3dn6urD9tv6QP9pBENqUCP1KcZzWlAExrTO9qhfdqlPfwXkDOmHtLvkTumvzl3QQY90O90iuMP9J5+pV/oLbWpCx7/oMwYRyOUFLQtUI/w6ULCE/IE1VdI7YN2x5ItKA8h84DlKtmC38jkUsZ3ly7oCr9K0hzHV'"</definedName>
    <definedName name="_AMO_SingleValue_921006515_TaskState.1" hidden="1">"'ebUA48B+PbpDcrdeew5At0+eO5Z3AVVBZoNYckCtELXMX6FZTNwHzJFA+dC1wH4f0LuEyRPILfPXIW0I9RBH3XRg+Zf6Qy/h1SCrDOc7Vg1c8fWDyzLK+Ay5KMe5EktvbVm4MzAWQeWV/m4a/KZB3B2c+mxbd/ZJlmfwt4654nzHs7nfKYkzFHSMPUT7TZmumJIeTOU+5GKpCZLemQ5C6SlIdOw0kWbGXyUrtwxl05D5pSviccUseOWuJ+B'"</definedName>
    <definedName name="_AMO_SingleValue_921006515_TaskState.10" hidden="1">"'PVd0qXDxmePpArST/GTdh31z1S7OnGg2yDmia5N8ctzcrDn1roDob8jaRQ0NaWiO6uX7vrw+Pp5F3uglvs5eTssal1bEjn7tU7T4vaf/AQ=='"</definedName>
    <definedName name="_AMO_SingleValue_921006515_TaskState.2" hidden="1">"'zFIGMg8ykHmYgcyjDGQeZyDzJAOZpxnIPMvEJ+ylJFX0yj36hjQR8aTl5b+h5AJchNR7MzratNTviC/EN21rldxs6voJeR3zN0vZm7K+GCriVNQNjtumHDMb0CxadKpKO6NSL0cZ839GmpuPnb7DOdLKXf64xw3eUYM9MpDU3lGAoDG4hNB1hK+gLdJrjuq7XNcFlBqwLmNrrFAARZFe0W8YG1XpD/OojKNV0d+blZRSioxQo8nwRrXv6F+'"</definedName>
    <definedName name="_AMO_SingleValue_921006515_TaskState.3" hidden="1">"'qIecc454azl7hmlmAxuBS9vF/gZo4cRJNn2X/+3olXQEf2V7hNfbnVOC283rD8JwLIWw52xpLTrfGkpOtseR4ayw52hpLDrfGkoOtsaS0NZbsb40lL9cO52znS7DCHbN7Y+ZznE14dt4ZMSuqOlvR53i3Z80LfwRt2Yzaxby6Gi8ISTKqlCPNmTVn6i+/zrPjfvLLnDoEnYgi56YGNY6R+zxesY/lGGbC9RNe/g2O1eijxjKM2Lr4a6CkO6'"</definedName>
    <definedName name="_AMO_SingleValue_921006515_TaskState.4" hidden="1">"'XNA0dLTkq3PhXk1egW45l6SJv9eTWR9+XZXBqomyvg8Ll8roGsKj4XoS0rRqjRYqi2j4dTGwUNfLuQ3jdHP0aKCA3SIh1sXqIFm/B97WdjQfi28HzSw0Gwv7xG6XukqbH/Nb5dTpkF+odk2l9JLeN8Zs31pIuAOq7eJNpfeLk6fss5xECwL1Ct0OYeuJtyL7VKelotf8Ot/9yWv4IHKYNTlTqw4gbfMmx+WRiwaz/JWKXFdHJ/RBS5Yesuz'"</definedName>
    <definedName name="_AMO_SingleValue_921006515_TaskState.5" hidden="1">"'Aytom5yXtQ9BqqUcxZXpS2vvIvUO7R+kzUdseUqBhU0eyu4RN8DEaaEdydE8P6HIXNS8+oP1rywOBM2XLpS4s78r1tJz16L/ZzoUcqJHgc50eMwJ3oc5USP45zocZITPU5zosdZTvRQOwI2rUkxUi/mtw7s7sUH3NvGL/+0FJffQss/EWnIXnlqzRQt99ruVVubtk1h1l93fWZcgi11yimvXb1VdRBHUlC84rU86TXnHj7nSK2blBV8OrGs'"</definedName>
    <definedName name="_AMO_SingleValue_921006515_TaskState.6" hidden="1">"'6KzRPGi134uUeIhqQOoFymhMaUxtBlP7GlUaVYmjqqRRpVGVOKoONKo0qhJH1aFGlUZV4qg60qjSqEocVccaVRpViaPqRKNKoypxVJ1qVGlUJY6qM40qjaoNzILuaVxpXK3E1TrK9auI9tpluH09FXOHZ4t1zu/enlVPxchiRdrvqSBZ6CKQ8SMz6U1afiZLNi2y6k56vUfAeVfB6r7Gvvaf299UaMh1NvetleR6nHiy1nm/bPqdeLZ01ur'"</definedName>
    <definedName name="_AMO_SingleValue_921006515_TaskState.7" hidden="1">"'vt3P1is8XSPHuJlF61KjP9xINHVyUPU38zvAvrq6BefXYJQuskSxbcN37JP2UM8V9LXm1vKF1u6xbyBO056BOdve08x6qOdsifUy0vdO3OHtgHUfMT+y6vffwfCC5Kzy9vdPL1DYebJp4mNx0DC19mYi0xD1XF9qraa+WsVfzxj/av2n/Ft+/ibtrzmHRBY4+4lvTPk77uMx93KrRrvZz2s8l4efqfO+89nHax+XFx8mZRe3ftH97jn+7hm'"</definedName>
    <definedName name="_AMO_SingleValue_921006515_TaskState.8" hidden="1">"'23/ARzce90S3s47eEy93DeGfLwPs7/ORt96Doh8VQNOZcua9m+u93fb+Tp6k5/xU09GeKc/qK8ra2lu6b1EtZQoo3LnW0bxqerN1u0UGefXH48nP9e9snxfXGQ7uu8ZzSvGSQpL6vmRYeP9y9XYa9qIG3EdPehrljnkzhETe4E8muw/r0lf7KZNuiYu1OKLl8czkpVom15kWh1YZdzYttObQXwsWOCgodPgbXvcy/6ENgzhZN0yT2igbQJ6'"</definedName>
    <definedName name="_AMO_SingleValue_921006515_TaskState.9" hidden="1">"'x1FQnFN3dg9/rIHDVuLNyTealN1xQ9Obu6SE6beMWOKr8CHsuELODXhlew8dfU7c0ZIn5k6SF/pH6vZvrTkKHuH3OXn4czMWq7H5H1v2twG3dS0VdbMlH8bfF3MzZGHHPX4x1viHUBPDh5VfjuRM860RzPeFnfXvl/6ptAgnhEZFgt+z5L0IqOGa0C0SJXKXO/LCJEUTVLvf1qwl7K1dWsx9yBpHU7cV9eqlhZWTy1k+7dG8JOVROtO+JlC'"</definedName>
    <definedName name="_AMO_SingleValue_991905274_TaskState" hidden="1">"'Partitions:13'"</definedName>
    <definedName name="_AMO_SingleValue_991905274_TaskState.0" hidden="1">"'SASUNICODE7V3pb+I4FPfnlfZ/QF1pPoxmS+ldzSUKPUZDoQudjvYTopTOoOUaAp2tVvu/78/PcQ7nIAkhAdaKgMR5fpefn59fHPOOfWR/syEbsAJ7Zj02ZQbrszEbsfdsh5XYLtvDbwF3RqyL8kfcHbFvdHfOZuyJ/c5Ocf6RfWC/sl/YO3bHOsDxF+qMcDZETQ7bAvQQRwcUXnCPQz2Aag+wOxZtDnkImgdEV9Lm+IYmljI+u+yCXeFbU'"</definedName>
    <definedName name="_AMO_SingleValue_991905274_TaskState.1" hidden="1">"'jJwXiVMXeDoA2+PvUG9e0WeI8CVgHPPws6hKuBsAEnmgOW8jvDNJZsC+4AgbnHNee0D/2fcfQHlMej2CCundgQd9KCLLjh/YGf4PmT7oHWGqx1LM/ckfd+SvAIsAzrrgp7gUtXaDFczXLUheZXOOyYeIwSzG0uXZPtBMgl9cnnrdI9fd3Ft0JWkYKDmzOSPt9uI4IoR6U1R72cmlJpE6ZnozFGWBc2ZVc7bbEZn2dIdUe0saE6oTzxnaDtu'"</definedName>
    <definedName name="_AMO_SingleValue_991905274_TaskState.10" hidden="1">"'ImTl96KOSfHkU33apkpZVCTyb/0KxQ4zlA0J7jES5869pri/2AnFd0tW2PVofDWepm2uvywuwZN7lGtb2RWes1gFfrFbeBqYVT9h/3NPm44ZfS9PR7aCjTUtjHxnbXe+Jz0aqt7T1EhcOw6mXYzcK+0RUMZ28fquXc89nsrSVggee6ZWUPAUiHsxpj6Feq1olC5pVJ2hbEx8L6Ywp1G8Zs00/f4ZQNV5uA7t+Zo3/o2q7Qb18qpr9ufE5q4'"</definedName>
    <definedName name="_AMO_SingleValue_991905274_TaskState.11" hidden="1">"'pfMKOOSN8QP+Qsn4FpiZiSvuejN2cd4Yon5o8iEg3eKZtR8IH4LPkqH8PCO9uhlOzRepL4H80Zb8D7MSUWWhoQt+31F8MM2MrssXBs2Y7WpNabinZAtujqC3vboUobeMcD0SWYk69te7RFOfv2axTps8ERzqtykvvcPAdaScOfavcxWnJqDgXtZ7EwGsJewjX+qr6HB9Nova4oP9zUFuqBo/Ebb7KymTZ3hYTEE0m/518TmODza2bC0Np2b'"</definedName>
    <definedName name="_AMO_SingleValue_991905274_TaskState.12" hidden="1">"'i90a8tuNwTy4Mk03uTes+Ydt3sMuf8RPa7G9YheR5MfLadR/ln9V1cOT2GnaswqKbYcdkwdSf/NTX+P7jvQkNcRtEfxf/Rq2NuMonUOX5ynlVMXo73fSL+oPYpWvg+sP8A'"</definedName>
    <definedName name="_AMO_SingleValue_991905274_TaskState.2" hidden="1">"'iqUcaO7nQPMgB5qHOdA8yoHmcQ40T3KgeZoDzbNcfMJeRlT5qNxl31HGI56svPx31JwDC6f6aEZHy1MtRoo+JPQtjeETip9miHfiRSqytjNCUTGe42pMUacTyznuNKm8B4xjguX4eK0nuh5a5TuOiHNKo7+MAZv4nuK3QDHaC2GWMG6tXJJmjQV1bShVp0FSBUndwLnUXw2/Bq5UPX6nmKZG7dQjurakzvpGaAs6Id0UrlBjDNxcJi6PQVT'"</definedName>
    <definedName name="_AMO_SingleValue_991905274_TaskState.3" hidden="1">"'4nacAOYNx1c1zQ8E089V2MQb/Xt366S6edUnLaeD7kWDL1OY96mliXrOJViXmUjcoc8trl+/QHeExdulwz8fU2Zg94xLQ6uyKw8yoBu/3Q3w4bJG9ptlSh7xlAbX6xMvImoMVAFFkr9hvmHNW2VvzrIwzv6j6jS+koCIi/3g01NnCe/YPLKkM/V7g9z0gf6B8DOpvXef/hnLi9Lnx+PGOa6994Qo4RHtF5zgYU4HaTh1lomMuRJDlbGskOd'"</definedName>
    <definedName name="_AMO_SingleValue_991905274_TaskState.4" hidden="1">"'0aSU62RpLjrZHkaGskOdwaSQ62RpL9rZGktDWSbK4czizyJkjhjqqjzRDGlPl/dM25Nmce4C+ThLqh2U/PJ0LdRmnrZIc9mrF0rScmnwBbNmebz8SpyJ5wXsS8wD173Tyt1OlpVpBWylQ6AJxBM2ihF2euwT4XeaYx9bvgOX38DEd0XoI5SDMfUsG9GvuC/lGPKHMwribufV0ayy10cwX/tiyea9h7FcdFZMmyy9CE26ltBbf4dChHI3zWL'"</definedName>
    <definedName name="_AMO_SingleValue_991905274_TaskState.5" hidden="1">"'EMLDeMiG9u8RAs2MabeLW0LfMyMjmd1dmDn3q6o1hyw/toX/kDmle163lyWXAfQgq1/ptyWyGuJfPiIZBwrmVSV5xZBiRygm58gPpw13OPHK8rWv7Wyo/dWxonnxvo0EhUoJ/SN4Ly69+oo2Sh4DWockzNHdY3rjol/G0d+KbPI9v1fpJVZV1XeRV5qc/QQ3W9LXZRxPbWe3mXruesYdRf520XPS8Jjljq+y2vg0eON7LJt7mie1sk45vSj'"</definedName>
    <definedName name="_AMO_SingleValue_991905274_TaskState.6" hidden="1">"'npU9NMgmlh3Hr9DLysBUZW1I0cCnDJk3ywZs7ac58wgewcPpRtVdlGfiElo+w4733FzWco5Tssy77m1AkUUZ55zTIUku57kcZs8HS/wViFFqqOsQw1cfDgiTXMnwZD095FdchktXSdL1FYvWseXPRWlN+NhfEz4O1oSPwzXh42hN+DheEz5O1oSP0zXh42xN+JDr8VbNSTHWKBa02s49ivdptE1e/8UTl38Bl38g0hCj8oTJbLR31Havk7N'"</definedName>
    <definedName name="_AMO_SingleValue_991905274_TaskState.7" hidden="1">"'h7xyZjeBVOrsB+dNwSZ10+Nqn8DU+UgdJKIXFK6rkaa9M6uI4R2ndhKzgaCeSor2A87D1laqlJLOoW1C9QB1tU9qmVmNTJW1V2qpSt6p9bVXaqlK3qgNtVdqqUreqQ21V2qpSt6ojbVXaqlK3qmNtVdqqUreqE21V2qpSt6pTbVXaqlK3qjNtVdqqVpAF3dN2pe3K164WQS5+img/u4y2rqdirtduEc/ru7bHb0+qPJ5IB+3JlQcv3DJ+5k'"</definedName>
    <definedName name="_AMO_SingleValue_991905274_TaskState.8" hidden="1">"'a9ybw7ouWzRsBv95x8bMNvRx29WsH5tpL/qGd7oWVHvgobkM6MQK2kN/Ylo7XID+czAiaTpb2Q/6A1tEHv5Nh81FiP3pwcOLB41/8PyAu7axaII1G34HpXV3hMZ4m7L6lcNtjiXZTETj98P6l013E73xhNvn7/C67kflYcH1//+6jgDNqNaXWruL3Q3vePigltctXRvPBlPObj73JeaK+mvVrOXk2NxLR/0/4tuX/j7/mcQ6ILnH3Cp6Z9n'"</definedName>
    <definedName name="_AMO_SingleValue_991905274_TaskState.9" hidden="1">"'PZxufs4v3m39nPaz6Xh5+q0J4f2cdrHrYuPEzlO7d+0f1vmqVMFPbDCrhl/i/tKR3Hawy3t4VQswTuG9FB/zPj+ICK/LSS3330P7sub2+Pu0Nca8GQtJvZNaOkep3tc7jGF+kwqelSx7b07+6ftcleYc/YnW7fn6tk+z96Ep5bxMmHOto3i09W95Gyrj+a/vT45uS8O432R94znNYMpxfNCN0z8l17fscPOpWP+sBk7sBVj6nETfBz//Rk6'"</definedName>
    <definedName name="_AMO_UniqueIdentifier" localSheetId="6" hidden="1">"'1b747e39-c320-4639-b18d-8c13a71b5592'"</definedName>
    <definedName name="_AMO_UniqueIdentifier" localSheetId="3" hidden="1">"'1b747e39-c320-4639-b18d-8c13a71b5592'"</definedName>
    <definedName name="_AMO_UniqueIdentifier" localSheetId="14" hidden="1">"'e6fa4566-ad58-4037-b4a0-1814ea3c541c'"</definedName>
    <definedName name="_AMO_UniqueIdentifier" localSheetId="13" hidden="1">"'e6fa4566-ad58-4037-b4a0-1814ea3c541c'"</definedName>
    <definedName name="_AMO_UniqueIdentifier" localSheetId="5" hidden="1">"'1b747e39-c320-4639-b18d-8c13a71b5592'"</definedName>
    <definedName name="_AMO_UniqueIdentifier" localSheetId="4" hidden="1">"'1b747e39-c320-4639-b18d-8c13a71b5592'"</definedName>
    <definedName name="_AMO_UniqueIdentifier" hidden="1">"'1d42739f-d7fd-4229-a551-64b856bb941d'"</definedName>
    <definedName name="_AMO_XmlVersion" hidden="1">"'1'"</definedName>
    <definedName name="B1_av78" localSheetId="17">#REF!</definedName>
    <definedName name="B1_av78">#REF!</definedName>
    <definedName name="Budget_adjusted_96_97" localSheetId="17">#REF!</definedName>
    <definedName name="Budget_adjusted_96_97">#REF!</definedName>
    <definedName name="Budget_main_96_97" localSheetId="17">#REF!</definedName>
    <definedName name="Budget_main_96_97">#REF!</definedName>
    <definedName name="Budget_main_97_98" localSheetId="17">#REF!</definedName>
    <definedName name="Budget_main_97_98">#REF!</definedName>
    <definedName name="DHDHDH" localSheetId="17">#REF!</definedName>
    <definedName name="DHDHDH">#REF!</definedName>
    <definedName name="End_column" localSheetId="17">#REF!</definedName>
    <definedName name="End_column">#REF!</definedName>
    <definedName name="End_Row" localSheetId="17">#REF!</definedName>
    <definedName name="End_Row">#REF!</definedName>
    <definedName name="End_sheet" localSheetId="17">#REF!</definedName>
    <definedName name="End_sheet">#REF!</definedName>
    <definedName name="Expend_actual_96_97" localSheetId="17">#REF!</definedName>
    <definedName name="Expend_actual_96_97">#REF!</definedName>
    <definedName name="FitTall" localSheetId="17">#REF!</definedName>
    <definedName name="FitTall">#REF!</definedName>
    <definedName name="FitWide" localSheetId="17">#REF!</definedName>
    <definedName name="FitWide">#REF!</definedName>
    <definedName name="FooterLeft1" localSheetId="17">#REF!</definedName>
    <definedName name="FooterLeft1">#REF!</definedName>
    <definedName name="FooterLeft2" localSheetId="17">#REF!</definedName>
    <definedName name="FooterLeft2">#REF!</definedName>
    <definedName name="FooterLeft3" localSheetId="17">#REF!</definedName>
    <definedName name="FooterLeft3">#REF!</definedName>
    <definedName name="FooterLeft4" localSheetId="17">#REF!</definedName>
    <definedName name="FooterLeft4">#REF!</definedName>
    <definedName name="FooterLeft5" localSheetId="17">#REF!</definedName>
    <definedName name="FooterLeft5">#REF!</definedName>
    <definedName name="FooterLeft6" localSheetId="17">#REF!</definedName>
    <definedName name="FooterLeft6">#REF!</definedName>
    <definedName name="FooterRight1" localSheetId="17">#REF!</definedName>
    <definedName name="FooterRight1">#REF!</definedName>
    <definedName name="FooterRight2" localSheetId="17">#REF!</definedName>
    <definedName name="FooterRight2">#REF!</definedName>
    <definedName name="FooterRight3" localSheetId="17">#REF!</definedName>
    <definedName name="FooterRight3">#REF!</definedName>
    <definedName name="FooterRight4" localSheetId="17">#REF!</definedName>
    <definedName name="FooterRight4">#REF!</definedName>
    <definedName name="FooterRight5" localSheetId="17">#REF!</definedName>
    <definedName name="FooterRight5">#REF!</definedName>
    <definedName name="FooterRight6" localSheetId="17">#REF!</definedName>
    <definedName name="FooterRight6">#REF!</definedName>
    <definedName name="HeaderLeft1" localSheetId="17">#REF!</definedName>
    <definedName name="HeaderLeft1">#REF!</definedName>
    <definedName name="HeaderLeft2" localSheetId="17">#REF!</definedName>
    <definedName name="HeaderLeft2">#REF!</definedName>
    <definedName name="HeaderLeft3" localSheetId="17">#REF!</definedName>
    <definedName name="HeaderLeft3">#REF!</definedName>
    <definedName name="HeaderLeft4" localSheetId="17">#REF!</definedName>
    <definedName name="HeaderLeft4">#REF!</definedName>
    <definedName name="HeaderLeft5" localSheetId="17">#REF!</definedName>
    <definedName name="HeaderLeft5">#REF!</definedName>
    <definedName name="HeaderLeft6" localSheetId="17">#REF!</definedName>
    <definedName name="HeaderLeft6">#REF!</definedName>
    <definedName name="HeaderRight1" localSheetId="17">#REF!</definedName>
    <definedName name="HeaderRight1">#REF!</definedName>
    <definedName name="HeaderRight2" localSheetId="17">#REF!</definedName>
    <definedName name="HeaderRight2">#REF!</definedName>
    <definedName name="HeaderRight3" localSheetId="17">#REF!</definedName>
    <definedName name="HeaderRight3">#REF!</definedName>
    <definedName name="HeaderRight4" localSheetId="17">#REF!</definedName>
    <definedName name="HeaderRight4">#REF!</definedName>
    <definedName name="HeaderRight5" localSheetId="17">#REF!</definedName>
    <definedName name="HeaderRight5">#REF!</definedName>
    <definedName name="HeaderRight6" localSheetId="17">#REF!</definedName>
    <definedName name="HeaderRight6">#REF!</definedName>
    <definedName name="Hennie_Table_5_Page_1" localSheetId="17">#REF!</definedName>
    <definedName name="Hennie_Table_5_Page_1">#REF!</definedName>
    <definedName name="Hennie_Table_5_page_2" localSheetId="17">#REF!</definedName>
    <definedName name="Hennie_Table_5_page_2">#REF!</definedName>
    <definedName name="huh" localSheetId="17">#REF!</definedName>
    <definedName name="huh">#REF!</definedName>
    <definedName name="IDX" localSheetId="17">'GDP growth all sectors'!#REF!</definedName>
    <definedName name="IDX" localSheetId="15">'GDP growth from 1994'!#REF!</definedName>
    <definedName name="IDX" localSheetId="0">'GDP growth, annual to Q2 2016'!#REF!</definedName>
    <definedName name="IDX" localSheetId="18">'mfg industry groups growth'!#REF!</definedName>
    <definedName name="IDX" localSheetId="2">'sales in constant rand Q2 2016'!#REF!</definedName>
    <definedName name="MTEF_initial_00_01" localSheetId="17">#REF!</definedName>
    <definedName name="MTEF_initial_00_01">#REF!</definedName>
    <definedName name="MTEF_initial_98_99" localSheetId="17">#REF!</definedName>
    <definedName name="MTEF_initial_98_99">#REF!</definedName>
    <definedName name="MTEF_initial_99_00" localSheetId="17">#REF!</definedName>
    <definedName name="MTEF_initial_99_00">#REF!</definedName>
    <definedName name="MTEF_revised_00_01" localSheetId="17">#REF!</definedName>
    <definedName name="MTEF_revised_00_01">#REF!</definedName>
    <definedName name="MTEF_revised_98_99" localSheetId="17">#REF!</definedName>
    <definedName name="MTEF_revised_98_99">#REF!</definedName>
    <definedName name="MTEF_revised_99_00" localSheetId="17">#REF!</definedName>
    <definedName name="MTEF_revised_99_00">#REF!</definedName>
    <definedName name="MyCurYear" localSheetId="17">#REF!</definedName>
    <definedName name="MyCurYear">#REF!</definedName>
    <definedName name="myHeight" localSheetId="17">#REF!</definedName>
    <definedName name="myHeight">#REF!</definedName>
    <definedName name="myWidth" localSheetId="17">#REF!</definedName>
    <definedName name="myWidth">#REF!</definedName>
    <definedName name="myWodth" localSheetId="17">#REF!</definedName>
    <definedName name="myWodth">#REF!</definedName>
    <definedName name="_xlnm.Print_Area" localSheetId="3">'employment in second quarter'!$A$1:$M$22</definedName>
    <definedName name="_xlnm.Print_Area" localSheetId="14">'expenditure drivers for GDP'!$S$3:$AD$14</definedName>
    <definedName name="_xlnm.Print_Area" localSheetId="13">investment!$R$2:$AA$72</definedName>
    <definedName name="_xlnm.Print_Area" localSheetId="5">'mfg empl comp rest of economy'!$A$1:$M$8</definedName>
    <definedName name="_xlnm.Print_Area" localSheetId="1">'real econ shares in GDP '!$N$3:$W$74</definedName>
    <definedName name="_xlnm.Print_Titles" localSheetId="14">'expenditure drivers for GDP'!$A:$A</definedName>
    <definedName name="_xlnm.Print_Titles" localSheetId="13">investment!$A:$A</definedName>
    <definedName name="_xlnm.Print_Titles" localSheetId="1">'real econ shares in GDP '!$A:$A</definedName>
    <definedName name="PrintArea" localSheetId="17">#REF!</definedName>
    <definedName name="PrintArea">#REF!</definedName>
    <definedName name="Projection_adjusted_97_98" localSheetId="17">#REF!</definedName>
    <definedName name="Projection_adjusted_97_98">#REF!</definedName>
    <definedName name="Projection_arithmetic_97_98" localSheetId="17">#REF!</definedName>
    <definedName name="Projection_arithmetic_97_98">#REF!</definedName>
    <definedName name="Projection_initial_97_98" localSheetId="17">#REF!</definedName>
    <definedName name="Projection_initial_97_98">#REF!</definedName>
    <definedName name="RowSettings" localSheetId="17">#REF!</definedName>
    <definedName name="RowSettings">#REF!</definedName>
    <definedName name="SASApp_GDPDATA_DISCREPANCY_TABLE" localSheetId="14">#REF!</definedName>
    <definedName name="SASApp_GDPDATA_DISCREPANCY_TABLE" localSheetId="17">#REF!</definedName>
    <definedName name="SASApp_GDPDATA_DISCREPANCY_TABLE" localSheetId="13">#REF!</definedName>
    <definedName name="SASApp_GDPDATA_DISCREPANCY_TABLE" localSheetId="1">#REF!</definedName>
    <definedName name="SASApp_GDPDATA_DISCREPANCY_TABLE">#REF!</definedName>
    <definedName name="SASApp_GDPDATA_SUPPLY_TABLE_FIRST" localSheetId="14">#REF!</definedName>
    <definedName name="SASApp_GDPDATA_SUPPLY_TABLE_FIRST" localSheetId="17">#REF!</definedName>
    <definedName name="SASApp_GDPDATA_SUPPLY_TABLE_FIRST" localSheetId="13">#REF!</definedName>
    <definedName name="SASApp_GDPDATA_SUPPLY_TABLE_FIRST" localSheetId="1">#REF!</definedName>
    <definedName name="SASApp_GDPDATA_SUPPLY_TABLE_FIRST">#REF!</definedName>
    <definedName name="SASApp_GDPDATA_SUPPLY_TABLE_SECOND" localSheetId="14">#REF!</definedName>
    <definedName name="SASApp_GDPDATA_SUPPLY_TABLE_SECOND" localSheetId="17">#REF!</definedName>
    <definedName name="SASApp_GDPDATA_SUPPLY_TABLE_SECOND" localSheetId="13">#REF!</definedName>
    <definedName name="SASApp_GDPDATA_SUPPLY_TABLE_SECOND" localSheetId="1">#REF!</definedName>
    <definedName name="SASApp_GDPDATA_SUPPLY_TABLE_SECOND">#REF!</definedName>
    <definedName name="SASApp_GDPDATA_USE_TABLE_FIRST" localSheetId="14">#REF!</definedName>
    <definedName name="SASApp_GDPDATA_USE_TABLE_FIRST" localSheetId="17">#REF!</definedName>
    <definedName name="SASApp_GDPDATA_USE_TABLE_FIRST" localSheetId="13">#REF!</definedName>
    <definedName name="SASApp_GDPDATA_USE_TABLE_FIRST" localSheetId="1">#REF!</definedName>
    <definedName name="SASApp_GDPDATA_USE_TABLE_FIRST">#REF!</definedName>
    <definedName name="SASApp_GDPDATA_USE_TABLE_SECOND" localSheetId="14">#REF!</definedName>
    <definedName name="SASApp_GDPDATA_USE_TABLE_SECOND" localSheetId="17">#REF!</definedName>
    <definedName name="SASApp_GDPDATA_USE_TABLE_SECOND" localSheetId="13">#REF!</definedName>
    <definedName name="SASApp_GDPDATA_USE_TABLE_SECOND" localSheetId="1">#REF!</definedName>
    <definedName name="SASApp_GDPDATA_USE_TABLE_SECOND">#REF!</definedName>
    <definedName name="SEP08N_SML" localSheetId="17">#REF!</definedName>
    <definedName name="SEP08N_SML">#REF!</definedName>
    <definedName name="Start_column" localSheetId="17">#REF!</definedName>
    <definedName name="Start_column">#REF!</definedName>
    <definedName name="Start_Row" localSheetId="17">#REF!</definedName>
    <definedName name="Start_Row">#REF!</definedName>
    <definedName name="Start_sheet" localSheetId="17">#REF!</definedName>
    <definedName name="Start_sheet">#REF!</definedName>
    <definedName name="Summary_Tables" localSheetId="6">[6]Table1!#REF!</definedName>
    <definedName name="Summary_Tables" localSheetId="3">[6]Table1!#REF!</definedName>
    <definedName name="Summary_Tables" localSheetId="17">[1]Table1!#REF!</definedName>
    <definedName name="Summary_Tables" localSheetId="5">[6]Table1!#REF!</definedName>
    <definedName name="Summary_Tables" localSheetId="4">[6]Table1!#REF!</definedName>
    <definedName name="Summary_Tables">[1]Table1!#REF!</definedName>
    <definedName name="Summary_Tables_10" localSheetId="6">#REF!</definedName>
    <definedName name="Summary_Tables_10" localSheetId="3">#REF!</definedName>
    <definedName name="Summary_Tables_10" localSheetId="17">#REF!</definedName>
    <definedName name="Summary_Tables_10" localSheetId="5">#REF!</definedName>
    <definedName name="Summary_Tables_10" localSheetId="4">#REF!</definedName>
    <definedName name="Summary_Tables_10">#REF!</definedName>
    <definedName name="Summary_Tables_11" localSheetId="6">[6]Table2.1!#REF!</definedName>
    <definedName name="Summary_Tables_11" localSheetId="3">[6]Table2.1!#REF!</definedName>
    <definedName name="Summary_Tables_11" localSheetId="17">[1]Table2.1!#REF!</definedName>
    <definedName name="Summary_Tables_11" localSheetId="5">[6]Table2.1!#REF!</definedName>
    <definedName name="Summary_Tables_11" localSheetId="4">[6]Table2.1!#REF!</definedName>
    <definedName name="Summary_Tables_11">[1]Table2.1!#REF!</definedName>
    <definedName name="Summary_Tables_14" localSheetId="6">#REF!</definedName>
    <definedName name="Summary_Tables_14" localSheetId="3">#REF!</definedName>
    <definedName name="Summary_Tables_14" localSheetId="17">#REF!</definedName>
    <definedName name="Summary_Tables_14" localSheetId="5">#REF!</definedName>
    <definedName name="Summary_Tables_14" localSheetId="4">#REF!</definedName>
    <definedName name="Summary_Tables_14">#REF!</definedName>
    <definedName name="Summary_Tables_15" localSheetId="6">#REF!</definedName>
    <definedName name="Summary_Tables_15" localSheetId="3">#REF!</definedName>
    <definedName name="Summary_Tables_15" localSheetId="17">#REF!</definedName>
    <definedName name="Summary_Tables_15" localSheetId="5">#REF!</definedName>
    <definedName name="Summary_Tables_15" localSheetId="4">#REF!</definedName>
    <definedName name="Summary_Tables_15">#REF!</definedName>
    <definedName name="Summary_Tables_17" localSheetId="6">[6]Table3.7!#REF!</definedName>
    <definedName name="Summary_Tables_17" localSheetId="3">[6]Table3.7!#REF!</definedName>
    <definedName name="Summary_Tables_17" localSheetId="17">[1]Table3.7!#REF!</definedName>
    <definedName name="Summary_Tables_17" localSheetId="5">[6]Table3.7!#REF!</definedName>
    <definedName name="Summary_Tables_17" localSheetId="4">[6]Table3.7!#REF!</definedName>
    <definedName name="Summary_Tables_17">[1]Table3.7!#REF!</definedName>
    <definedName name="Summary_Tables_18" localSheetId="6">[6]Table3.6!#REF!</definedName>
    <definedName name="Summary_Tables_18" localSheetId="3">[6]Table3.6!#REF!</definedName>
    <definedName name="Summary_Tables_18" localSheetId="17">[1]Table3.6!#REF!</definedName>
    <definedName name="Summary_Tables_18" localSheetId="5">[6]Table3.6!#REF!</definedName>
    <definedName name="Summary_Tables_18" localSheetId="4">[6]Table3.6!#REF!</definedName>
    <definedName name="Summary_Tables_18">[1]Table3.6!#REF!</definedName>
    <definedName name="Summary_Tables_19" localSheetId="6">#REF!</definedName>
    <definedName name="Summary_Tables_19" localSheetId="3">#REF!</definedName>
    <definedName name="Summary_Tables_19" localSheetId="17">#REF!</definedName>
    <definedName name="Summary_Tables_19" localSheetId="5">#REF!</definedName>
    <definedName name="Summary_Tables_19" localSheetId="4">#REF!</definedName>
    <definedName name="Summary_Tables_19">#REF!</definedName>
    <definedName name="Summary_Tables_2" localSheetId="6">[6]Table1!#REF!</definedName>
    <definedName name="Summary_Tables_2" localSheetId="3">[6]Table1!#REF!</definedName>
    <definedName name="Summary_Tables_2" localSheetId="17">[1]Table1!#REF!</definedName>
    <definedName name="Summary_Tables_2" localSheetId="5">[6]Table1!#REF!</definedName>
    <definedName name="Summary_Tables_2" localSheetId="4">[6]Table1!#REF!</definedName>
    <definedName name="Summary_Tables_2">[1]Table1!#REF!</definedName>
    <definedName name="Summary_Tables_20" localSheetId="6">[6]Table4!#REF!</definedName>
    <definedName name="Summary_Tables_20" localSheetId="3">[6]Table4!#REF!</definedName>
    <definedName name="Summary_Tables_20" localSheetId="17">[1]Table4!#REF!</definedName>
    <definedName name="Summary_Tables_20" localSheetId="5">[6]Table4!#REF!</definedName>
    <definedName name="Summary_Tables_20" localSheetId="4">[6]Table4!#REF!</definedName>
    <definedName name="Summary_Tables_20">[1]Table4!#REF!</definedName>
    <definedName name="Summary_Tables_24" localSheetId="6">[6]Table8!#REF!</definedName>
    <definedName name="Summary_Tables_24" localSheetId="3">[6]Table8!#REF!</definedName>
    <definedName name="Summary_Tables_24" localSheetId="17">[1]Table8!#REF!</definedName>
    <definedName name="Summary_Tables_24" localSheetId="5">[6]Table8!#REF!</definedName>
    <definedName name="Summary_Tables_24" localSheetId="4">[6]Table8!#REF!</definedName>
    <definedName name="Summary_Tables_24">[1]Table8!#REF!</definedName>
    <definedName name="Summary_Tables_25" localSheetId="6">[6]Table2.2!#REF!</definedName>
    <definedName name="Summary_Tables_25" localSheetId="3">[6]Table2.2!#REF!</definedName>
    <definedName name="Summary_Tables_25" localSheetId="17">[1]Table2.2!#REF!</definedName>
    <definedName name="Summary_Tables_25" localSheetId="5">[6]Table2.2!#REF!</definedName>
    <definedName name="Summary_Tables_25" localSheetId="4">[6]Table2.2!#REF!</definedName>
    <definedName name="Summary_Tables_25">[1]Table2.2!#REF!</definedName>
    <definedName name="Summary_Tables_26" localSheetId="6">[6]Table2.2!#REF!</definedName>
    <definedName name="Summary_Tables_26" localSheetId="3">[6]Table2.2!#REF!</definedName>
    <definedName name="Summary_Tables_26" localSheetId="17">[1]Table2.2!#REF!</definedName>
    <definedName name="Summary_Tables_26" localSheetId="5">[6]Table2.2!#REF!</definedName>
    <definedName name="Summary_Tables_26" localSheetId="4">[6]Table2.2!#REF!</definedName>
    <definedName name="Summary_Tables_26">[1]Table2.2!#REF!</definedName>
    <definedName name="Summary_Tables_27" localSheetId="6">#REF!</definedName>
    <definedName name="Summary_Tables_27" localSheetId="3">#REF!</definedName>
    <definedName name="Summary_Tables_27" localSheetId="17">#REF!</definedName>
    <definedName name="Summary_Tables_27" localSheetId="5">#REF!</definedName>
    <definedName name="Summary_Tables_27" localSheetId="4">#REF!</definedName>
    <definedName name="Summary_Tables_27">#REF!</definedName>
    <definedName name="Summary_Tables_28" localSheetId="6">'[6]Table 2'!#REF!</definedName>
    <definedName name="Summary_Tables_28" localSheetId="3">'[6]Table 2'!#REF!</definedName>
    <definedName name="Summary_Tables_28" localSheetId="17">'[1]Table 2'!#REF!</definedName>
    <definedName name="Summary_Tables_28" localSheetId="5">'[6]Table 2'!#REF!</definedName>
    <definedName name="Summary_Tables_28" localSheetId="4">'[6]Table 2'!#REF!</definedName>
    <definedName name="Summary_Tables_28">'[1]Table 2'!#REF!</definedName>
    <definedName name="Summary_Tables_29" localSheetId="6">'[6]Table 2'!#REF!</definedName>
    <definedName name="Summary_Tables_29" localSheetId="3">'[6]Table 2'!#REF!</definedName>
    <definedName name="Summary_Tables_29" localSheetId="17">'[1]Table 2'!#REF!</definedName>
    <definedName name="Summary_Tables_29" localSheetId="5">'[6]Table 2'!#REF!</definedName>
    <definedName name="Summary_Tables_29" localSheetId="4">'[6]Table 2'!#REF!</definedName>
    <definedName name="Summary_Tables_29">'[1]Table 2'!#REF!</definedName>
    <definedName name="Summary_Tables_3" localSheetId="6">[3]Table2.2!#REF!</definedName>
    <definedName name="Summary_Tables_3" localSheetId="3">[3]Table2.2!#REF!</definedName>
    <definedName name="Summary_Tables_3" localSheetId="17">[3]Table2.2!#REF!</definedName>
    <definedName name="Summary_Tables_3" localSheetId="5">[3]Table2.2!#REF!</definedName>
    <definedName name="Summary_Tables_3" localSheetId="4">[3]Table2.2!#REF!</definedName>
    <definedName name="Summary_Tables_3">[3]Table2.2!#REF!</definedName>
    <definedName name="Summary_Tables_30" localSheetId="6">'[6]Table 2'!#REF!</definedName>
    <definedName name="Summary_Tables_30" localSheetId="3">'[6]Table 2'!#REF!</definedName>
    <definedName name="Summary_Tables_30" localSheetId="17">'[1]Table 2'!#REF!</definedName>
    <definedName name="Summary_Tables_30" localSheetId="5">'[6]Table 2'!#REF!</definedName>
    <definedName name="Summary_Tables_30" localSheetId="4">'[6]Table 2'!#REF!</definedName>
    <definedName name="Summary_Tables_30">'[1]Table 2'!#REF!</definedName>
    <definedName name="Summary_Tables_31" localSheetId="6">'[6]Table 2.3'!#REF!</definedName>
    <definedName name="Summary_Tables_31" localSheetId="3">'[6]Table 2.3'!#REF!</definedName>
    <definedName name="Summary_Tables_31" localSheetId="17">#REF!</definedName>
    <definedName name="Summary_Tables_31" localSheetId="5">'[6]Table 2.3'!#REF!</definedName>
    <definedName name="Summary_Tables_31" localSheetId="4">'[6]Table 2.3'!#REF!</definedName>
    <definedName name="Summary_Tables_31">#REF!</definedName>
    <definedName name="Summary_Tables_32" localSheetId="6">'[6]Table 2.3'!#REF!</definedName>
    <definedName name="Summary_Tables_32" localSheetId="3">'[6]Table 2.3'!#REF!</definedName>
    <definedName name="Summary_Tables_32" localSheetId="17">#REF!</definedName>
    <definedName name="Summary_Tables_32" localSheetId="5">'[6]Table 2.3'!#REF!</definedName>
    <definedName name="Summary_Tables_32" localSheetId="4">'[6]Table 2.3'!#REF!</definedName>
    <definedName name="Summary_Tables_32">#REF!</definedName>
    <definedName name="Summary_Tables_34" localSheetId="6">[6]Table3.8a!#REF!</definedName>
    <definedName name="Summary_Tables_34" localSheetId="3">[6]Table3.8a!#REF!</definedName>
    <definedName name="Summary_Tables_34" localSheetId="17">[1]Table3.8a!#REF!</definedName>
    <definedName name="Summary_Tables_34" localSheetId="5">[6]Table3.8a!#REF!</definedName>
    <definedName name="Summary_Tables_34" localSheetId="4">[6]Table3.8a!#REF!</definedName>
    <definedName name="Summary_Tables_34">[1]Table3.8a!#REF!</definedName>
    <definedName name="Summary_Tables_35" localSheetId="6">[6]Table3.8b!#REF!</definedName>
    <definedName name="Summary_Tables_35" localSheetId="3">[6]Table3.8b!#REF!</definedName>
    <definedName name="Summary_Tables_35" localSheetId="17">[1]Table3.8b!#REF!</definedName>
    <definedName name="Summary_Tables_35" localSheetId="5">[6]Table3.8b!#REF!</definedName>
    <definedName name="Summary_Tables_35" localSheetId="4">[6]Table3.8b!#REF!</definedName>
    <definedName name="Summary_Tables_35">[1]Table3.8b!#REF!</definedName>
    <definedName name="Summary_Tables_36" localSheetId="6">#REF!</definedName>
    <definedName name="Summary_Tables_36" localSheetId="3">#REF!</definedName>
    <definedName name="Summary_Tables_36" localSheetId="17">#REF!</definedName>
    <definedName name="Summary_Tables_36" localSheetId="5">#REF!</definedName>
    <definedName name="Summary_Tables_36" localSheetId="4">#REF!</definedName>
    <definedName name="Summary_Tables_36">#REF!</definedName>
    <definedName name="Summary_Tables_37" localSheetId="6">[6]Table3.8c!#REF!</definedName>
    <definedName name="Summary_Tables_37" localSheetId="3">[6]Table3.8c!#REF!</definedName>
    <definedName name="Summary_Tables_37" localSheetId="17">[1]Table3.8c!#REF!</definedName>
    <definedName name="Summary_Tables_37" localSheetId="5">[6]Table3.8c!#REF!</definedName>
    <definedName name="Summary_Tables_37" localSheetId="4">[6]Table3.8c!#REF!</definedName>
    <definedName name="Summary_Tables_37">[1]Table3.8c!#REF!</definedName>
    <definedName name="Summary_Tables_38" localSheetId="6">[6]Table3.6!#REF!</definedName>
    <definedName name="Summary_Tables_38" localSheetId="3">[6]Table3.6!#REF!</definedName>
    <definedName name="Summary_Tables_38" localSheetId="17">[1]Table3.6!#REF!</definedName>
    <definedName name="Summary_Tables_38" localSheetId="5">[6]Table3.6!#REF!</definedName>
    <definedName name="Summary_Tables_38" localSheetId="4">[6]Table3.6!#REF!</definedName>
    <definedName name="Summary_Tables_38">[1]Table3.6!#REF!</definedName>
    <definedName name="Summary_Tables_4" localSheetId="6">[3]Table2.2!#REF!</definedName>
    <definedName name="Summary_Tables_4" localSheetId="3">[3]Table2.2!#REF!</definedName>
    <definedName name="Summary_Tables_4" localSheetId="17">[3]Table2.2!#REF!</definedName>
    <definedName name="Summary_Tables_4" localSheetId="5">[3]Table2.2!#REF!</definedName>
    <definedName name="Summary_Tables_4" localSheetId="4">[3]Table2.2!#REF!</definedName>
    <definedName name="Summary_Tables_4">[3]Table2.2!#REF!</definedName>
    <definedName name="Summary_Tables_44" localSheetId="6">[6]Table2.1!#REF!</definedName>
    <definedName name="Summary_Tables_44" localSheetId="3">[6]Table2.1!#REF!</definedName>
    <definedName name="Summary_Tables_44" localSheetId="17">[1]Table2.1!#REF!</definedName>
    <definedName name="Summary_Tables_44" localSheetId="5">[6]Table2.1!#REF!</definedName>
    <definedName name="Summary_Tables_44" localSheetId="4">[6]Table2.1!#REF!</definedName>
    <definedName name="Summary_Tables_44">[1]Table2.1!#REF!</definedName>
    <definedName name="Summary_Tables_45" localSheetId="6">[6]Table2.2!#REF!</definedName>
    <definedName name="Summary_Tables_45" localSheetId="3">[6]Table2.2!#REF!</definedName>
    <definedName name="Summary_Tables_45" localSheetId="17">[1]Table2.2!#REF!</definedName>
    <definedName name="Summary_Tables_45" localSheetId="5">[6]Table2.2!#REF!</definedName>
    <definedName name="Summary_Tables_45" localSheetId="4">[6]Table2.2!#REF!</definedName>
    <definedName name="Summary_Tables_45">[1]Table2.2!#REF!</definedName>
    <definedName name="Summary_Tables_46" localSheetId="6">[6]Table2.2!#REF!</definedName>
    <definedName name="Summary_Tables_46" localSheetId="3">[6]Table2.2!#REF!</definedName>
    <definedName name="Summary_Tables_46" localSheetId="17">[1]Table2.2!#REF!</definedName>
    <definedName name="Summary_Tables_46" localSheetId="5">[6]Table2.2!#REF!</definedName>
    <definedName name="Summary_Tables_46" localSheetId="4">[6]Table2.2!#REF!</definedName>
    <definedName name="Summary_Tables_46">[1]Table2.2!#REF!</definedName>
    <definedName name="Summary_Tables_5" localSheetId="6">[3]Table2.2!#REF!</definedName>
    <definedName name="Summary_Tables_5" localSheetId="3">[3]Table2.2!#REF!</definedName>
    <definedName name="Summary_Tables_5" localSheetId="17">[3]Table2.2!#REF!</definedName>
    <definedName name="Summary_Tables_5" localSheetId="5">[3]Table2.2!#REF!</definedName>
    <definedName name="Summary_Tables_5" localSheetId="4">[3]Table2.2!#REF!</definedName>
    <definedName name="Summary_Tables_5">[3]Table2.2!#REF!</definedName>
    <definedName name="Summary_Tables_6" localSheetId="3">'employment in second quarter'!$A$1:$M$22</definedName>
    <definedName name="Summary_Tables_6" localSheetId="5">'mfg empl comp rest of economy'!$A$1:$M$8</definedName>
    <definedName name="Z_B5B3C281_3E7C_11D3_BF6D_444553540000_.wvu.Cols" localSheetId="17" hidden="1">#REF!,#REF!,#REF!,#REF!</definedName>
    <definedName name="Z_B5B3C281_3E7C_11D3_BF6D_444553540000_.wvu.Cols" hidden="1">#REF!,#REF!,#REF!,#REF!</definedName>
    <definedName name="Z_B5B3C281_3E7C_11D3_BF6D_444553540000_.wvu.PrintArea" localSheetId="17" hidden="1">#REF!</definedName>
    <definedName name="Z_B5B3C281_3E7C_11D3_BF6D_444553540000_.wvu.PrintArea" hidden="1">#REF!</definedName>
    <definedName name="Z_B5B3C281_3E7C_11D3_BF6D_444553540000_.wvu.Rows" localSheetId="17" hidden="1">#REF!</definedName>
    <definedName name="Z_B5B3C281_3E7C_11D3_BF6D_444553540000_.wvu.Rows" hidden="1">#REF!</definedName>
  </definedNames>
  <calcPr calcId="145621"/>
</workbook>
</file>

<file path=xl/calcChain.xml><?xml version="1.0" encoding="utf-8"?>
<calcChain xmlns="http://schemas.openxmlformats.org/spreadsheetml/2006/main">
  <c r="G41" i="27" l="1"/>
  <c r="F41" i="27"/>
  <c r="E41" i="27"/>
  <c r="D41" i="27"/>
  <c r="C41" i="27"/>
  <c r="B41" i="27"/>
  <c r="G35" i="27"/>
  <c r="F35" i="27"/>
  <c r="E35" i="27"/>
  <c r="D35" i="27"/>
  <c r="C35" i="27"/>
  <c r="B35" i="27"/>
  <c r="G34" i="27"/>
  <c r="F34" i="27"/>
  <c r="E34" i="27"/>
  <c r="D34" i="27"/>
  <c r="C34" i="27"/>
  <c r="B34" i="27"/>
  <c r="G23" i="27"/>
  <c r="F23" i="27"/>
  <c r="E23" i="27"/>
  <c r="D23" i="27"/>
  <c r="C23" i="27"/>
  <c r="B23" i="27"/>
  <c r="G22" i="27"/>
  <c r="F22" i="27"/>
  <c r="E22" i="27"/>
  <c r="D22" i="27"/>
  <c r="C22" i="27"/>
  <c r="B22" i="27"/>
  <c r="G21" i="27"/>
  <c r="F21" i="27"/>
  <c r="E21" i="27"/>
  <c r="D21" i="27"/>
  <c r="C21" i="27"/>
  <c r="B21" i="27"/>
  <c r="G20" i="27"/>
  <c r="F20" i="27"/>
  <c r="E20" i="27"/>
  <c r="D20" i="27"/>
  <c r="C20" i="27"/>
  <c r="B20" i="27"/>
  <c r="G19" i="27"/>
  <c r="F19" i="27"/>
  <c r="E19" i="27"/>
  <c r="D19" i="27"/>
  <c r="C19" i="27"/>
  <c r="B19" i="27"/>
  <c r="G18" i="27"/>
  <c r="F18" i="27"/>
  <c r="E18" i="27"/>
  <c r="D18" i="27"/>
  <c r="C18" i="27"/>
  <c r="B18" i="27"/>
  <c r="G17" i="27"/>
  <c r="F17" i="27"/>
  <c r="E17" i="27"/>
  <c r="D17" i="27"/>
  <c r="C17" i="27"/>
  <c r="B17" i="27"/>
  <c r="G16" i="27"/>
  <c r="F16" i="27"/>
  <c r="E16" i="27"/>
  <c r="D16" i="27"/>
  <c r="C16" i="27"/>
  <c r="B16" i="27"/>
  <c r="G15" i="27"/>
  <c r="F15" i="27"/>
  <c r="E15" i="27"/>
  <c r="D15" i="27"/>
  <c r="C15" i="27"/>
  <c r="B15" i="27"/>
  <c r="G14" i="27"/>
  <c r="F14" i="27"/>
  <c r="E14" i="27"/>
  <c r="D14" i="27"/>
  <c r="C14" i="27"/>
  <c r="B14" i="27"/>
  <c r="G33" i="26"/>
  <c r="G34" i="26" s="1"/>
  <c r="G27" i="26" s="1"/>
  <c r="G16" i="26" s="1"/>
  <c r="F33" i="26"/>
  <c r="F34" i="26" s="1"/>
  <c r="F27" i="26" s="1"/>
  <c r="E33" i="26"/>
  <c r="E34" i="26" s="1"/>
  <c r="E27" i="26" s="1"/>
  <c r="D33" i="26"/>
  <c r="D34" i="26" s="1"/>
  <c r="D27" i="26" s="1"/>
  <c r="D16" i="26" s="1"/>
  <c r="C33" i="26"/>
  <c r="C34" i="26" s="1"/>
  <c r="C27" i="26" s="1"/>
  <c r="C16" i="26" s="1"/>
  <c r="B33" i="26"/>
  <c r="B34" i="26" s="1"/>
  <c r="B27" i="26" s="1"/>
  <c r="F26" i="26"/>
  <c r="F15" i="26" s="1"/>
  <c r="E26" i="26"/>
  <c r="E15" i="26" s="1"/>
  <c r="B26" i="26"/>
  <c r="B15" i="26" s="1"/>
  <c r="G25" i="26"/>
  <c r="G14" i="26" s="1"/>
  <c r="F25" i="26"/>
  <c r="E25" i="26"/>
  <c r="D25" i="26"/>
  <c r="D14" i="26" s="1"/>
  <c r="C25" i="26"/>
  <c r="C14" i="26" s="1"/>
  <c r="B25" i="26"/>
  <c r="G24" i="26"/>
  <c r="F24" i="26"/>
  <c r="F13" i="26" s="1"/>
  <c r="E24" i="26"/>
  <c r="E13" i="26" s="1"/>
  <c r="D24" i="26"/>
  <c r="C24" i="26"/>
  <c r="B24" i="26"/>
  <c r="B13" i="26" s="1"/>
  <c r="G23" i="26"/>
  <c r="G12" i="26" s="1"/>
  <c r="F23" i="26"/>
  <c r="E23" i="26"/>
  <c r="D23" i="26"/>
  <c r="D12" i="26" s="1"/>
  <c r="C23" i="26"/>
  <c r="C12" i="26" s="1"/>
  <c r="B23" i="26"/>
  <c r="G22" i="26"/>
  <c r="F22" i="26"/>
  <c r="F11" i="26" s="1"/>
  <c r="E22" i="26"/>
  <c r="E11" i="26" s="1"/>
  <c r="D22" i="26"/>
  <c r="C22" i="26"/>
  <c r="B22" i="26"/>
  <c r="B11" i="26" s="1"/>
  <c r="G21" i="26"/>
  <c r="G10" i="26" s="1"/>
  <c r="F21" i="26"/>
  <c r="E21" i="26"/>
  <c r="D21" i="26"/>
  <c r="D10" i="26" s="1"/>
  <c r="C21" i="26"/>
  <c r="C10" i="26" s="1"/>
  <c r="B21" i="26"/>
  <c r="G18" i="26"/>
  <c r="F18" i="26"/>
  <c r="E18" i="26"/>
  <c r="D18" i="26"/>
  <c r="C18" i="26"/>
  <c r="B18" i="26"/>
  <c r="B14" i="26" s="1"/>
  <c r="F14" i="26"/>
  <c r="E14" i="26"/>
  <c r="G13" i="26"/>
  <c r="D13" i="26"/>
  <c r="C13" i="26"/>
  <c r="F12" i="26"/>
  <c r="E12" i="26"/>
  <c r="B12" i="26"/>
  <c r="G11" i="26"/>
  <c r="D11" i="26"/>
  <c r="C11" i="26"/>
  <c r="F10" i="26"/>
  <c r="E10" i="26"/>
  <c r="B10" i="26"/>
  <c r="D26" i="26" l="1"/>
  <c r="D15" i="26" s="1"/>
  <c r="B16" i="26"/>
  <c r="F16" i="26"/>
  <c r="C26" i="26"/>
  <c r="C15" i="26" s="1"/>
  <c r="G26" i="26"/>
  <c r="G15" i="26" s="1"/>
  <c r="E16" i="26"/>
  <c r="G121" i="25"/>
  <c r="F121" i="25"/>
  <c r="E121" i="25"/>
  <c r="D121" i="25"/>
  <c r="C121" i="25"/>
  <c r="B121" i="25"/>
  <c r="G120" i="25"/>
  <c r="F120" i="25"/>
  <c r="E120" i="25"/>
  <c r="D120" i="25"/>
  <c r="C120" i="25"/>
  <c r="B120" i="25"/>
  <c r="G119" i="25"/>
  <c r="F119" i="25"/>
  <c r="E119" i="25"/>
  <c r="D119" i="25"/>
  <c r="C119" i="25"/>
  <c r="B119" i="25"/>
  <c r="G118" i="25"/>
  <c r="F118" i="25"/>
  <c r="E118" i="25"/>
  <c r="D118" i="25"/>
  <c r="C118" i="25"/>
  <c r="B118" i="25"/>
  <c r="G117" i="25"/>
  <c r="F117" i="25"/>
  <c r="E117" i="25"/>
  <c r="D117" i="25"/>
  <c r="C117" i="25"/>
  <c r="B117" i="25"/>
  <c r="G116" i="25"/>
  <c r="F116" i="25"/>
  <c r="E116" i="25"/>
  <c r="D116" i="25"/>
  <c r="C116" i="25"/>
  <c r="B116" i="25"/>
  <c r="G115" i="25"/>
  <c r="F115" i="25"/>
  <c r="E115" i="25"/>
  <c r="D115" i="25"/>
  <c r="C115" i="25"/>
  <c r="B115" i="25"/>
  <c r="G114" i="25"/>
  <c r="F114" i="25"/>
  <c r="E114" i="25"/>
  <c r="D114" i="25"/>
  <c r="C114" i="25"/>
  <c r="B114" i="25"/>
  <c r="G113" i="25"/>
  <c r="F113" i="25"/>
  <c r="E113" i="25"/>
  <c r="D113" i="25"/>
  <c r="C113" i="25"/>
  <c r="B113" i="25"/>
  <c r="G112" i="25"/>
  <c r="F112" i="25"/>
  <c r="E112" i="25"/>
  <c r="D112" i="25"/>
  <c r="C112" i="25"/>
  <c r="B112" i="25"/>
  <c r="G111" i="25"/>
  <c r="F111" i="25"/>
  <c r="E111" i="25"/>
  <c r="D111" i="25"/>
  <c r="C111" i="25"/>
  <c r="B111" i="25"/>
  <c r="G110" i="25"/>
  <c r="F110" i="25"/>
  <c r="E110" i="25"/>
  <c r="D110" i="25"/>
  <c r="C110" i="25"/>
  <c r="B110" i="25"/>
  <c r="G109" i="25"/>
  <c r="F109" i="25"/>
  <c r="E109" i="25"/>
  <c r="D109" i="25"/>
  <c r="C109" i="25"/>
  <c r="B109" i="25"/>
  <c r="G108" i="25"/>
  <c r="F108" i="25"/>
  <c r="E108" i="25"/>
  <c r="D108" i="25"/>
  <c r="C108" i="25"/>
  <c r="B108" i="25"/>
  <c r="G107" i="25"/>
  <c r="F107" i="25"/>
  <c r="E107" i="25"/>
  <c r="D107" i="25"/>
  <c r="C107" i="25"/>
  <c r="B107" i="25"/>
  <c r="G106" i="25"/>
  <c r="F106" i="25"/>
  <c r="E106" i="25"/>
  <c r="D106" i="25"/>
  <c r="C106" i="25"/>
  <c r="B106" i="25"/>
  <c r="G105" i="25"/>
  <c r="F105" i="25"/>
  <c r="E105" i="25"/>
  <c r="D105" i="25"/>
  <c r="C105" i="25"/>
  <c r="B105" i="25"/>
  <c r="G104" i="25"/>
  <c r="F104" i="25"/>
  <c r="E104" i="25"/>
  <c r="D104" i="25"/>
  <c r="C104" i="25"/>
  <c r="B104" i="25"/>
  <c r="G103" i="25"/>
  <c r="F103" i="25"/>
  <c r="E103" i="25"/>
  <c r="D103" i="25"/>
  <c r="C103" i="25"/>
  <c r="B103" i="25"/>
  <c r="G102" i="25"/>
  <c r="F102" i="25"/>
  <c r="E102" i="25"/>
  <c r="D102" i="25"/>
  <c r="C102" i="25"/>
  <c r="B102" i="25"/>
  <c r="G101" i="25"/>
  <c r="F101" i="25"/>
  <c r="E101" i="25"/>
  <c r="D101" i="25"/>
  <c r="C101" i="25"/>
  <c r="B101" i="25"/>
  <c r="G100" i="25"/>
  <c r="F100" i="25"/>
  <c r="E100" i="25"/>
  <c r="D100" i="25"/>
  <c r="C100" i="25"/>
  <c r="B100" i="25"/>
  <c r="G99" i="25"/>
  <c r="F99" i="25"/>
  <c r="E99" i="25"/>
  <c r="D99" i="25"/>
  <c r="C99" i="25"/>
  <c r="B99" i="25"/>
  <c r="G98" i="25"/>
  <c r="F98" i="25"/>
  <c r="E98" i="25"/>
  <c r="D98" i="25"/>
  <c r="C98" i="25"/>
  <c r="B98" i="25"/>
  <c r="G97" i="25"/>
  <c r="F97" i="25"/>
  <c r="E97" i="25"/>
  <c r="D97" i="25"/>
  <c r="C97" i="25"/>
  <c r="B97" i="25"/>
  <c r="G96" i="25"/>
  <c r="F96" i="25"/>
  <c r="E96" i="25"/>
  <c r="D96" i="25"/>
  <c r="C96" i="25"/>
  <c r="B96" i="25"/>
  <c r="G95" i="25"/>
  <c r="F95" i="25"/>
  <c r="E95" i="25"/>
  <c r="D95" i="25"/>
  <c r="C95" i="25"/>
  <c r="B95" i="25"/>
  <c r="G94" i="25"/>
  <c r="F94" i="25"/>
  <c r="E94" i="25"/>
  <c r="D94" i="25"/>
  <c r="C94" i="25"/>
  <c r="B94" i="25"/>
  <c r="G93" i="25"/>
  <c r="F93" i="25"/>
  <c r="E93" i="25"/>
  <c r="D93" i="25"/>
  <c r="C93" i="25"/>
  <c r="B93" i="25"/>
  <c r="G92" i="25"/>
  <c r="F92" i="25"/>
  <c r="E92" i="25"/>
  <c r="D92" i="25"/>
  <c r="C92" i="25"/>
  <c r="B92" i="25"/>
  <c r="G91" i="25"/>
  <c r="F91" i="25"/>
  <c r="E91" i="25"/>
  <c r="D91" i="25"/>
  <c r="C91" i="25"/>
  <c r="B91" i="25"/>
  <c r="G90" i="25"/>
  <c r="F90" i="25"/>
  <c r="E90" i="25"/>
  <c r="D90" i="25"/>
  <c r="C90" i="25"/>
  <c r="B90" i="25"/>
  <c r="G89" i="25"/>
  <c r="F89" i="25"/>
  <c r="E89" i="25"/>
  <c r="D89" i="25"/>
  <c r="C89" i="25"/>
  <c r="B89" i="25"/>
  <c r="G88" i="25"/>
  <c r="F88" i="25"/>
  <c r="E88" i="25"/>
  <c r="D88" i="25"/>
  <c r="C88" i="25"/>
  <c r="B88" i="25"/>
  <c r="G87" i="25"/>
  <c r="F87" i="25"/>
  <c r="E87" i="25"/>
  <c r="D87" i="25"/>
  <c r="C87" i="25"/>
  <c r="B87" i="25"/>
  <c r="G86" i="25"/>
  <c r="F86" i="25"/>
  <c r="E86" i="25"/>
  <c r="D86" i="25"/>
  <c r="C86" i="25"/>
  <c r="B86" i="25"/>
  <c r="G85" i="25"/>
  <c r="F85" i="25"/>
  <c r="E85" i="25"/>
  <c r="D85" i="25"/>
  <c r="C85" i="25"/>
  <c r="B85" i="25"/>
  <c r="G84" i="25"/>
  <c r="F84" i="25"/>
  <c r="E84" i="25"/>
  <c r="D84" i="25"/>
  <c r="C84" i="25"/>
  <c r="B84" i="25"/>
  <c r="G83" i="25"/>
  <c r="F83" i="25"/>
  <c r="E83" i="25"/>
  <c r="D83" i="25"/>
  <c r="C83" i="25"/>
  <c r="B83" i="25"/>
  <c r="G82" i="25"/>
  <c r="F82" i="25"/>
  <c r="E82" i="25"/>
  <c r="D82" i="25"/>
  <c r="C82" i="25"/>
  <c r="B82" i="25"/>
  <c r="G81" i="25"/>
  <c r="F81" i="25"/>
  <c r="E81" i="25"/>
  <c r="D81" i="25"/>
  <c r="C81" i="25"/>
  <c r="B81" i="25"/>
  <c r="G80" i="25"/>
  <c r="F80" i="25"/>
  <c r="E80" i="25"/>
  <c r="D80" i="25"/>
  <c r="C80" i="25"/>
  <c r="B80" i="25"/>
  <c r="G79" i="25"/>
  <c r="F79" i="25"/>
  <c r="E79" i="25"/>
  <c r="D79" i="25"/>
  <c r="C79" i="25"/>
  <c r="B79" i="25"/>
  <c r="G78" i="25"/>
  <c r="F78" i="25"/>
  <c r="E78" i="25"/>
  <c r="D78" i="25"/>
  <c r="C78" i="25"/>
  <c r="B78" i="25"/>
  <c r="G77" i="25"/>
  <c r="F77" i="25"/>
  <c r="E77" i="25"/>
  <c r="D77" i="25"/>
  <c r="C77" i="25"/>
  <c r="B77" i="25"/>
  <c r="G76" i="25"/>
  <c r="F76" i="25"/>
  <c r="E76" i="25"/>
  <c r="D76" i="25"/>
  <c r="C76" i="25"/>
  <c r="B76" i="25"/>
  <c r="G75" i="25"/>
  <c r="F75" i="25"/>
  <c r="E75" i="25"/>
  <c r="D75" i="25"/>
  <c r="C75" i="25"/>
  <c r="B75" i="25"/>
  <c r="G74" i="25"/>
  <c r="F74" i="25"/>
  <c r="E74" i="25"/>
  <c r="D74" i="25"/>
  <c r="C74" i="25"/>
  <c r="B74" i="25"/>
  <c r="G73" i="25"/>
  <c r="F73" i="25"/>
  <c r="E73" i="25"/>
  <c r="D73" i="25"/>
  <c r="C73" i="25"/>
  <c r="B73" i="25"/>
  <c r="G72" i="25"/>
  <c r="F72" i="25"/>
  <c r="E72" i="25"/>
  <c r="D72" i="25"/>
  <c r="C72" i="25"/>
  <c r="B72" i="25"/>
  <c r="G71" i="25"/>
  <c r="F71" i="25"/>
  <c r="E71" i="25"/>
  <c r="D71" i="25"/>
  <c r="C71" i="25"/>
  <c r="B71" i="25"/>
  <c r="G70" i="25"/>
  <c r="F70" i="25"/>
  <c r="E70" i="25"/>
  <c r="D70" i="25"/>
  <c r="C70" i="25"/>
  <c r="B70" i="25"/>
  <c r="G69" i="25"/>
  <c r="F69" i="25"/>
  <c r="E69" i="25"/>
  <c r="D69" i="25"/>
  <c r="C69" i="25"/>
  <c r="B69" i="25"/>
  <c r="G68" i="25"/>
  <c r="F68" i="25"/>
  <c r="E68" i="25"/>
  <c r="D68" i="25"/>
  <c r="C68" i="25"/>
  <c r="B68" i="25"/>
  <c r="G67" i="25"/>
  <c r="F67" i="25"/>
  <c r="E67" i="25"/>
  <c r="D67" i="25"/>
  <c r="C67" i="25"/>
  <c r="B67" i="25"/>
  <c r="G66" i="25"/>
  <c r="F66" i="25"/>
  <c r="E66" i="25"/>
  <c r="D66" i="25"/>
  <c r="C66" i="25"/>
  <c r="B66" i="25"/>
  <c r="G65" i="25"/>
  <c r="F65" i="25"/>
  <c r="E65" i="25"/>
  <c r="D65" i="25"/>
  <c r="C65" i="25"/>
  <c r="B65" i="25"/>
  <c r="G64" i="25"/>
  <c r="F64" i="25"/>
  <c r="E64" i="25"/>
  <c r="D64" i="25"/>
  <c r="C64" i="25"/>
  <c r="B64" i="25"/>
  <c r="G63" i="25"/>
  <c r="F63" i="25"/>
  <c r="E63" i="25"/>
  <c r="D63" i="25"/>
  <c r="C63" i="25"/>
  <c r="B63" i="25"/>
  <c r="G62" i="25"/>
  <c r="F62" i="25"/>
  <c r="E62" i="25"/>
  <c r="D62" i="25"/>
  <c r="C62" i="25"/>
  <c r="B62" i="25"/>
  <c r="G61" i="25"/>
  <c r="F61" i="25"/>
  <c r="E61" i="25"/>
  <c r="D61" i="25"/>
  <c r="C61" i="25"/>
  <c r="B61" i="25"/>
  <c r="G60" i="25"/>
  <c r="F60" i="25"/>
  <c r="E60" i="25"/>
  <c r="D60" i="25"/>
  <c r="C60" i="25"/>
  <c r="B60" i="25"/>
  <c r="G59" i="25"/>
  <c r="F59" i="25"/>
  <c r="E59" i="25"/>
  <c r="D59" i="25"/>
  <c r="C59" i="25"/>
  <c r="B59" i="25"/>
  <c r="G58" i="25"/>
  <c r="F58" i="25"/>
  <c r="E58" i="25"/>
  <c r="D58" i="25"/>
  <c r="C58" i="25"/>
  <c r="B58" i="25"/>
  <c r="G57" i="25"/>
  <c r="F57" i="25"/>
  <c r="E57" i="25"/>
  <c r="D57" i="25"/>
  <c r="C57" i="25"/>
  <c r="B57" i="25"/>
  <c r="G56" i="25"/>
  <c r="F56" i="25"/>
  <c r="E56" i="25"/>
  <c r="D56" i="25"/>
  <c r="C56" i="25"/>
  <c r="B56" i="25"/>
  <c r="G55" i="25"/>
  <c r="F55" i="25"/>
  <c r="E55" i="25"/>
  <c r="D55" i="25"/>
  <c r="C55" i="25"/>
  <c r="B55" i="25"/>
  <c r="G54" i="25"/>
  <c r="F54" i="25"/>
  <c r="E54" i="25"/>
  <c r="D54" i="25"/>
  <c r="C54" i="25"/>
  <c r="B54" i="25"/>
  <c r="G53" i="25"/>
  <c r="F53" i="25"/>
  <c r="E53" i="25"/>
  <c r="D53" i="25"/>
  <c r="C53" i="25"/>
  <c r="B53" i="25"/>
  <c r="G52" i="25"/>
  <c r="F52" i="25"/>
  <c r="E52" i="25"/>
  <c r="D52" i="25"/>
  <c r="C52" i="25"/>
  <c r="B52" i="25"/>
  <c r="G51" i="25"/>
  <c r="F51" i="25"/>
  <c r="E51" i="25"/>
  <c r="D51" i="25"/>
  <c r="C51" i="25"/>
  <c r="B51" i="25"/>
  <c r="G50" i="25"/>
  <c r="F50" i="25"/>
  <c r="E50" i="25"/>
  <c r="D50" i="25"/>
  <c r="C50" i="25"/>
  <c r="B50" i="25"/>
  <c r="G49" i="25"/>
  <c r="F49" i="25"/>
  <c r="E49" i="25"/>
  <c r="D49" i="25"/>
  <c r="C49" i="25"/>
  <c r="B49" i="25"/>
  <c r="G48" i="25"/>
  <c r="F48" i="25"/>
  <c r="E48" i="25"/>
  <c r="D48" i="25"/>
  <c r="C48" i="25"/>
  <c r="B48" i="25"/>
  <c r="G47" i="25"/>
  <c r="F47" i="25"/>
  <c r="E47" i="25"/>
  <c r="D47" i="25"/>
  <c r="C47" i="25"/>
  <c r="B47" i="25"/>
  <c r="G46" i="25"/>
  <c r="F46" i="25"/>
  <c r="E46" i="25"/>
  <c r="D46" i="25"/>
  <c r="C46" i="25"/>
  <c r="B46" i="25"/>
  <c r="G45" i="25"/>
  <c r="F45" i="25"/>
  <c r="E45" i="25"/>
  <c r="D45" i="25"/>
  <c r="C45" i="25"/>
  <c r="B45" i="25"/>
  <c r="G44" i="25"/>
  <c r="F44" i="25"/>
  <c r="E44" i="25"/>
  <c r="D44" i="25"/>
  <c r="C44" i="25"/>
  <c r="B44" i="25"/>
  <c r="G43" i="25"/>
  <c r="F43" i="25"/>
  <c r="E43" i="25"/>
  <c r="D43" i="25"/>
  <c r="C43" i="25"/>
  <c r="B43" i="25"/>
  <c r="G42" i="25"/>
  <c r="F42" i="25"/>
  <c r="E42" i="25"/>
  <c r="D42" i="25"/>
  <c r="C42" i="25"/>
  <c r="B42" i="25"/>
  <c r="G41" i="25"/>
  <c r="F41" i="25"/>
  <c r="E41" i="25"/>
  <c r="D41" i="25"/>
  <c r="C41" i="25"/>
  <c r="B41" i="25"/>
  <c r="G40" i="25"/>
  <c r="F40" i="25"/>
  <c r="E40" i="25"/>
  <c r="D40" i="25"/>
  <c r="C40" i="25"/>
  <c r="B40" i="25"/>
  <c r="G39" i="25"/>
  <c r="F39" i="25"/>
  <c r="E39" i="25"/>
  <c r="D39" i="25"/>
  <c r="C39" i="25"/>
  <c r="B39" i="25"/>
  <c r="G38" i="25"/>
  <c r="F38" i="25"/>
  <c r="E38" i="25"/>
  <c r="D38" i="25"/>
  <c r="C38" i="25"/>
  <c r="B38" i="25"/>
  <c r="G37" i="25"/>
  <c r="F37" i="25"/>
  <c r="E37" i="25"/>
  <c r="D37" i="25"/>
  <c r="C37" i="25"/>
  <c r="B37" i="25"/>
  <c r="G36" i="25"/>
  <c r="F36" i="25"/>
  <c r="E36" i="25"/>
  <c r="D36" i="25"/>
  <c r="C36" i="25"/>
  <c r="B36" i="25"/>
  <c r="G35" i="25"/>
  <c r="F35" i="25"/>
  <c r="E35" i="25"/>
  <c r="D35" i="25"/>
  <c r="C35" i="25"/>
  <c r="B35" i="25"/>
  <c r="G34" i="25"/>
  <c r="F34" i="25"/>
  <c r="E34" i="25"/>
  <c r="D34" i="25"/>
  <c r="C34" i="25"/>
  <c r="B34" i="25"/>
  <c r="G33" i="25"/>
  <c r="F33" i="25"/>
  <c r="E33" i="25"/>
  <c r="D33" i="25"/>
  <c r="C33" i="25"/>
  <c r="B33" i="25"/>
  <c r="G32" i="25"/>
  <c r="F32" i="25"/>
  <c r="E32" i="25"/>
  <c r="D32" i="25"/>
  <c r="C32" i="25"/>
  <c r="B32" i="25"/>
  <c r="G31" i="25"/>
  <c r="F31" i="25"/>
  <c r="E31" i="25"/>
  <c r="D31" i="25"/>
  <c r="C31" i="25"/>
  <c r="B31" i="25"/>
  <c r="G30" i="25"/>
  <c r="F30" i="25"/>
  <c r="E30" i="25"/>
  <c r="D30" i="25"/>
  <c r="C30" i="25"/>
  <c r="B30" i="25"/>
  <c r="G29" i="25"/>
  <c r="F29" i="25"/>
  <c r="E29" i="25"/>
  <c r="D29" i="25"/>
  <c r="C29" i="25"/>
  <c r="B29" i="25"/>
  <c r="G28" i="25"/>
  <c r="F28" i="25"/>
  <c r="E28" i="25"/>
  <c r="D28" i="25"/>
  <c r="C28" i="25"/>
  <c r="B28" i="25"/>
  <c r="G27" i="25"/>
  <c r="F27" i="25"/>
  <c r="E27" i="25"/>
  <c r="D27" i="25"/>
  <c r="C27" i="25"/>
  <c r="B27" i="25"/>
  <c r="G26" i="25"/>
  <c r="F26" i="25"/>
  <c r="E26" i="25"/>
  <c r="D26" i="25"/>
  <c r="C26" i="25"/>
  <c r="B26" i="25"/>
  <c r="G25" i="25"/>
  <c r="F25" i="25"/>
  <c r="E25" i="25"/>
  <c r="D25" i="25"/>
  <c r="C25" i="25"/>
  <c r="B25" i="25"/>
  <c r="G24" i="25"/>
  <c r="F24" i="25"/>
  <c r="E24" i="25"/>
  <c r="D24" i="25"/>
  <c r="C24" i="25"/>
  <c r="B24" i="25"/>
  <c r="G23" i="25"/>
  <c r="F23" i="25"/>
  <c r="E23" i="25"/>
  <c r="D23" i="25"/>
  <c r="C23" i="25"/>
  <c r="B23" i="25"/>
  <c r="G22" i="25"/>
  <c r="F22" i="25"/>
  <c r="E22" i="25"/>
  <c r="D22" i="25"/>
  <c r="C22" i="25"/>
  <c r="B22" i="25"/>
  <c r="G21" i="25"/>
  <c r="F21" i="25"/>
  <c r="E21" i="25"/>
  <c r="D21" i="25"/>
  <c r="C21" i="25"/>
  <c r="B21" i="25"/>
  <c r="G20" i="25"/>
  <c r="F20" i="25"/>
  <c r="E20" i="25"/>
  <c r="D20" i="25"/>
  <c r="C20" i="25"/>
  <c r="B20" i="25"/>
  <c r="G19" i="25"/>
  <c r="F19" i="25"/>
  <c r="E19" i="25"/>
  <c r="D19" i="25"/>
  <c r="C19" i="25"/>
  <c r="B19" i="25"/>
  <c r="G18" i="25"/>
  <c r="F18" i="25"/>
  <c r="E18" i="25"/>
  <c r="D18" i="25"/>
  <c r="C18" i="25"/>
  <c r="B18" i="25"/>
  <c r="G17" i="25"/>
  <c r="F17" i="25"/>
  <c r="E17" i="25"/>
  <c r="D17" i="25"/>
  <c r="C17" i="25"/>
  <c r="B17" i="25"/>
  <c r="G16" i="25"/>
  <c r="F16" i="25"/>
  <c r="E16" i="25"/>
  <c r="D16" i="25"/>
  <c r="C16" i="25"/>
  <c r="B16" i="25"/>
  <c r="G15" i="25"/>
  <c r="F15" i="25"/>
  <c r="E15" i="25"/>
  <c r="D15" i="25"/>
  <c r="C15" i="25"/>
  <c r="B15" i="25"/>
  <c r="G14" i="25"/>
  <c r="F14" i="25"/>
  <c r="E14" i="25"/>
  <c r="D14" i="25"/>
  <c r="C14" i="25"/>
  <c r="B14" i="25"/>
  <c r="G13" i="25"/>
  <c r="F13" i="25"/>
  <c r="E13" i="25"/>
  <c r="D13" i="25"/>
  <c r="C13" i="25"/>
  <c r="B13" i="25"/>
  <c r="G12" i="25"/>
  <c r="F12" i="25"/>
  <c r="E12" i="25"/>
  <c r="D12" i="25"/>
  <c r="C12" i="25"/>
  <c r="B12" i="25"/>
  <c r="G11" i="25"/>
  <c r="F11" i="25"/>
  <c r="E11" i="25"/>
  <c r="D11" i="25"/>
  <c r="C11" i="25"/>
  <c r="B11" i="25"/>
  <c r="G10" i="25"/>
  <c r="F10" i="25"/>
  <c r="E10" i="25"/>
  <c r="D10" i="25"/>
  <c r="C10" i="25"/>
  <c r="B10" i="25"/>
  <c r="G9" i="25"/>
  <c r="F9" i="25"/>
  <c r="E9" i="25"/>
  <c r="D9" i="25"/>
  <c r="C9" i="25"/>
  <c r="B9" i="25"/>
  <c r="G8" i="25"/>
  <c r="F8" i="25"/>
  <c r="E8" i="25"/>
  <c r="D8" i="25"/>
  <c r="C8" i="25"/>
  <c r="B8" i="25"/>
  <c r="G7" i="25"/>
  <c r="F7" i="25"/>
  <c r="E7" i="25"/>
  <c r="D7" i="25"/>
  <c r="C7" i="25"/>
  <c r="B7" i="25"/>
  <c r="G6" i="25"/>
  <c r="F6" i="25"/>
  <c r="E6" i="25"/>
  <c r="D6" i="25"/>
  <c r="C6" i="25"/>
  <c r="B6" i="25"/>
  <c r="F18" i="24" l="1"/>
  <c r="E18" i="24"/>
  <c r="D18" i="24"/>
  <c r="C18" i="24"/>
  <c r="B18" i="24"/>
  <c r="F17" i="24"/>
  <c r="E17" i="24"/>
  <c r="D17" i="24"/>
  <c r="C17" i="24"/>
  <c r="B17" i="24"/>
  <c r="F16" i="24"/>
  <c r="E16" i="24"/>
  <c r="D16" i="24"/>
  <c r="C16" i="24"/>
  <c r="B16" i="24"/>
  <c r="F15" i="24"/>
  <c r="E15" i="24"/>
  <c r="D15" i="24"/>
  <c r="C15" i="24"/>
  <c r="B15" i="24"/>
  <c r="F14" i="24"/>
  <c r="E14" i="24"/>
  <c r="D14" i="24"/>
  <c r="C14" i="24"/>
  <c r="B14" i="24"/>
  <c r="F13" i="24"/>
  <c r="E13" i="24"/>
  <c r="D13" i="24"/>
  <c r="C13" i="24"/>
  <c r="B13" i="24"/>
  <c r="F12" i="24"/>
  <c r="E12" i="24"/>
  <c r="D12" i="24"/>
  <c r="C12" i="24"/>
  <c r="B12" i="24"/>
  <c r="F11" i="24"/>
  <c r="E11" i="24"/>
  <c r="D11" i="24"/>
  <c r="C11" i="24"/>
  <c r="B11" i="24"/>
  <c r="F10" i="24"/>
  <c r="E10" i="24"/>
  <c r="D10" i="24"/>
  <c r="C10" i="24"/>
  <c r="B10" i="24"/>
  <c r="F9" i="24"/>
  <c r="E9" i="24"/>
  <c r="D9" i="24"/>
  <c r="C9" i="24"/>
  <c r="B9" i="24"/>
  <c r="F8" i="24"/>
  <c r="E8" i="24"/>
  <c r="D8" i="24"/>
  <c r="C8" i="24"/>
  <c r="B8" i="24"/>
  <c r="F7" i="24"/>
  <c r="E7" i="24"/>
  <c r="D7" i="24"/>
  <c r="C7" i="24"/>
  <c r="B7" i="24"/>
  <c r="F6" i="24"/>
  <c r="E6" i="24"/>
  <c r="D6" i="24"/>
  <c r="C6" i="24"/>
  <c r="B6" i="24"/>
  <c r="F5" i="24"/>
  <c r="E5" i="24"/>
  <c r="D5" i="24"/>
  <c r="C5" i="24"/>
  <c r="B5" i="24"/>
  <c r="F4" i="24"/>
  <c r="E4" i="24"/>
  <c r="D4" i="24"/>
  <c r="C4" i="24"/>
  <c r="B4" i="24"/>
  <c r="B15" i="23" l="1"/>
  <c r="T9" i="23"/>
  <c r="S9" i="23"/>
  <c r="R9" i="23"/>
  <c r="Q9" i="23"/>
  <c r="P9" i="23"/>
  <c r="O9" i="23"/>
  <c r="N9" i="23"/>
  <c r="M9" i="23"/>
  <c r="B17" i="23" s="1"/>
  <c r="L9" i="23"/>
  <c r="K9" i="23"/>
  <c r="J9" i="23"/>
  <c r="I9" i="23"/>
  <c r="H9" i="23"/>
  <c r="G9" i="23"/>
  <c r="F9" i="23"/>
  <c r="E9" i="23"/>
  <c r="D9" i="23"/>
  <c r="C9" i="23"/>
  <c r="B9" i="23"/>
  <c r="T8" i="23"/>
  <c r="E16" i="23" s="1"/>
  <c r="S8" i="23"/>
  <c r="R8" i="23"/>
  <c r="Q8" i="23"/>
  <c r="P8" i="23"/>
  <c r="O8" i="23"/>
  <c r="N8" i="23"/>
  <c r="M8" i="23"/>
  <c r="L8" i="23"/>
  <c r="K8" i="23"/>
  <c r="J8" i="23"/>
  <c r="I8" i="23"/>
  <c r="H8" i="23"/>
  <c r="G8" i="23"/>
  <c r="F8" i="23"/>
  <c r="E8" i="23"/>
  <c r="D8" i="23"/>
  <c r="C8" i="23"/>
  <c r="B8" i="23"/>
  <c r="T7" i="23"/>
  <c r="S7" i="23"/>
  <c r="R7" i="23"/>
  <c r="Q7" i="23"/>
  <c r="P7" i="23"/>
  <c r="O7" i="23"/>
  <c r="D15" i="23" s="1"/>
  <c r="N7" i="23"/>
  <c r="M7" i="23"/>
  <c r="L7" i="23"/>
  <c r="C15" i="23" s="1"/>
  <c r="K7" i="23"/>
  <c r="J7" i="23"/>
  <c r="I7" i="23"/>
  <c r="H7" i="23"/>
  <c r="G7" i="23"/>
  <c r="F7" i="23"/>
  <c r="E7" i="23"/>
  <c r="D7" i="23"/>
  <c r="C7" i="23"/>
  <c r="B7" i="23"/>
  <c r="T6" i="23"/>
  <c r="S6" i="23"/>
  <c r="R6" i="23"/>
  <c r="Q6" i="23"/>
  <c r="P6" i="23"/>
  <c r="O6" i="23"/>
  <c r="D14" i="23" s="1"/>
  <c r="N6" i="23"/>
  <c r="M6" i="23"/>
  <c r="L6" i="23"/>
  <c r="K6" i="23"/>
  <c r="J6" i="23"/>
  <c r="I6" i="23"/>
  <c r="H6" i="23"/>
  <c r="G6" i="23"/>
  <c r="F6" i="23"/>
  <c r="E6" i="23"/>
  <c r="D6" i="23"/>
  <c r="C6" i="23"/>
  <c r="B6" i="23"/>
  <c r="B14" i="23" s="1"/>
  <c r="T5" i="23"/>
  <c r="S5" i="23"/>
  <c r="R5" i="23"/>
  <c r="Q5" i="23"/>
  <c r="P5" i="23"/>
  <c r="O5" i="23"/>
  <c r="N5" i="23"/>
  <c r="M5" i="23"/>
  <c r="C13" i="23" s="1"/>
  <c r="L5" i="23"/>
  <c r="K5" i="23"/>
  <c r="J5" i="23"/>
  <c r="I5" i="23"/>
  <c r="H5" i="23"/>
  <c r="G5" i="23"/>
  <c r="F5" i="23"/>
  <c r="E5" i="23"/>
  <c r="D5" i="23"/>
  <c r="C5" i="23"/>
  <c r="B5" i="23"/>
  <c r="D13" i="23" l="1"/>
  <c r="E14" i="23"/>
  <c r="D17" i="23"/>
  <c r="E13" i="23"/>
  <c r="C14" i="23"/>
  <c r="D16" i="23"/>
  <c r="E17" i="23"/>
  <c r="E15" i="23"/>
  <c r="C16" i="23"/>
  <c r="B16" i="23"/>
  <c r="B13" i="23"/>
  <c r="C17" i="23"/>
  <c r="B6" i="22" l="1"/>
  <c r="C6" i="22"/>
  <c r="D6" i="22"/>
  <c r="B7" i="22"/>
  <c r="C7" i="22"/>
  <c r="D7" i="22"/>
  <c r="B8" i="22"/>
  <c r="C8" i="22"/>
  <c r="D8" i="22"/>
  <c r="D9" i="22"/>
  <c r="E9" i="22"/>
  <c r="F9" i="22"/>
  <c r="G9" i="22"/>
  <c r="H9" i="22"/>
  <c r="B9" i="22" s="1"/>
  <c r="I9" i="22"/>
  <c r="J9" i="22"/>
  <c r="B10" i="22"/>
  <c r="C10" i="22"/>
  <c r="E10" i="22"/>
  <c r="F10" i="22"/>
  <c r="G10" i="22"/>
  <c r="H10" i="22"/>
  <c r="I10" i="22"/>
  <c r="J10" i="22"/>
  <c r="D10" i="22" s="1"/>
  <c r="B11" i="22"/>
  <c r="E11" i="22"/>
  <c r="F11" i="22"/>
  <c r="G11" i="22"/>
  <c r="H11" i="22"/>
  <c r="I11" i="22"/>
  <c r="C11" i="22" s="1"/>
  <c r="J11" i="22"/>
  <c r="D11" i="22" s="1"/>
  <c r="E12" i="22"/>
  <c r="F12" i="22"/>
  <c r="G12" i="22"/>
  <c r="H12" i="22"/>
  <c r="B12" i="22" s="1"/>
  <c r="I12" i="22"/>
  <c r="C12" i="22" s="1"/>
  <c r="J12" i="22"/>
  <c r="D13" i="22"/>
  <c r="E13" i="22"/>
  <c r="F13" i="22"/>
  <c r="G13" i="22"/>
  <c r="H13" i="22"/>
  <c r="C13" i="22" s="1"/>
  <c r="I13" i="22"/>
  <c r="J13" i="22"/>
  <c r="B16" i="22"/>
  <c r="C16" i="22"/>
  <c r="D16" i="22"/>
  <c r="B17" i="22"/>
  <c r="C17" i="22"/>
  <c r="D17" i="22"/>
  <c r="B18" i="22"/>
  <c r="C18" i="22"/>
  <c r="D18" i="22"/>
  <c r="B19" i="22"/>
  <c r="C19" i="22"/>
  <c r="D19" i="22"/>
  <c r="B20" i="22"/>
  <c r="C20" i="22"/>
  <c r="D20" i="22"/>
  <c r="B21" i="22"/>
  <c r="C21" i="22"/>
  <c r="D21" i="22"/>
  <c r="B22" i="22"/>
  <c r="C22" i="22"/>
  <c r="D22" i="22"/>
  <c r="D12" i="22" l="1"/>
  <c r="C9" i="22"/>
  <c r="B13" i="22"/>
  <c r="B8" i="18" l="1"/>
  <c r="C8" i="18"/>
  <c r="D8" i="18"/>
  <c r="B9" i="18"/>
  <c r="C9" i="18"/>
  <c r="D9" i="18"/>
  <c r="B10" i="18"/>
  <c r="C10" i="18"/>
  <c r="D10" i="18"/>
  <c r="B11" i="18"/>
  <c r="C11" i="18"/>
  <c r="D11" i="18"/>
  <c r="B12" i="18"/>
  <c r="C12" i="18"/>
  <c r="D12" i="18"/>
  <c r="B13" i="18"/>
  <c r="C13" i="18"/>
  <c r="D13" i="18"/>
  <c r="AA27" i="17" l="1"/>
  <c r="AA33" i="17" s="1"/>
  <c r="AA9" i="17" s="1"/>
  <c r="Z27" i="17"/>
  <c r="Z33" i="17" s="1"/>
  <c r="Z9" i="17" s="1"/>
  <c r="Y27" i="17"/>
  <c r="X27" i="17"/>
  <c r="X33" i="17" s="1"/>
  <c r="X9" i="17" s="1"/>
  <c r="W27" i="17"/>
  <c r="W33" i="17" s="1"/>
  <c r="W9" i="17" s="1"/>
  <c r="V27" i="17"/>
  <c r="V33" i="17" s="1"/>
  <c r="V9" i="17" s="1"/>
  <c r="U27" i="17"/>
  <c r="T27" i="17"/>
  <c r="T33" i="17" s="1"/>
  <c r="T9" i="17" s="1"/>
  <c r="S27" i="17"/>
  <c r="S33" i="17" s="1"/>
  <c r="S9" i="17" s="1"/>
  <c r="R27" i="17"/>
  <c r="R33" i="17" s="1"/>
  <c r="R9" i="17" s="1"/>
  <c r="Q27" i="17"/>
  <c r="P27" i="17"/>
  <c r="P33" i="17" s="1"/>
  <c r="P9" i="17" s="1"/>
  <c r="O27" i="17"/>
  <c r="O33" i="17" s="1"/>
  <c r="O9" i="17" s="1"/>
  <c r="N27" i="17"/>
  <c r="N33" i="17" s="1"/>
  <c r="N9" i="17" s="1"/>
  <c r="M27" i="17"/>
  <c r="L27" i="17"/>
  <c r="L33" i="17" s="1"/>
  <c r="L9" i="17" s="1"/>
  <c r="K27" i="17"/>
  <c r="K33" i="17" s="1"/>
  <c r="J27" i="17"/>
  <c r="J33" i="17" s="1"/>
  <c r="J9" i="17" s="1"/>
  <c r="I27" i="17"/>
  <c r="H27" i="17"/>
  <c r="H33" i="17" s="1"/>
  <c r="H9" i="17" s="1"/>
  <c r="G27" i="17"/>
  <c r="G33" i="17" s="1"/>
  <c r="F27" i="17"/>
  <c r="F33" i="17" s="1"/>
  <c r="F9" i="17" s="1"/>
  <c r="E27" i="17"/>
  <c r="D27" i="17"/>
  <c r="D33" i="17" s="1"/>
  <c r="D9" i="17" s="1"/>
  <c r="C27" i="17"/>
  <c r="C33" i="17" s="1"/>
  <c r="C9" i="17" s="1"/>
  <c r="B27" i="17"/>
  <c r="B33" i="17" s="1"/>
  <c r="B9" i="17" s="1"/>
  <c r="AA26" i="17"/>
  <c r="AA32" i="17" s="1"/>
  <c r="AA8" i="17" s="1"/>
  <c r="Z26" i="17"/>
  <c r="Z32" i="17" s="1"/>
  <c r="Y26" i="17"/>
  <c r="Y32" i="17" s="1"/>
  <c r="Y8" i="17" s="1"/>
  <c r="X26" i="17"/>
  <c r="X32" i="17" s="1"/>
  <c r="W26" i="17"/>
  <c r="W32" i="17" s="1"/>
  <c r="W8" i="17" s="1"/>
  <c r="V26" i="17"/>
  <c r="V32" i="17" s="1"/>
  <c r="V8" i="17" s="1"/>
  <c r="U26" i="17"/>
  <c r="U32" i="17" s="1"/>
  <c r="U8" i="17" s="1"/>
  <c r="T26" i="17"/>
  <c r="T32" i="17" s="1"/>
  <c r="T8" i="17" s="1"/>
  <c r="S26" i="17"/>
  <c r="S32" i="17" s="1"/>
  <c r="S8" i="17" s="1"/>
  <c r="R26" i="17"/>
  <c r="R32" i="17" s="1"/>
  <c r="Q26" i="17"/>
  <c r="Q32" i="17" s="1"/>
  <c r="Q8" i="17" s="1"/>
  <c r="P26" i="17"/>
  <c r="P32" i="17" s="1"/>
  <c r="P8" i="17" s="1"/>
  <c r="O26" i="17"/>
  <c r="O32" i="17" s="1"/>
  <c r="O8" i="17" s="1"/>
  <c r="N26" i="17"/>
  <c r="N32" i="17" s="1"/>
  <c r="N8" i="17" s="1"/>
  <c r="M26" i="17"/>
  <c r="M32" i="17" s="1"/>
  <c r="M8" i="17" s="1"/>
  <c r="L26" i="17"/>
  <c r="L32" i="17" s="1"/>
  <c r="K26" i="17"/>
  <c r="K32" i="17" s="1"/>
  <c r="K8" i="17" s="1"/>
  <c r="J26" i="17"/>
  <c r="J32" i="17" s="1"/>
  <c r="J8" i="17" s="1"/>
  <c r="I26" i="17"/>
  <c r="I32" i="17" s="1"/>
  <c r="I8" i="17" s="1"/>
  <c r="H26" i="17"/>
  <c r="H32" i="17" s="1"/>
  <c r="H8" i="17" s="1"/>
  <c r="G26" i="17"/>
  <c r="G32" i="17" s="1"/>
  <c r="G8" i="17" s="1"/>
  <c r="F26" i="17"/>
  <c r="F32" i="17" s="1"/>
  <c r="F8" i="17" s="1"/>
  <c r="E26" i="17"/>
  <c r="E32" i="17" s="1"/>
  <c r="E8" i="17" s="1"/>
  <c r="D26" i="17"/>
  <c r="D32" i="17" s="1"/>
  <c r="D8" i="17" s="1"/>
  <c r="C26" i="17"/>
  <c r="C32" i="17" s="1"/>
  <c r="C8" i="17" s="1"/>
  <c r="B26" i="17"/>
  <c r="B32" i="17" s="1"/>
  <c r="AA25" i="17"/>
  <c r="AA31" i="17" s="1"/>
  <c r="AA7" i="17" s="1"/>
  <c r="AB7" i="17" s="1"/>
  <c r="Z25" i="17"/>
  <c r="Y25" i="17"/>
  <c r="X25" i="17"/>
  <c r="X31" i="17" s="1"/>
  <c r="X7" i="17" s="1"/>
  <c r="W25" i="17"/>
  <c r="W31" i="17" s="1"/>
  <c r="W7" i="17" s="1"/>
  <c r="V25" i="17"/>
  <c r="U25" i="17"/>
  <c r="T25" i="17"/>
  <c r="T31" i="17" s="1"/>
  <c r="T7" i="17" s="1"/>
  <c r="S25" i="17"/>
  <c r="S31" i="17" s="1"/>
  <c r="S7" i="17" s="1"/>
  <c r="R25" i="17"/>
  <c r="Q25" i="17"/>
  <c r="P25" i="17"/>
  <c r="P31" i="17" s="1"/>
  <c r="P7" i="17" s="1"/>
  <c r="O25" i="17"/>
  <c r="O31" i="17" s="1"/>
  <c r="N25" i="17"/>
  <c r="M25" i="17"/>
  <c r="L25" i="17"/>
  <c r="L31" i="17" s="1"/>
  <c r="L7" i="17" s="1"/>
  <c r="K25" i="17"/>
  <c r="K31" i="17" s="1"/>
  <c r="K7" i="17" s="1"/>
  <c r="J25" i="17"/>
  <c r="I25" i="17"/>
  <c r="H25" i="17"/>
  <c r="H31" i="17" s="1"/>
  <c r="H7" i="17" s="1"/>
  <c r="G25" i="17"/>
  <c r="G31" i="17" s="1"/>
  <c r="F25" i="17"/>
  <c r="E25" i="17"/>
  <c r="D25" i="17"/>
  <c r="D31" i="17" s="1"/>
  <c r="D7" i="17" s="1"/>
  <c r="C25" i="17"/>
  <c r="C31" i="17" s="1"/>
  <c r="C7" i="17" s="1"/>
  <c r="B25" i="17"/>
  <c r="AA24" i="17"/>
  <c r="AA30" i="17" s="1"/>
  <c r="AA6" i="17" s="1"/>
  <c r="Z24" i="17"/>
  <c r="Z30" i="17" s="1"/>
  <c r="Y24" i="17"/>
  <c r="Y30" i="17" s="1"/>
  <c r="Y6" i="17" s="1"/>
  <c r="X24" i="17"/>
  <c r="X30" i="17" s="1"/>
  <c r="X6" i="17" s="1"/>
  <c r="X10" i="17" s="1"/>
  <c r="W24" i="17"/>
  <c r="W30" i="17" s="1"/>
  <c r="W6" i="17" s="1"/>
  <c r="V24" i="17"/>
  <c r="V30" i="17" s="1"/>
  <c r="V6" i="17" s="1"/>
  <c r="U24" i="17"/>
  <c r="U30" i="17" s="1"/>
  <c r="U6" i="17" s="1"/>
  <c r="T24" i="17"/>
  <c r="T30" i="17" s="1"/>
  <c r="T6" i="17" s="1"/>
  <c r="S24" i="17"/>
  <c r="S30" i="17" s="1"/>
  <c r="S6" i="17" s="1"/>
  <c r="R24" i="17"/>
  <c r="R30" i="17" s="1"/>
  <c r="Q24" i="17"/>
  <c r="Q30" i="17" s="1"/>
  <c r="Q6" i="17" s="1"/>
  <c r="P24" i="17"/>
  <c r="P30" i="17" s="1"/>
  <c r="O24" i="17"/>
  <c r="O30" i="17" s="1"/>
  <c r="O6" i="17" s="1"/>
  <c r="N24" i="17"/>
  <c r="N30" i="17" s="1"/>
  <c r="N6" i="17" s="1"/>
  <c r="M24" i="17"/>
  <c r="M30" i="17" s="1"/>
  <c r="M6" i="17" s="1"/>
  <c r="L24" i="17"/>
  <c r="L30" i="17" s="1"/>
  <c r="L6" i="17" s="1"/>
  <c r="K24" i="17"/>
  <c r="K30" i="17" s="1"/>
  <c r="K6" i="17" s="1"/>
  <c r="J24" i="17"/>
  <c r="J30" i="17" s="1"/>
  <c r="I24" i="17"/>
  <c r="I30" i="17" s="1"/>
  <c r="I6" i="17" s="1"/>
  <c r="H24" i="17"/>
  <c r="H30" i="17" s="1"/>
  <c r="H6" i="17" s="1"/>
  <c r="G24" i="17"/>
  <c r="G30" i="17" s="1"/>
  <c r="G6" i="17" s="1"/>
  <c r="F24" i="17"/>
  <c r="F30" i="17" s="1"/>
  <c r="F6" i="17" s="1"/>
  <c r="E24" i="17"/>
  <c r="E30" i="17" s="1"/>
  <c r="E6" i="17" s="1"/>
  <c r="D24" i="17"/>
  <c r="D30" i="17" s="1"/>
  <c r="C24" i="17"/>
  <c r="C30" i="17" s="1"/>
  <c r="C6" i="17" s="1"/>
  <c r="B24" i="17"/>
  <c r="B30" i="17" s="1"/>
  <c r="B6" i="17" s="1"/>
  <c r="K9" i="17"/>
  <c r="G9" i="17"/>
  <c r="Z8" i="17"/>
  <c r="X8" i="17"/>
  <c r="AB8" i="17" s="1"/>
  <c r="R8" i="17"/>
  <c r="L8" i="17"/>
  <c r="B8" i="17"/>
  <c r="O7" i="17"/>
  <c r="G7" i="17"/>
  <c r="Z6" i="17"/>
  <c r="R6" i="17"/>
  <c r="P6" i="17"/>
  <c r="J6" i="17"/>
  <c r="D6" i="17"/>
  <c r="E33" i="17" l="1"/>
  <c r="E9" i="17" s="1"/>
  <c r="I33" i="17"/>
  <c r="I9" i="17" s="1"/>
  <c r="M33" i="17"/>
  <c r="M9" i="17" s="1"/>
  <c r="Q33" i="17"/>
  <c r="Q9" i="17" s="1"/>
  <c r="U33" i="17"/>
  <c r="U9" i="17" s="1"/>
  <c r="Y33" i="17"/>
  <c r="Y9" i="17" s="1"/>
  <c r="AB6" i="17"/>
  <c r="AA10" i="17"/>
  <c r="AB10" i="17" s="1"/>
  <c r="E31" i="17"/>
  <c r="E7" i="17" s="1"/>
  <c r="I31" i="17"/>
  <c r="I7" i="17" s="1"/>
  <c r="M31" i="17"/>
  <c r="M7" i="17" s="1"/>
  <c r="Q31" i="17"/>
  <c r="Q7" i="17" s="1"/>
  <c r="U31" i="17"/>
  <c r="U7" i="17" s="1"/>
  <c r="Y31" i="17"/>
  <c r="Y7" i="17" s="1"/>
  <c r="Y10" i="17" s="1"/>
  <c r="B31" i="17"/>
  <c r="B7" i="17" s="1"/>
  <c r="F31" i="17"/>
  <c r="F7" i="17" s="1"/>
  <c r="J31" i="17"/>
  <c r="J7" i="17" s="1"/>
  <c r="N31" i="17"/>
  <c r="N7" i="17" s="1"/>
  <c r="R31" i="17"/>
  <c r="R7" i="17" s="1"/>
  <c r="V31" i="17"/>
  <c r="V7" i="17" s="1"/>
  <c r="Z31" i="17"/>
  <c r="Z7" i="17" s="1"/>
  <c r="Z10" i="17"/>
  <c r="AB9" i="17"/>
  <c r="L18" i="16" l="1"/>
  <c r="L17" i="16"/>
  <c r="L16" i="16"/>
  <c r="P14" i="16"/>
  <c r="O14" i="16"/>
  <c r="L14" i="16"/>
  <c r="M14" i="16" s="1"/>
  <c r="M17" i="16" l="1"/>
  <c r="M18" i="16"/>
  <c r="M16" i="16"/>
  <c r="B31" i="9" l="1"/>
  <c r="C31" i="9"/>
  <c r="G15" i="8" l="1"/>
  <c r="H15" i="8" s="1"/>
  <c r="F15" i="8"/>
  <c r="E15" i="8"/>
  <c r="D15" i="8"/>
  <c r="C15" i="8"/>
  <c r="B15" i="8"/>
  <c r="G14" i="8"/>
  <c r="F14" i="8"/>
  <c r="H14" i="8" s="1"/>
  <c r="E14" i="8"/>
  <c r="D14" i="8"/>
  <c r="C14" i="8"/>
  <c r="B14" i="8"/>
  <c r="G13" i="8"/>
  <c r="F13" i="8"/>
  <c r="E13" i="8"/>
  <c r="D13" i="8"/>
  <c r="C13" i="8"/>
  <c r="B13" i="8"/>
  <c r="G12" i="8"/>
  <c r="F12" i="8"/>
  <c r="E12" i="8"/>
  <c r="D12" i="8"/>
  <c r="C12" i="8"/>
  <c r="B12" i="8"/>
  <c r="G11" i="8"/>
  <c r="H11" i="8" s="1"/>
  <c r="F11" i="8"/>
  <c r="E11" i="8"/>
  <c r="D11" i="8"/>
  <c r="C11" i="8"/>
  <c r="B11" i="8"/>
  <c r="H10" i="8"/>
  <c r="G10" i="8"/>
  <c r="F10" i="8"/>
  <c r="E10" i="8"/>
  <c r="D10" i="8"/>
  <c r="C10" i="8"/>
  <c r="B10" i="8"/>
  <c r="G9" i="8"/>
  <c r="F9" i="8"/>
  <c r="E9" i="8"/>
  <c r="D9" i="8"/>
  <c r="C9" i="8"/>
  <c r="B9" i="8"/>
  <c r="G8" i="8"/>
  <c r="H8" i="8" s="1"/>
  <c r="F8" i="8"/>
  <c r="E8" i="8"/>
  <c r="D8" i="8"/>
  <c r="C8" i="8"/>
  <c r="B8" i="8"/>
  <c r="G7" i="8"/>
  <c r="F7" i="8"/>
  <c r="E7" i="8"/>
  <c r="D7" i="8"/>
  <c r="C7" i="8"/>
  <c r="B7" i="8"/>
  <c r="G6" i="8"/>
  <c r="F6" i="8"/>
  <c r="E6" i="8"/>
  <c r="E16" i="8" s="1"/>
  <c r="D6" i="8"/>
  <c r="C6" i="8"/>
  <c r="B6" i="8"/>
  <c r="AK10" i="7"/>
  <c r="AJ10" i="7"/>
  <c r="AI9" i="7"/>
  <c r="AH9" i="7"/>
  <c r="AG9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M8" i="7"/>
  <c r="AL8" i="7"/>
  <c r="AK8" i="7"/>
  <c r="AJ8" i="7"/>
  <c r="AI6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I5" i="7"/>
  <c r="AH5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J30" i="5"/>
  <c r="I30" i="5"/>
  <c r="H30" i="5"/>
  <c r="G30" i="5"/>
  <c r="F30" i="5"/>
  <c r="E30" i="5"/>
  <c r="D30" i="5"/>
  <c r="C30" i="5"/>
  <c r="B30" i="5"/>
  <c r="J28" i="5"/>
  <c r="F28" i="5"/>
  <c r="B28" i="5"/>
  <c r="J27" i="5"/>
  <c r="I27" i="5"/>
  <c r="I28" i="5" s="1"/>
  <c r="H27" i="5"/>
  <c r="G27" i="5"/>
  <c r="G28" i="5" s="1"/>
  <c r="F27" i="5"/>
  <c r="E27" i="5"/>
  <c r="E28" i="5" s="1"/>
  <c r="D27" i="5"/>
  <c r="C27" i="5"/>
  <c r="D28" i="5" s="1"/>
  <c r="B27" i="5"/>
  <c r="J15" i="5"/>
  <c r="I15" i="5"/>
  <c r="H15" i="5"/>
  <c r="G15" i="5"/>
  <c r="F15" i="5"/>
  <c r="E15" i="5"/>
  <c r="D15" i="5"/>
  <c r="C15" i="5"/>
  <c r="B15" i="5"/>
  <c r="J9" i="5"/>
  <c r="I9" i="5"/>
  <c r="H9" i="5"/>
  <c r="G9" i="5"/>
  <c r="F9" i="5"/>
  <c r="E9" i="5"/>
  <c r="D9" i="5"/>
  <c r="C9" i="5"/>
  <c r="B9" i="5"/>
  <c r="J8" i="5"/>
  <c r="I8" i="5"/>
  <c r="H8" i="5"/>
  <c r="G8" i="5"/>
  <c r="F8" i="5"/>
  <c r="E8" i="5"/>
  <c r="D8" i="5"/>
  <c r="C8" i="5"/>
  <c r="B8" i="5"/>
  <c r="J7" i="5"/>
  <c r="I7" i="5"/>
  <c r="H7" i="5"/>
  <c r="G7" i="5"/>
  <c r="F7" i="5"/>
  <c r="E7" i="5"/>
  <c r="D7" i="5"/>
  <c r="C7" i="5"/>
  <c r="B7" i="5"/>
  <c r="J6" i="5"/>
  <c r="I6" i="5"/>
  <c r="H6" i="5"/>
  <c r="G6" i="5"/>
  <c r="F6" i="5"/>
  <c r="E6" i="5"/>
  <c r="D6" i="5"/>
  <c r="C6" i="5"/>
  <c r="B6" i="5"/>
  <c r="J5" i="5"/>
  <c r="I5" i="5"/>
  <c r="H5" i="5"/>
  <c r="G5" i="5"/>
  <c r="F5" i="5"/>
  <c r="E5" i="5"/>
  <c r="D5" i="5"/>
  <c r="C5" i="5"/>
  <c r="B5" i="5"/>
  <c r="C16" i="8" l="1"/>
  <c r="D16" i="8"/>
  <c r="H7" i="8"/>
  <c r="H13" i="8"/>
  <c r="B16" i="8"/>
  <c r="F16" i="8"/>
  <c r="H9" i="8"/>
  <c r="G16" i="8"/>
  <c r="J14" i="8" s="1"/>
  <c r="H6" i="8"/>
  <c r="H12" i="8"/>
  <c r="C28" i="5"/>
  <c r="H28" i="5"/>
  <c r="J10" i="8" l="1"/>
  <c r="J11" i="8"/>
  <c r="J16" i="8"/>
  <c r="J7" i="8"/>
  <c r="H16" i="8"/>
  <c r="J13" i="8"/>
  <c r="J9" i="8"/>
  <c r="J6" i="8"/>
  <c r="L8" i="8" s="1"/>
  <c r="J15" i="8"/>
  <c r="I12" i="8"/>
  <c r="J8" i="8"/>
  <c r="J12" i="8"/>
  <c r="I16" i="8" l="1"/>
  <c r="I14" i="8"/>
  <c r="I8" i="8"/>
  <c r="I10" i="8"/>
  <c r="I11" i="8"/>
  <c r="I13" i="8"/>
  <c r="I15" i="8"/>
  <c r="I7" i="8"/>
  <c r="I9" i="8"/>
  <c r="I6" i="8"/>
  <c r="K8" i="8" l="1"/>
  <c r="W14" i="3" l="1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D20" i="2"/>
  <c r="C20" i="2"/>
  <c r="B20" i="2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1" i="2"/>
  <c r="C11" i="2"/>
  <c r="B11" i="2"/>
  <c r="J10" i="2"/>
  <c r="I10" i="2"/>
  <c r="C10" i="2" s="1"/>
  <c r="H10" i="2"/>
  <c r="B10" i="2" s="1"/>
  <c r="G10" i="2"/>
  <c r="F10" i="2"/>
  <c r="E10" i="2"/>
  <c r="D10" i="2"/>
  <c r="D9" i="2"/>
  <c r="C9" i="2"/>
  <c r="B9" i="2"/>
  <c r="D8" i="2"/>
  <c r="C8" i="2"/>
  <c r="B8" i="2"/>
  <c r="D7" i="2"/>
  <c r="C7" i="2"/>
  <c r="B7" i="2"/>
  <c r="D6" i="2"/>
  <c r="C6" i="2"/>
  <c r="B6" i="2"/>
</calcChain>
</file>

<file path=xl/sharedStrings.xml><?xml version="1.0" encoding="utf-8"?>
<sst xmlns="http://schemas.openxmlformats.org/spreadsheetml/2006/main" count="583" uniqueCount="286">
  <si>
    <t>Gross Domestic Product By Industry</t>
  </si>
  <si>
    <t>At Constant 2010 Prices</t>
  </si>
  <si>
    <t>Actual Figures</t>
  </si>
  <si>
    <t>year to second quarter</t>
  </si>
  <si>
    <t>2011 to 2014</t>
  </si>
  <si>
    <t>2014 to 2015</t>
  </si>
  <si>
    <t>2015 to 2016</t>
  </si>
  <si>
    <t>2011</t>
  </si>
  <si>
    <t>2012</t>
  </si>
  <si>
    <t>2013</t>
  </si>
  <si>
    <t>2014</t>
  </si>
  <si>
    <t>2015</t>
  </si>
  <si>
    <t>2016</t>
  </si>
  <si>
    <t>Agriculture</t>
  </si>
  <si>
    <t>Mining</t>
  </si>
  <si>
    <t>Manufacturing</t>
  </si>
  <si>
    <t>Construction</t>
  </si>
  <si>
    <t>Other</t>
  </si>
  <si>
    <t>GDP At Market Prices</t>
  </si>
  <si>
    <t>Other sectors:</t>
  </si>
  <si>
    <t>Electricity, Gas And Water</t>
  </si>
  <si>
    <t>Wholesale And Retail Trade, Hotels And Restaurants</t>
  </si>
  <si>
    <t>Transport, Storage And Communication</t>
  </si>
  <si>
    <t>Finance, Real Estate And Business Services</t>
  </si>
  <si>
    <t>General Government Services</t>
  </si>
  <si>
    <t>Personal Sevices</t>
  </si>
  <si>
    <t>Taxes Less Subsidies On Products</t>
  </si>
  <si>
    <t>Source: StatsSA GDP quarterly figures. Excel spreadsheet downloaded www.statssa.gov.za in June 2016</t>
  </si>
  <si>
    <t>Sector shares of GDP</t>
  </si>
  <si>
    <t>Industry value added and GDP</t>
  </si>
  <si>
    <t>Current prices</t>
  </si>
  <si>
    <t>R million</t>
  </si>
  <si>
    <t>Agriculture, forestry and fishing</t>
  </si>
  <si>
    <t>Mining and quarrying</t>
  </si>
  <si>
    <t>Total</t>
  </si>
  <si>
    <t>Not seasonallly adjusted</t>
  </si>
  <si>
    <t>Sales in constant rand, not seasonally adjusted</t>
  </si>
  <si>
    <t>Q2 2010</t>
  </si>
  <si>
    <t>Q2 2014</t>
  </si>
  <si>
    <t>Q2 2015</t>
  </si>
  <si>
    <t>Q1 2016</t>
  </si>
  <si>
    <t>Q2 2016</t>
  </si>
  <si>
    <t>Food and beverages</t>
  </si>
  <si>
    <t>Metal products</t>
  </si>
  <si>
    <t>Chemicals, rubber, plastics</t>
  </si>
  <si>
    <t>Transport equipment</t>
  </si>
  <si>
    <t>Petroleum</t>
  </si>
  <si>
    <t>Wood and paper</t>
  </si>
  <si>
    <t>Machinery and appliances</t>
  </si>
  <si>
    <t>Electrical machinery</t>
  </si>
  <si>
    <t>Glass and non-metallic minerals</t>
  </si>
  <si>
    <t>Clothing and footwear</t>
  </si>
  <si>
    <t>Printing and publishing</t>
  </si>
  <si>
    <t>ICT</t>
  </si>
  <si>
    <t>Furniture</t>
  </si>
  <si>
    <t>Other manufacturing groups</t>
  </si>
  <si>
    <t>Total manufacturing</t>
  </si>
  <si>
    <t>Apr-Jun 2008</t>
  </si>
  <si>
    <t>Apr-Jun 2009</t>
  </si>
  <si>
    <t>Apr-Jun 2010</t>
  </si>
  <si>
    <t>Apr-Jun 2011</t>
  </si>
  <si>
    <t>Apr-Jun 2012</t>
  </si>
  <si>
    <t>Apr-Jun 2013</t>
  </si>
  <si>
    <t>Apr-Jun 2014</t>
  </si>
  <si>
    <t>Apr-Jun 2015</t>
  </si>
  <si>
    <t>Apr-Jun 2016</t>
  </si>
  <si>
    <t>Utilities</t>
  </si>
  <si>
    <t>Other (right axis)</t>
  </si>
  <si>
    <t>Trade</t>
  </si>
  <si>
    <t>Transport</t>
  </si>
  <si>
    <t>Business services</t>
  </si>
  <si>
    <t>Community and social services</t>
  </si>
  <si>
    <t>Private households</t>
  </si>
  <si>
    <t>total ex mining and ag</t>
  </si>
  <si>
    <t>Employment in the second quarter</t>
  </si>
  <si>
    <t xml:space="preserve">Year and quarter </t>
  </si>
  <si>
    <t>Employed</t>
  </si>
  <si>
    <t>Jan-Mar 2008</t>
  </si>
  <si>
    <t>Jul-Sep 2008</t>
  </si>
  <si>
    <t>Oct-Dec 2008</t>
  </si>
  <si>
    <t>Jan-Mar 2009</t>
  </si>
  <si>
    <t>Jul-Sep 2009</t>
  </si>
  <si>
    <t>Oct-Dec 2009</t>
  </si>
  <si>
    <t>Jan-Mar 2010</t>
  </si>
  <si>
    <t>Jul-Sep 2010</t>
  </si>
  <si>
    <t>Oct-Dec 2010</t>
  </si>
  <si>
    <t>Jan-Mar 2011</t>
  </si>
  <si>
    <t>Jul-Sep 2011</t>
  </si>
  <si>
    <t>Oct-Dec 2011</t>
  </si>
  <si>
    <t>Jan-Mar 2012</t>
  </si>
  <si>
    <t>Jul-Sep 2012</t>
  </si>
  <si>
    <t>Oct-Dec 2012</t>
  </si>
  <si>
    <t>Jan-Mar 2013</t>
  </si>
  <si>
    <t>Jul-Sep 2013</t>
  </si>
  <si>
    <t>Oct-Dec 2013</t>
  </si>
  <si>
    <t>Jan-Mar 2014</t>
  </si>
  <si>
    <t>Jul-Sep 2014</t>
  </si>
  <si>
    <t>Oct-Dec 2014</t>
  </si>
  <si>
    <t>Jan-Mar 2015</t>
  </si>
  <si>
    <t>Jul-Sep 2015</t>
  </si>
  <si>
    <t>Oct-Dec 2015</t>
  </si>
  <si>
    <t>Jan-Mar 2016</t>
  </si>
  <si>
    <t>Total ex manufacturing</t>
  </si>
  <si>
    <t>Employment in manufacturing and the rest of the economy</t>
  </si>
  <si>
    <t>Column Labels</t>
  </si>
  <si>
    <t>Sum of Frequency</t>
  </si>
  <si>
    <t>Q2 2008</t>
  </si>
  <si>
    <t>Food and 
beverages</t>
  </si>
  <si>
    <t>Clothing and 
footwear</t>
  </si>
  <si>
    <t>Wood and 
paper</t>
  </si>
  <si>
    <t>Publishing 
and printing</t>
  </si>
  <si>
    <t>Chemicals, 
rubber, plastic</t>
  </si>
  <si>
    <t>Metals and 
metal products</t>
  </si>
  <si>
    <t>Machinery and 
equipment</t>
  </si>
  <si>
    <t>Transport 
equipment</t>
  </si>
  <si>
    <t>Glass and non-
metallic minerals</t>
  </si>
  <si>
    <t>Furniture, 
recycling, other</t>
  </si>
  <si>
    <t>Publishing and printing</t>
  </si>
  <si>
    <t>Chemicals, rubber, plastic</t>
  </si>
  <si>
    <t>Metals and metal products</t>
  </si>
  <si>
    <t>Machinery and equipment</t>
  </si>
  <si>
    <t>Furniture, recycling, other</t>
  </si>
  <si>
    <t>Employment in manufacturing subsectors</t>
  </si>
  <si>
    <t>balance of trade</t>
  </si>
  <si>
    <t>imports</t>
  </si>
  <si>
    <t>exports</t>
  </si>
  <si>
    <t>USD</t>
  </si>
  <si>
    <t>Trade in USD</t>
  </si>
  <si>
    <t>deflated w cpi</t>
  </si>
  <si>
    <t>cpi</t>
  </si>
  <si>
    <t>Exports</t>
  </si>
  <si>
    <t>Imports</t>
  </si>
  <si>
    <t>Trade Balance</t>
  </si>
  <si>
    <t>rebased to Q2 2016</t>
  </si>
  <si>
    <t>Q1</t>
  </si>
  <si>
    <t>Q2</t>
  </si>
  <si>
    <t>Q3</t>
  </si>
  <si>
    <t>Q4</t>
  </si>
  <si>
    <t>Trade in constant rand</t>
  </si>
  <si>
    <t>Source: SARS</t>
  </si>
  <si>
    <t>Q2 Only</t>
  </si>
  <si>
    <t>Rands</t>
  </si>
  <si>
    <t>Mining and
petroleum</t>
  </si>
  <si>
    <t>Manufac-
turing</t>
  </si>
  <si>
    <t>Manufac
turing</t>
  </si>
  <si>
    <t>Second Quarter only</t>
  </si>
  <si>
    <t>constant (2016) Rand</t>
  </si>
  <si>
    <t>U.S. dollars</t>
  </si>
  <si>
    <t>Value (billions)</t>
  </si>
  <si>
    <t>% change from Q2 2015</t>
  </si>
  <si>
    <t>Change in millions</t>
  </si>
  <si>
    <t>Rand</t>
  </si>
  <si>
    <t>Constant rand</t>
  </si>
  <si>
    <t>constant (2016) rand</t>
  </si>
  <si>
    <t>Chemicals, plastics, rubber</t>
  </si>
  <si>
    <t>Glass/non-metallic minerals</t>
  </si>
  <si>
    <t>Other manufactures</t>
  </si>
  <si>
    <t>Product: TOTAL All products</t>
  </si>
  <si>
    <t>2013 to 2015</t>
  </si>
  <si>
    <t>Europe, the U.S. and Japan</t>
  </si>
  <si>
    <t>China</t>
  </si>
  <si>
    <t>World</t>
  </si>
  <si>
    <t>Namibia</t>
  </si>
  <si>
    <t>Botswana</t>
  </si>
  <si>
    <t>India</t>
  </si>
  <si>
    <t>Japan</t>
  </si>
  <si>
    <t>Zambia</t>
  </si>
  <si>
    <t>Mozambique</t>
  </si>
  <si>
    <t>Zimbabwe</t>
  </si>
  <si>
    <t>Swaziland</t>
  </si>
  <si>
    <t>Lesotho</t>
  </si>
  <si>
    <t>Congo, Democratic Republic of the</t>
  </si>
  <si>
    <t>Angola</t>
  </si>
  <si>
    <t>Brazil</t>
  </si>
  <si>
    <t>Tanzania, United Republic of</t>
  </si>
  <si>
    <t>Malawi</t>
  </si>
  <si>
    <t>Mauritius</t>
  </si>
  <si>
    <t>Russian Federation</t>
  </si>
  <si>
    <t>Madagascar</t>
  </si>
  <si>
    <t>Seychelles</t>
  </si>
  <si>
    <t>Gross fixed capital formation</t>
  </si>
  <si>
    <t xml:space="preserve">   by type of organisation</t>
  </si>
  <si>
    <t>Constant 2016 prices, seasonally adjusted, annualised, R bns</t>
  </si>
  <si>
    <t>General government</t>
  </si>
  <si>
    <t>Public corporations</t>
  </si>
  <si>
    <t>Private business enterprises</t>
  </si>
  <si>
    <t>Constant 2010 prices, seasonally adjusted, annualised</t>
  </si>
  <si>
    <t>Current prices, seasonally adjusted, annualised</t>
  </si>
  <si>
    <t>deflator</t>
  </si>
  <si>
    <t>Q2 2016=100</t>
  </si>
  <si>
    <t>Expenditure on GDP</t>
  </si>
  <si>
    <t>Less: Imports</t>
  </si>
  <si>
    <t>Investment</t>
  </si>
  <si>
    <t>Government</t>
  </si>
  <si>
    <t>Households</t>
  </si>
  <si>
    <t>average, 2011 to 2014</t>
  </si>
  <si>
    <t>Constant 2010 prices</t>
  </si>
  <si>
    <t>GDP</t>
  </si>
  <si>
    <t xml:space="preserve">European Union </t>
  </si>
  <si>
    <t xml:space="preserve">United States </t>
  </si>
  <si>
    <t xml:space="preserve">South Africa </t>
  </si>
  <si>
    <t>2003 to 2008</t>
  </si>
  <si>
    <t>2008 to 2010</t>
  </si>
  <si>
    <t>2010 to 2013</t>
  </si>
  <si>
    <t>Government services</t>
  </si>
  <si>
    <t>Utilities and logistics</t>
  </si>
  <si>
    <t>year to first quarter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</si>
  <si>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</si>
  <si>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</si>
  <si>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</si>
  <si>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</si>
  <si>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</si>
  <si>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</si>
  <si>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</si>
  <si>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</si>
  <si>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</si>
  <si>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</si>
  <si>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</si>
  <si>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</si>
  <si>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</si>
  <si>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consumer goods ex clothing</t>
  </si>
  <si>
    <t>clothing/textiles</t>
  </si>
  <si>
    <t>transport equipment</t>
  </si>
  <si>
    <t>wood/metals/ machinery</t>
  </si>
  <si>
    <t>petroleum/basic chems</t>
  </si>
  <si>
    <t>1998 to 2008</t>
  </si>
  <si>
    <t>2008 to 2009</t>
  </si>
  <si>
    <t>2009 to 2011</t>
  </si>
  <si>
    <t>2011 to 2016</t>
  </si>
  <si>
    <t>Consumer goods</t>
  </si>
  <si>
    <t>Textiles, clothing, leather and footwear</t>
  </si>
  <si>
    <t>South Africa</t>
  </si>
  <si>
    <t>Data from database: World Development Indicators</t>
  </si>
  <si>
    <t>Last Updated: 08/10/2016</t>
  </si>
  <si>
    <t>2000 = 100</t>
  </si>
  <si>
    <t>(1900=100)</t>
  </si>
  <si>
    <t>Coal</t>
  </si>
  <si>
    <t>Iron ore</t>
  </si>
  <si>
    <t>Gold</t>
  </si>
  <si>
    <t>Platinum</t>
  </si>
  <si>
    <t>Copper</t>
  </si>
  <si>
    <t>Steel</t>
  </si>
  <si>
    <t>Sources: ITC calculations based on UN COMTRADE statistics.</t>
  </si>
  <si>
    <t>Unit : South African Rand thousand</t>
  </si>
  <si>
    <t>Other SADC</t>
  </si>
  <si>
    <t xml:space="preserve">Other Africa </t>
  </si>
  <si>
    <t>rebased CPI</t>
  </si>
  <si>
    <t>average CPI</t>
  </si>
  <si>
    <t>Africa</t>
  </si>
  <si>
    <t>Southern African Development Community (SADC) Aggregation</t>
  </si>
  <si>
    <t>Unit : US Dollar bns</t>
  </si>
  <si>
    <t>Other Africa</t>
  </si>
  <si>
    <t>Africa, total</t>
  </si>
  <si>
    <t>Africa as % of total</t>
  </si>
  <si>
    <t>All products</t>
  </si>
  <si>
    <t>Structural steel products</t>
  </si>
  <si>
    <t>Metals and wood, ex structural steel</t>
  </si>
  <si>
    <t>Petroleum and heavy chemicals</t>
  </si>
  <si>
    <t>Auto</t>
  </si>
  <si>
    <t>% of SA total exports</t>
  </si>
  <si>
    <t>total mfg ex metals and wood</t>
  </si>
  <si>
    <t xml:space="preserve">StatsSA. Manufacturing volume and sales from 1998. Excel spreadsheet. Downloaded in September 2016. </t>
  </si>
  <si>
    <t>StatsSA. QLFS trends 2008 - 2016 Q2. Downloaded from www.statssa.gov.za in September 2016</t>
  </si>
  <si>
    <t>StatsSA. Quarterly Employment Statistics. March 2016.</t>
  </si>
  <si>
    <t>Mining employment</t>
  </si>
  <si>
    <t>StatsSA. QLFS April-June 2016. Electronic database. Downloaded from www.statssa.gov.za in September 2016</t>
  </si>
  <si>
    <t>SARS. “Trade Balance Graph for 2010-2016 (including and excluding BLNS)”. Excel spreadsheet. Downloaded from www.sars.gov.za in September 2016.</t>
  </si>
  <si>
    <t>SARS monthly trade data. Downloaded from www.sars.gov.za in September 2016.</t>
  </si>
  <si>
    <t>Trade in manufactures</t>
  </si>
  <si>
    <t>Trade by country</t>
  </si>
  <si>
    <t>TradeMap. Electronic database. Downloaded www.trademap.org in September 2016</t>
  </si>
  <si>
    <t>USD billions</t>
  </si>
  <si>
    <t>USD 000s</t>
  </si>
  <si>
    <t xml:space="preserve">World Development Bank. World Development Indicators. Electronic database. Downloaded in September 2016. </t>
  </si>
  <si>
    <t>BRICS GDP growth (annual %)</t>
  </si>
  <si>
    <r>
      <t xml:space="preserve">Calculated from, David S. Jacks. Chartbook for </t>
    </r>
    <r>
      <rPr>
        <sz val="10"/>
        <rFont val="Calibri"/>
        <family val="2"/>
        <scheme val="minor"/>
      </rPr>
      <t>"From Boom to Bust: A Typology of Real Commodity Prices in the Long Run."</t>
    </r>
    <r>
      <rPr>
        <sz val="10"/>
        <color theme="1"/>
        <rFont val="Calibri"/>
        <family val="2"/>
        <scheme val="minor"/>
      </rPr>
      <t>   National Bureau of Economic Research Working Paper 18874. Downloaded from http://www.sfu.ca/~djacks/data/boombust/index.html in August 2016</t>
    </r>
  </si>
  <si>
    <t>SADC exports to Africa by country in U.S. dollars</t>
  </si>
  <si>
    <t>SADC exports to Africa by country in rand</t>
  </si>
  <si>
    <t>SADC shares in major South African manufactured exports</t>
  </si>
  <si>
    <t>Indices of commodity prices in constant USD</t>
  </si>
  <si>
    <t>Indices of growth in manufacturing industries, not seasonally adjusted, 1998=100</t>
  </si>
  <si>
    <t>Imports by major sector in USD and constant rand, excluding BLNS</t>
  </si>
  <si>
    <t>Exports by major sector in USD and constant rand, excluding BLNS</t>
  </si>
  <si>
    <t>Expenditure drivers for the GDP</t>
  </si>
  <si>
    <t>Actual percentage change in the GDP, quarter on quarter</t>
  </si>
  <si>
    <t>Growth in major trading partners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</si>
</sst>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 * #,##0.00_ ;_ * \-#,##0.00_ ;_ * &quot;-&quot;??_ ;_ @_ "/>
    <numFmt numFmtId="164" formatCode="0.0%"/>
    <numFmt numFmtId="165" formatCode="_ * #,##0_ ;_ * \-#,##0_ ;_ * &quot;-&quot;??_ ;_ @_ "/>
    <numFmt numFmtId="166" formatCode="#,##0;\-#,##0;&quot;-&quot;"/>
    <numFmt numFmtId="167" formatCode="#,##0.00;\-#,##0.00;&quot;-&quot;"/>
    <numFmt numFmtId="168" formatCode="#,##0%;\-#,##0%;&quot;- &quot;"/>
    <numFmt numFmtId="169" formatCode="#,##0.0%;\-#,##0.0%;&quot;- &quot;"/>
    <numFmt numFmtId="170" formatCode="#,##0.00%;\-#,##0.00%;&quot;- &quot;"/>
    <numFmt numFmtId="171" formatCode="#,##0.0;\-#,##0.0;&quot;-&quot;"/>
    <numFmt numFmtId="172" formatCode="_(* #,##0.00_);_(* \(#,##0.00\);_(* &quot;-&quot;??_);_(@_)"/>
    <numFmt numFmtId="173" formatCode="&quot;$&quot;#,##0,;\(&quot;$&quot;#,##0,\)"/>
    <numFmt numFmtId="174" formatCode="&quot;R&quot;#,##0\ ;\(&quot;R&quot;#,##0\)"/>
    <numFmt numFmtId="175" formatCode="[Red]0%;[Red]\(0%\)"/>
    <numFmt numFmtId="176" formatCode="0%;\(0%\)"/>
    <numFmt numFmtId="177" formatCode="\ \ @"/>
    <numFmt numFmtId="178" formatCode="\ \ \ \ @"/>
    <numFmt numFmtId="179" formatCode="[$-409]mmm\-yy;@"/>
    <numFmt numFmtId="180" formatCode="#,##0.0"/>
    <numFmt numFmtId="181" formatCode="0.0"/>
    <numFmt numFmtId="182" formatCode="_ * #,##0.0_ ;_ * \-#,##0.0_ ;_ * &quot;-&quot;??_ ;_ @_ 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4"/>
      <name val="Arial"/>
      <family val="2"/>
    </font>
    <font>
      <sz val="8"/>
      <name val="Arial Narrow"/>
      <family val="2"/>
    </font>
    <font>
      <sz val="8"/>
      <name val="Helv"/>
    </font>
    <font>
      <sz val="10"/>
      <name val="MS Sans Serif"/>
      <family val="2"/>
    </font>
    <font>
      <sz val="10"/>
      <color rgb="FF000000"/>
      <name val="Arial"/>
      <family val="2"/>
    </font>
    <font>
      <sz val="10"/>
      <color indexed="1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0" tint="-0.249977111117893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sz val="11"/>
      <color rgb="FF000000"/>
      <name val="Calibri"/>
      <family val="2"/>
      <scheme val="minor"/>
    </font>
    <font>
      <sz val="11"/>
      <name val="Calibri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theme="1"/>
      <name val="Times New Roman"/>
      <family val="2"/>
    </font>
    <font>
      <sz val="10"/>
      <color theme="1"/>
      <name val="Times New Roman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name val="Times New Roman"/>
      <family val="2"/>
    </font>
    <font>
      <sz val="10"/>
      <color rgb="FF000000"/>
      <name val="Times New Roman"/>
      <family val="2"/>
    </font>
    <font>
      <sz val="8"/>
      <color rgb="FF002B5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2B54"/>
      </right>
      <top style="thin">
        <color rgb="FF000000"/>
      </top>
      <bottom style="thin">
        <color rgb="FF000000"/>
      </bottom>
      <diagonal/>
    </border>
  </borders>
  <cellStyleXfs count="8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ill="0" applyBorder="0" applyAlignment="0"/>
    <xf numFmtId="167" fontId="4" fillId="0" borderId="0" applyFill="0" applyBorder="0" applyAlignment="0"/>
    <xf numFmtId="168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166" fontId="4" fillId="0" borderId="0" applyFill="0" applyBorder="0" applyAlignment="0"/>
    <xf numFmtId="171" fontId="4" fillId="0" borderId="0" applyFill="0" applyBorder="0" applyAlignment="0"/>
    <xf numFmtId="167" fontId="4" fillId="0" borderId="0" applyFill="0" applyBorder="0" applyAlignment="0"/>
    <xf numFmtId="166" fontId="5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4" fontId="4" fillId="0" borderId="0" applyFill="0" applyBorder="0" applyAlignment="0"/>
    <xf numFmtId="166" fontId="8" fillId="0" borderId="0" applyFill="0" applyBorder="0" applyAlignment="0"/>
    <xf numFmtId="167" fontId="8" fillId="0" borderId="0" applyFill="0" applyBorder="0" applyAlignment="0"/>
    <xf numFmtId="166" fontId="8" fillId="0" borderId="0" applyFill="0" applyBorder="0" applyAlignment="0"/>
    <xf numFmtId="171" fontId="8" fillId="0" borderId="0" applyFill="0" applyBorder="0" applyAlignment="0"/>
    <xf numFmtId="167" fontId="8" fillId="0" borderId="0" applyFill="0" applyBorder="0" applyAlignment="0"/>
    <xf numFmtId="2" fontId="5" fillId="0" borderId="0" applyFont="0" applyFill="0" applyBorder="0" applyAlignment="0" applyProtection="0"/>
    <xf numFmtId="38" fontId="9" fillId="2" borderId="0" applyNumberFormat="0" applyBorder="0" applyAlignment="0" applyProtection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10" fontId="9" fillId="3" borderId="3" applyNumberFormat="0" applyBorder="0" applyAlignment="0" applyProtection="0"/>
    <xf numFmtId="166" fontId="11" fillId="0" borderId="0" applyFill="0" applyBorder="0" applyAlignment="0"/>
    <xf numFmtId="167" fontId="11" fillId="0" borderId="0" applyFill="0" applyBorder="0" applyAlignment="0"/>
    <xf numFmtId="166" fontId="11" fillId="0" borderId="0" applyFill="0" applyBorder="0" applyAlignment="0"/>
    <xf numFmtId="171" fontId="11" fillId="0" borderId="0" applyFill="0" applyBorder="0" applyAlignment="0"/>
    <xf numFmtId="167" fontId="11" fillId="0" borderId="0" applyFill="0" applyBorder="0" applyAlignment="0"/>
    <xf numFmtId="175" fontId="12" fillId="0" borderId="0"/>
    <xf numFmtId="0" fontId="6" fillId="0" borderId="0" applyFont="0"/>
    <xf numFmtId="37" fontId="13" fillId="0" borderId="0" applyFill="0"/>
    <xf numFmtId="0" fontId="1" fillId="0" borderId="0"/>
    <xf numFmtId="0" fontId="14" fillId="0" borderId="0"/>
    <xf numFmtId="0" fontId="5" fillId="0" borderId="0"/>
    <xf numFmtId="0" fontId="1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" fillId="0" borderId="0"/>
    <xf numFmtId="170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16" fillId="0" borderId="0" applyFill="0" applyBorder="0" applyAlignment="0"/>
    <xf numFmtId="167" fontId="16" fillId="0" borderId="0" applyFill="0" applyBorder="0" applyAlignment="0"/>
    <xf numFmtId="166" fontId="16" fillId="0" borderId="0" applyFill="0" applyBorder="0" applyAlignment="0"/>
    <xf numFmtId="171" fontId="16" fillId="0" borderId="0" applyFill="0" applyBorder="0" applyAlignment="0"/>
    <xf numFmtId="167" fontId="16" fillId="0" borderId="0" applyFill="0" applyBorder="0" applyAlignment="0"/>
    <xf numFmtId="0" fontId="9" fillId="0" borderId="0" applyNumberFormat="0" applyFont="0" applyAlignment="0"/>
    <xf numFmtId="49" fontId="4" fillId="0" borderId="0" applyFill="0" applyBorder="0" applyAlignment="0"/>
    <xf numFmtId="177" fontId="4" fillId="0" borderId="0" applyFill="0" applyBorder="0" applyAlignment="0"/>
    <xf numFmtId="178" fontId="4" fillId="0" borderId="0" applyFill="0" applyBorder="0" applyAlignment="0"/>
    <xf numFmtId="0" fontId="22" fillId="0" borderId="0"/>
    <xf numFmtId="43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quotePrefix="1"/>
    <xf numFmtId="164" fontId="0" fillId="0" borderId="0" xfId="2" applyNumberFormat="1" applyFont="1"/>
    <xf numFmtId="165" fontId="0" fillId="0" borderId="0" xfId="1" applyNumberFormat="1" applyFont="1"/>
    <xf numFmtId="0" fontId="17" fillId="0" borderId="0" xfId="0" applyFont="1" applyAlignment="1">
      <alignment vertical="center"/>
    </xf>
    <xf numFmtId="164" fontId="17" fillId="0" borderId="0" xfId="2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164" fontId="19" fillId="0" borderId="0" xfId="2" applyNumberFormat="1" applyFont="1" applyAlignment="1">
      <alignment horizontal="right" vertical="center"/>
    </xf>
    <xf numFmtId="179" fontId="17" fillId="0" borderId="0" xfId="0" applyNumberFormat="1" applyFont="1" applyAlignment="1">
      <alignment vertical="center"/>
    </xf>
    <xf numFmtId="0" fontId="17" fillId="0" borderId="0" xfId="0" applyNumberFormat="1" applyFont="1" applyAlignment="1">
      <alignment vertical="center"/>
    </xf>
    <xf numFmtId="0" fontId="17" fillId="0" borderId="0" xfId="2" applyNumberFormat="1" applyFont="1" applyAlignment="1">
      <alignment vertical="center"/>
    </xf>
    <xf numFmtId="3" fontId="17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3" fontId="20" fillId="0" borderId="0" xfId="0" applyNumberFormat="1" applyFont="1" applyAlignment="1">
      <alignment vertical="center"/>
    </xf>
    <xf numFmtId="0" fontId="17" fillId="0" borderId="0" xfId="0" applyFont="1" applyAlignment="1">
      <alignment horizontal="right" vertical="center"/>
    </xf>
    <xf numFmtId="180" fontId="17" fillId="0" borderId="0" xfId="0" applyNumberFormat="1" applyFont="1" applyAlignment="1">
      <alignment vertical="center"/>
    </xf>
    <xf numFmtId="180" fontId="20" fillId="0" borderId="0" xfId="0" applyNumberFormat="1" applyFont="1" applyAlignment="1">
      <alignment vertical="center"/>
    </xf>
    <xf numFmtId="164" fontId="20" fillId="0" borderId="0" xfId="2" applyNumberFormat="1" applyFont="1" applyAlignment="1">
      <alignment vertical="center"/>
    </xf>
    <xf numFmtId="181" fontId="17" fillId="0" borderId="0" xfId="0" applyNumberFormat="1" applyFont="1" applyAlignment="1">
      <alignment vertical="center"/>
    </xf>
    <xf numFmtId="4" fontId="17" fillId="0" borderId="0" xfId="0" applyNumberFormat="1" applyFont="1" applyAlignment="1">
      <alignment vertical="center"/>
    </xf>
    <xf numFmtId="181" fontId="20" fillId="0" borderId="0" xfId="0" applyNumberFormat="1" applyFont="1" applyAlignment="1">
      <alignment vertical="center"/>
    </xf>
    <xf numFmtId="43" fontId="0" fillId="0" borderId="0" xfId="1" applyFont="1" applyAlignment="1">
      <alignment horizontal="left"/>
    </xf>
    <xf numFmtId="43" fontId="0" fillId="0" borderId="0" xfId="1" applyFont="1" applyAlignment="1">
      <alignment horizontal="right"/>
    </xf>
    <xf numFmtId="43" fontId="0" fillId="0" borderId="0" xfId="1" applyFont="1" applyBorder="1" applyAlignment="1">
      <alignment horizontal="right"/>
    </xf>
    <xf numFmtId="43" fontId="0" fillId="0" borderId="4" xfId="1" applyFont="1" applyBorder="1" applyAlignment="1">
      <alignment horizontal="right"/>
    </xf>
    <xf numFmtId="43" fontId="1" fillId="0" borderId="0" xfId="1" applyFont="1" applyAlignment="1">
      <alignment horizontal="right"/>
    </xf>
    <xf numFmtId="43" fontId="0" fillId="0" borderId="4" xfId="1" applyFont="1" applyBorder="1" applyAlignment="1">
      <alignment horizontal="left"/>
    </xf>
    <xf numFmtId="0" fontId="0" fillId="0" borderId="0" xfId="1" applyNumberFormat="1" applyFont="1"/>
    <xf numFmtId="165" fontId="0" fillId="0" borderId="0" xfId="1" applyNumberFormat="1" applyFont="1" applyAlignment="1">
      <alignment horizontal="left"/>
    </xf>
    <xf numFmtId="165" fontId="1" fillId="0" borderId="0" xfId="1" applyNumberFormat="1" applyFont="1"/>
    <xf numFmtId="164" fontId="0" fillId="0" borderId="4" xfId="2" applyNumberFormat="1" applyFont="1" applyBorder="1" applyAlignment="1">
      <alignment horizontal="right"/>
    </xf>
    <xf numFmtId="164" fontId="0" fillId="0" borderId="0" xfId="2" applyNumberFormat="1" applyFont="1" applyAlignment="1">
      <alignment horizontal="right"/>
    </xf>
    <xf numFmtId="165" fontId="0" fillId="0" borderId="0" xfId="1" applyNumberFormat="1" applyFont="1" applyAlignment="1">
      <alignment horizontal="right"/>
    </xf>
    <xf numFmtId="165" fontId="1" fillId="0" borderId="0" xfId="1" applyNumberFormat="1" applyFont="1" applyAlignment="1">
      <alignment horizontal="right"/>
    </xf>
    <xf numFmtId="165" fontId="0" fillId="0" borderId="0" xfId="1" applyNumberFormat="1" applyFont="1" applyBorder="1" applyAlignment="1">
      <alignment horizontal="right"/>
    </xf>
    <xf numFmtId="165" fontId="0" fillId="0" borderId="4" xfId="1" applyNumberFormat="1" applyFont="1" applyBorder="1" applyAlignment="1">
      <alignment horizontal="right"/>
    </xf>
    <xf numFmtId="165" fontId="1" fillId="0" borderId="4" xfId="1" applyNumberFormat="1" applyFont="1" applyBorder="1"/>
    <xf numFmtId="182" fontId="0" fillId="0" borderId="0" xfId="1" applyNumberFormat="1" applyFont="1"/>
    <xf numFmtId="43" fontId="0" fillId="0" borderId="0" xfId="1" applyNumberFormat="1" applyFont="1"/>
    <xf numFmtId="165" fontId="5" fillId="0" borderId="0" xfId="1" applyNumberFormat="1" applyFont="1"/>
    <xf numFmtId="0" fontId="22" fillId="0" borderId="0" xfId="73"/>
    <xf numFmtId="0" fontId="22" fillId="0" borderId="0" xfId="73" applyNumberFormat="1"/>
    <xf numFmtId="9" fontId="0" fillId="0" borderId="0" xfId="2" applyFont="1"/>
    <xf numFmtId="165" fontId="0" fillId="0" borderId="0" xfId="74" applyNumberFormat="1" applyFont="1"/>
    <xf numFmtId="165" fontId="0" fillId="0" borderId="0" xfId="74" applyNumberFormat="1" applyFont="1" applyAlignment="1">
      <alignment horizontal="left"/>
    </xf>
    <xf numFmtId="0" fontId="0" fillId="0" borderId="0" xfId="74" applyNumberFormat="1" applyFont="1"/>
    <xf numFmtId="0" fontId="5" fillId="0" borderId="0" xfId="74" applyNumberFormat="1" applyFont="1"/>
    <xf numFmtId="165" fontId="5" fillId="0" borderId="0" xfId="74" applyNumberFormat="1" applyFont="1" applyAlignment="1">
      <alignment horizontal="left" wrapText="1"/>
    </xf>
    <xf numFmtId="165" fontId="5" fillId="0" borderId="0" xfId="74" applyNumberFormat="1" applyFont="1" applyAlignment="1">
      <alignment horizontal="left"/>
    </xf>
    <xf numFmtId="0" fontId="24" fillId="0" borderId="0" xfId="75" applyFont="1" applyFill="1" applyBorder="1"/>
    <xf numFmtId="0" fontId="24" fillId="0" borderId="0" xfId="75" applyNumberFormat="1" applyFont="1" applyFill="1" applyBorder="1"/>
    <xf numFmtId="165" fontId="0" fillId="0" borderId="0" xfId="76" applyNumberFormat="1" applyFont="1"/>
    <xf numFmtId="182" fontId="0" fillId="0" borderId="0" xfId="76" applyNumberFormat="1" applyFont="1"/>
    <xf numFmtId="43" fontId="24" fillId="0" borderId="0" xfId="76" applyFont="1" applyFill="1" applyBorder="1"/>
    <xf numFmtId="182" fontId="24" fillId="0" borderId="0" xfId="76" applyNumberFormat="1" applyFont="1" applyFill="1" applyBorder="1"/>
    <xf numFmtId="164" fontId="24" fillId="0" borderId="0" xfId="77" applyNumberFormat="1" applyFont="1" applyFill="1" applyBorder="1"/>
    <xf numFmtId="0" fontId="25" fillId="0" borderId="0" xfId="75" applyNumberFormat="1" applyFont="1" applyFill="1" applyBorder="1"/>
    <xf numFmtId="0" fontId="25" fillId="0" borderId="0" xfId="75" applyFont="1" applyFill="1" applyBorder="1"/>
    <xf numFmtId="0" fontId="0" fillId="0" borderId="0" xfId="76" applyNumberFormat="1" applyFont="1"/>
    <xf numFmtId="0" fontId="26" fillId="0" borderId="0" xfId="75" applyFont="1"/>
    <xf numFmtId="43" fontId="0" fillId="0" borderId="0" xfId="76" applyFont="1"/>
    <xf numFmtId="0" fontId="23" fillId="0" borderId="0" xfId="75"/>
    <xf numFmtId="14" fontId="0" fillId="0" borderId="0" xfId="1" applyNumberFormat="1" applyFont="1"/>
    <xf numFmtId="165" fontId="0" fillId="0" borderId="0" xfId="1" applyNumberFormat="1" applyFont="1" applyAlignment="1">
      <alignment wrapText="1"/>
    </xf>
    <xf numFmtId="165" fontId="21" fillId="0" borderId="0" xfId="1" applyNumberFormat="1" applyFont="1"/>
    <xf numFmtId="0" fontId="19" fillId="0" borderId="0" xfId="0" applyFont="1" applyAlignment="1">
      <alignment vertical="center"/>
    </xf>
    <xf numFmtId="165" fontId="0" fillId="0" borderId="0" xfId="1" applyNumberFormat="1" applyFont="1" applyFill="1"/>
    <xf numFmtId="0" fontId="21" fillId="0" borderId="0" xfId="1" applyNumberFormat="1" applyFont="1"/>
    <xf numFmtId="164" fontId="21" fillId="0" borderId="0" xfId="2" applyNumberFormat="1" applyFont="1"/>
    <xf numFmtId="182" fontId="21" fillId="0" borderId="0" xfId="1" applyNumberFormat="1" applyFont="1"/>
    <xf numFmtId="0" fontId="28" fillId="0" borderId="0" xfId="78" applyFont="1"/>
    <xf numFmtId="0" fontId="28" fillId="0" borderId="0" xfId="78" applyFont="1" applyAlignment="1">
      <alignment horizontal="center"/>
    </xf>
    <xf numFmtId="2" fontId="29" fillId="0" borderId="0" xfId="78" applyNumberFormat="1" applyFont="1" applyAlignment="1">
      <alignment horizontal="left"/>
    </xf>
    <xf numFmtId="2" fontId="28" fillId="0" borderId="0" xfId="78" applyNumberFormat="1" applyFont="1" applyAlignment="1">
      <alignment horizontal="center"/>
    </xf>
    <xf numFmtId="2" fontId="29" fillId="0" borderId="0" xfId="78" applyNumberFormat="1" applyFont="1" applyAlignment="1">
      <alignment horizontal="center"/>
    </xf>
    <xf numFmtId="2" fontId="30" fillId="0" borderId="0" xfId="78" applyNumberFormat="1" applyFont="1" applyAlignment="1">
      <alignment horizontal="center"/>
    </xf>
    <xf numFmtId="0" fontId="30" fillId="0" borderId="0" xfId="78" applyFont="1"/>
    <xf numFmtId="2" fontId="31" fillId="0" borderId="0" xfId="78" applyNumberFormat="1" applyFont="1" applyAlignment="1">
      <alignment horizontal="center"/>
    </xf>
    <xf numFmtId="0" fontId="31" fillId="0" borderId="0" xfId="78" applyFont="1" applyAlignment="1">
      <alignment horizontal="center"/>
    </xf>
    <xf numFmtId="0" fontId="32" fillId="0" borderId="0" xfId="78" applyFont="1" applyAlignment="1">
      <alignment horizontal="center"/>
    </xf>
    <xf numFmtId="165" fontId="32" fillId="0" borderId="0" xfId="79" applyNumberFormat="1" applyFont="1" applyAlignment="1">
      <alignment horizontal="center"/>
    </xf>
    <xf numFmtId="0" fontId="30" fillId="0" borderId="0" xfId="78" applyFont="1" applyAlignment="1">
      <alignment horizontal="center"/>
    </xf>
    <xf numFmtId="2" fontId="33" fillId="0" borderId="0" xfId="78" applyNumberFormat="1" applyFont="1" applyAlignment="1">
      <alignment horizontal="center"/>
    </xf>
    <xf numFmtId="0" fontId="34" fillId="4" borderId="5" xfId="0" applyFont="1" applyFill="1" applyBorder="1" applyAlignment="1">
      <alignment horizontal="right" wrapText="1"/>
    </xf>
    <xf numFmtId="0" fontId="34" fillId="4" borderId="6" xfId="0" applyFont="1" applyFill="1" applyBorder="1" applyAlignment="1">
      <alignment horizontal="right" wrapText="1"/>
    </xf>
    <xf numFmtId="0" fontId="5" fillId="0" borderId="0" xfId="73" applyNumberFormat="1" applyFont="1"/>
    <xf numFmtId="0" fontId="35" fillId="0" borderId="0" xfId="0" applyFont="1" applyAlignment="1">
      <alignment vertical="center"/>
    </xf>
  </cellXfs>
  <cellStyles count="80">
    <cellStyle name="Calc Currency (0)" xfId="3"/>
    <cellStyle name="Calc Currency (2)" xfId="4"/>
    <cellStyle name="Calc Percent (0)" xfId="5"/>
    <cellStyle name="Calc Percent (1)" xfId="6"/>
    <cellStyle name="Calc Percent (2)" xfId="7"/>
    <cellStyle name="Calc Units (0)" xfId="8"/>
    <cellStyle name="Calc Units (1)" xfId="9"/>
    <cellStyle name="Calc Units (2)" xfId="10"/>
    <cellStyle name="Comma" xfId="1" builtinId="3"/>
    <cellStyle name="Comma [00]" xfId="11"/>
    <cellStyle name="Comma 12" xfId="12"/>
    <cellStyle name="Comma 2" xfId="13"/>
    <cellStyle name="Comma 2 2" xfId="14"/>
    <cellStyle name="Comma 2 3" xfId="74"/>
    <cellStyle name="Comma 3" xfId="15"/>
    <cellStyle name="Comma 4" xfId="16"/>
    <cellStyle name="Comma 5" xfId="17"/>
    <cellStyle name="Comma 6" xfId="18"/>
    <cellStyle name="Comma 7" xfId="76"/>
    <cellStyle name="Comma 8" xfId="79"/>
    <cellStyle name="Comma0" xfId="19"/>
    <cellStyle name="Couma_#B P&amp;L Evolution_BINV" xfId="20"/>
    <cellStyle name="Currency [00]" xfId="21"/>
    <cellStyle name="Currency0" xfId="22"/>
    <cellStyle name="Date" xfId="23"/>
    <cellStyle name="Date Short" xfId="24"/>
    <cellStyle name="Enter Currency (0)" xfId="25"/>
    <cellStyle name="Enter Currency (2)" xfId="26"/>
    <cellStyle name="Enter Units (0)" xfId="27"/>
    <cellStyle name="Enter Units (1)" xfId="28"/>
    <cellStyle name="Enter Units (2)" xfId="29"/>
    <cellStyle name="Fixed" xfId="30"/>
    <cellStyle name="Grey" xfId="31"/>
    <cellStyle name="Header1" xfId="32"/>
    <cellStyle name="Header2" xfId="33"/>
    <cellStyle name="Input [yellow]" xfId="34"/>
    <cellStyle name="Link Currency (0)" xfId="35"/>
    <cellStyle name="Link Currency (2)" xfId="36"/>
    <cellStyle name="Link Units (0)" xfId="37"/>
    <cellStyle name="Link Units (1)" xfId="38"/>
    <cellStyle name="Link Units (2)" xfId="39"/>
    <cellStyle name="Normal" xfId="0" builtinId="0"/>
    <cellStyle name="Normal - Style1" xfId="40"/>
    <cellStyle name="Normal 10" xfId="78"/>
    <cellStyle name="Normal 12" xfId="41"/>
    <cellStyle name="Normal 2" xfId="42"/>
    <cellStyle name="Normal 2 2" xfId="43"/>
    <cellStyle name="Normal 2 2 2" xfId="44"/>
    <cellStyle name="Normal 3" xfId="45"/>
    <cellStyle name="Normal 3 2" xfId="46"/>
    <cellStyle name="Normal 3 2 2" xfId="47"/>
    <cellStyle name="Normal 3 3" xfId="48"/>
    <cellStyle name="Normal 4" xfId="49"/>
    <cellStyle name="Normal 5" xfId="50"/>
    <cellStyle name="Normal 6" xfId="51"/>
    <cellStyle name="Normal 7" xfId="52"/>
    <cellStyle name="Normal 8" xfId="73"/>
    <cellStyle name="Normal 9" xfId="75"/>
    <cellStyle name="Percent" xfId="2" builtinId="5"/>
    <cellStyle name="Percent [0]" xfId="53"/>
    <cellStyle name="Percent [00]" xfId="54"/>
    <cellStyle name="Percent [2]" xfId="55"/>
    <cellStyle name="Percent 10" xfId="56"/>
    <cellStyle name="Percent 2" xfId="57"/>
    <cellStyle name="Percent 2 2" xfId="58"/>
    <cellStyle name="Percent 3" xfId="59"/>
    <cellStyle name="Percent 4" xfId="60"/>
    <cellStyle name="Percent 5" xfId="61"/>
    <cellStyle name="Percent 6" xfId="62"/>
    <cellStyle name="Percent 7" xfId="63"/>
    <cellStyle name="Percent 8" xfId="77"/>
    <cellStyle name="PrePop Currency (0)" xfId="64"/>
    <cellStyle name="PrePop Currency (2)" xfId="65"/>
    <cellStyle name="PrePop Units (0)" xfId="66"/>
    <cellStyle name="PrePop Units (1)" xfId="67"/>
    <cellStyle name="PrePop Units (2)" xfId="68"/>
    <cellStyle name="Table Text" xfId="69"/>
    <cellStyle name="Text Indent A" xfId="70"/>
    <cellStyle name="Text Indent B" xfId="71"/>
    <cellStyle name="Text Indent C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9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0.xml"/><Relationship Id="rId42" Type="http://schemas.openxmlformats.org/officeDocument/2006/relationships/externalLink" Target="externalLinks/externalLink18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38" Type="http://schemas.openxmlformats.org/officeDocument/2006/relationships/externalLink" Target="externalLinks/externalLink14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41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37" Type="http://schemas.openxmlformats.org/officeDocument/2006/relationships/externalLink" Target="externalLinks/externalLink13.xml"/><Relationship Id="rId40" Type="http://schemas.openxmlformats.org/officeDocument/2006/relationships/externalLink" Target="externalLinks/externalLink16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externalLink" Target="externalLinks/externalLink11.xml"/><Relationship Id="rId43" Type="http://schemas.openxmlformats.org/officeDocument/2006/relationships/externalLink" Target="externalLinks/externalLink1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'GDP growth, annual to Q2 2016'!$B$5</c:f>
              <c:strCache>
                <c:ptCount val="1"/>
                <c:pt idx="0">
                  <c:v>2011 to 2014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3.87846969267561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'GDP growth, annual to Q2 2016'!$A$6:$A$10</c:f>
              <c:strCache>
                <c:ptCount val="5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Other</c:v>
                </c:pt>
              </c:strCache>
            </c:strRef>
          </c:cat>
          <c:val>
            <c:numRef>
              <c:f>'GDP growth, annual to Q2 2016'!$B$6:$B$10</c:f>
              <c:numCache>
                <c:formatCode>0.0%</c:formatCode>
                <c:ptCount val="5"/>
                <c:pt idx="0">
                  <c:v>3.3578426986075938E-2</c:v>
                </c:pt>
                <c:pt idx="1">
                  <c:v>-6.3924751065298491E-3</c:v>
                </c:pt>
                <c:pt idx="2">
                  <c:v>1.4283147449400957E-2</c:v>
                </c:pt>
                <c:pt idx="3">
                  <c:v>3.2468557553764432E-2</c:v>
                </c:pt>
                <c:pt idx="4">
                  <c:v>2.8408382218786166E-2</c:v>
                </c:pt>
              </c:numCache>
            </c:numRef>
          </c:val>
        </c:ser>
        <c:ser>
          <c:idx val="1"/>
          <c:order val="1"/>
          <c:tx>
            <c:strRef>
              <c:f>'GDP growth, annual to Q2 2016'!$C$5</c:f>
              <c:strCache>
                <c:ptCount val="1"/>
                <c:pt idx="0">
                  <c:v>2014 to 2015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3.0498539609184055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'GDP growth, annual to Q2 2016'!$A$6:$A$10</c:f>
              <c:strCache>
                <c:ptCount val="5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Other</c:v>
                </c:pt>
              </c:strCache>
            </c:strRef>
          </c:cat>
          <c:val>
            <c:numRef>
              <c:f>'GDP growth, annual to Q2 2016'!$C$6:$C$10</c:f>
              <c:numCache>
                <c:formatCode>0.0%</c:formatCode>
                <c:ptCount val="5"/>
                <c:pt idx="0">
                  <c:v>4.0529675991899383E-2</c:v>
                </c:pt>
                <c:pt idx="1">
                  <c:v>1.9266246115100305E-2</c:v>
                </c:pt>
                <c:pt idx="2">
                  <c:v>-4.0522030660494757E-3</c:v>
                </c:pt>
                <c:pt idx="3">
                  <c:v>2.9388126334622733E-2</c:v>
                </c:pt>
                <c:pt idx="4">
                  <c:v>1.9431608396067723E-2</c:v>
                </c:pt>
              </c:numCache>
            </c:numRef>
          </c:val>
        </c:ser>
        <c:ser>
          <c:idx val="2"/>
          <c:order val="2"/>
          <c:tx>
            <c:strRef>
              <c:f>'GDP growth, annual to Q2 2016'!$D$5</c:f>
              <c:strCache>
                <c:ptCount val="1"/>
                <c:pt idx="0">
                  <c:v>2015 to 2016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4.20349444373806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'GDP growth, annual to Q2 2016'!$A$6:$A$10</c:f>
              <c:strCache>
                <c:ptCount val="5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Other</c:v>
                </c:pt>
              </c:strCache>
            </c:strRef>
          </c:cat>
          <c:val>
            <c:numRef>
              <c:f>'GDP growth, annual to Q2 2016'!$D$6:$D$10</c:f>
              <c:numCache>
                <c:formatCode>0.0%</c:formatCode>
                <c:ptCount val="5"/>
                <c:pt idx="0">
                  <c:v>-0.10592908581777616</c:v>
                </c:pt>
                <c:pt idx="1">
                  <c:v>-3.0077795787878503E-2</c:v>
                </c:pt>
                <c:pt idx="2">
                  <c:v>7.125590350030242E-3</c:v>
                </c:pt>
                <c:pt idx="3">
                  <c:v>1.639021852948197E-2</c:v>
                </c:pt>
                <c:pt idx="4">
                  <c:v>1.3246313237536222E-2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"/>
        <c:overlap val="19"/>
        <c:axId val="85627264"/>
        <c:axId val="85628800"/>
      </c:barChart>
      <c:catAx>
        <c:axId val="8562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en-US"/>
          </a:p>
        </c:txPr>
        <c:crossAx val="85628800"/>
        <c:crosses val="autoZero"/>
        <c:auto val="1"/>
        <c:lblAlgn val="ctr"/>
        <c:lblOffset val="100"/>
        <c:noMultiLvlLbl val="0"/>
      </c:catAx>
      <c:valAx>
        <c:axId val="85628800"/>
        <c:scaling>
          <c:orientation val="minMax"/>
          <c:max val="6.0000000000000012E-2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85627264"/>
        <c:crosses val="autoZero"/>
        <c:crossBetween val="between"/>
        <c:majorUnit val="2.0000000000000004E-2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en-ZA" sz="1800"/>
              <a:t>Current</a:t>
            </a:r>
            <a:r>
              <a:rPr lang="en-ZA" sz="1800" baseline="0"/>
              <a:t> U.S. dollars</a:t>
            </a:r>
            <a:endParaRPr lang="en-ZA" sz="18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'imports in rand &amp; USD by sector'!$C$10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'imports in rand &amp; USD by sector'!$B$11:$B$13</c:f>
              <c:strCache>
                <c:ptCount val="3"/>
                <c:pt idx="0">
                  <c:v>Agriculture</c:v>
                </c:pt>
                <c:pt idx="1">
                  <c:v>Mining and
petroleum</c:v>
                </c:pt>
                <c:pt idx="2">
                  <c:v>Manufac
turing</c:v>
                </c:pt>
              </c:strCache>
            </c:strRef>
          </c:cat>
          <c:val>
            <c:numRef>
              <c:f>'imports in rand &amp; USD by sector'!$C$11:$C$13</c:f>
              <c:numCache>
                <c:formatCode>_ * #,##0.0_ ;_ * \-#,##0.0_ ;_ * "-"??_ ;_ @_ </c:formatCode>
                <c:ptCount val="3"/>
                <c:pt idx="0">
                  <c:v>0.6049781092415194</c:v>
                </c:pt>
                <c:pt idx="1">
                  <c:v>3.9720147627797151</c:v>
                </c:pt>
                <c:pt idx="2">
                  <c:v>14.406885795592972</c:v>
                </c:pt>
              </c:numCache>
            </c:numRef>
          </c:val>
        </c:ser>
        <c:ser>
          <c:idx val="1"/>
          <c:order val="1"/>
          <c:tx>
            <c:strRef>
              <c:f>'imports in rand &amp; USD by sector'!$D$10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strRef>
              <c:f>'imports in rand &amp; USD by sector'!$B$11:$B$13</c:f>
              <c:strCache>
                <c:ptCount val="3"/>
                <c:pt idx="0">
                  <c:v>Agriculture</c:v>
                </c:pt>
                <c:pt idx="1">
                  <c:v>Mining and
petroleum</c:v>
                </c:pt>
                <c:pt idx="2">
                  <c:v>Manufac
turing</c:v>
                </c:pt>
              </c:strCache>
            </c:strRef>
          </c:cat>
          <c:val>
            <c:numRef>
              <c:f>'imports in rand &amp; USD by sector'!$D$11:$D$13</c:f>
              <c:numCache>
                <c:formatCode>_ * #,##0.0_ ;_ * \-#,##0.0_ ;_ * "-"??_ ;_ @_ </c:formatCode>
                <c:ptCount val="3"/>
                <c:pt idx="0">
                  <c:v>0.87130230027539735</c:v>
                </c:pt>
                <c:pt idx="1">
                  <c:v>6.0657105402582889</c:v>
                </c:pt>
                <c:pt idx="2">
                  <c:v>17.642795562271232</c:v>
                </c:pt>
              </c:numCache>
            </c:numRef>
          </c:val>
        </c:ser>
        <c:ser>
          <c:idx val="2"/>
          <c:order val="2"/>
          <c:tx>
            <c:strRef>
              <c:f>'imports in rand &amp; USD by sector'!$E$10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'imports in rand &amp; USD by sector'!$B$11:$B$13</c:f>
              <c:strCache>
                <c:ptCount val="3"/>
                <c:pt idx="0">
                  <c:v>Agriculture</c:v>
                </c:pt>
                <c:pt idx="1">
                  <c:v>Mining and
petroleum</c:v>
                </c:pt>
                <c:pt idx="2">
                  <c:v>Manufac
turing</c:v>
                </c:pt>
              </c:strCache>
            </c:strRef>
          </c:cat>
          <c:val>
            <c:numRef>
              <c:f>'imports in rand &amp; USD by sector'!$E$11:$E$13</c:f>
              <c:numCache>
                <c:formatCode>_ * #,##0.0_ ;_ * \-#,##0.0_ ;_ * "-"??_ ;_ @_ </c:formatCode>
                <c:ptCount val="3"/>
                <c:pt idx="0">
                  <c:v>0.91314481442869466</c:v>
                </c:pt>
                <c:pt idx="1">
                  <c:v>6.1951820232651773</c:v>
                </c:pt>
                <c:pt idx="2">
                  <c:v>17.618595780298584</c:v>
                </c:pt>
              </c:numCache>
            </c:numRef>
          </c:val>
        </c:ser>
        <c:ser>
          <c:idx val="3"/>
          <c:order val="3"/>
          <c:tx>
            <c:strRef>
              <c:f>'imports in rand &amp; USD by sector'!$F$10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'imports in rand &amp; USD by sector'!$B$11:$B$13</c:f>
              <c:strCache>
                <c:ptCount val="3"/>
                <c:pt idx="0">
                  <c:v>Agriculture</c:v>
                </c:pt>
                <c:pt idx="1">
                  <c:v>Mining and
petroleum</c:v>
                </c:pt>
                <c:pt idx="2">
                  <c:v>Manufac
turing</c:v>
                </c:pt>
              </c:strCache>
            </c:strRef>
          </c:cat>
          <c:val>
            <c:numRef>
              <c:f>'imports in rand &amp; USD by sector'!$F$11:$F$13</c:f>
              <c:numCache>
                <c:formatCode>_ * #,##0.0_ ;_ * \-#,##0.0_ ;_ * "-"??_ ;_ @_ </c:formatCode>
                <c:ptCount val="3"/>
                <c:pt idx="0">
                  <c:v>0.81722647526507031</c:v>
                </c:pt>
                <c:pt idx="1">
                  <c:v>5.8816880151847739</c:v>
                </c:pt>
                <c:pt idx="2">
                  <c:v>18.163338016278693</c:v>
                </c:pt>
              </c:numCache>
            </c:numRef>
          </c:val>
        </c:ser>
        <c:ser>
          <c:idx val="4"/>
          <c:order val="4"/>
          <c:tx>
            <c:strRef>
              <c:f>'imports in rand &amp; USD by sector'!$G$10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'imports in rand &amp; USD by sector'!$B$11:$B$13</c:f>
              <c:strCache>
                <c:ptCount val="3"/>
                <c:pt idx="0">
                  <c:v>Agriculture</c:v>
                </c:pt>
                <c:pt idx="1">
                  <c:v>Mining and
petroleum</c:v>
                </c:pt>
                <c:pt idx="2">
                  <c:v>Manufac
turing</c:v>
                </c:pt>
              </c:strCache>
            </c:strRef>
          </c:cat>
          <c:val>
            <c:numRef>
              <c:f>'imports in rand &amp; USD by sector'!$G$11:$G$13</c:f>
              <c:numCache>
                <c:formatCode>_ * #,##0.0_ ;_ * \-#,##0.0_ ;_ * "-"??_ ;_ @_ </c:formatCode>
                <c:ptCount val="3"/>
                <c:pt idx="0">
                  <c:v>0.83373209819969929</c:v>
                </c:pt>
                <c:pt idx="1">
                  <c:v>6.0749682615354788</c:v>
                </c:pt>
                <c:pt idx="2">
                  <c:v>16.72402418356965</c:v>
                </c:pt>
              </c:numCache>
            </c:numRef>
          </c:val>
        </c:ser>
        <c:ser>
          <c:idx val="5"/>
          <c:order val="5"/>
          <c:tx>
            <c:strRef>
              <c:f>'imports in rand &amp; USD by sector'!$H$10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'imports in rand &amp; USD by sector'!$B$11:$B$13</c:f>
              <c:strCache>
                <c:ptCount val="3"/>
                <c:pt idx="0">
                  <c:v>Agriculture</c:v>
                </c:pt>
                <c:pt idx="1">
                  <c:v>Mining and
petroleum</c:v>
                </c:pt>
                <c:pt idx="2">
                  <c:v>Manufac
turing</c:v>
                </c:pt>
              </c:strCache>
            </c:strRef>
          </c:cat>
          <c:val>
            <c:numRef>
              <c:f>'imports in rand &amp; USD by sector'!$H$11:$H$13</c:f>
              <c:numCache>
                <c:formatCode>_ * #,##0.0_ ;_ * \-#,##0.0_ ;_ * "-"??_ ;_ @_ </c:formatCode>
                <c:ptCount val="3"/>
                <c:pt idx="0">
                  <c:v>0.80922449330708401</c:v>
                </c:pt>
                <c:pt idx="1">
                  <c:v>3.5887550090004847</c:v>
                </c:pt>
                <c:pt idx="2">
                  <c:v>16.082808337307267</c:v>
                </c:pt>
              </c:numCache>
            </c:numRef>
          </c:val>
        </c:ser>
        <c:ser>
          <c:idx val="6"/>
          <c:order val="6"/>
          <c:tx>
            <c:strRef>
              <c:f>'imports in rand &amp; USD by sector'!$I$10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'imports in rand &amp; USD by sector'!$B$11:$B$13</c:f>
              <c:strCache>
                <c:ptCount val="3"/>
                <c:pt idx="0">
                  <c:v>Agriculture</c:v>
                </c:pt>
                <c:pt idx="1">
                  <c:v>Mining and
petroleum</c:v>
                </c:pt>
                <c:pt idx="2">
                  <c:v>Manufac
turing</c:v>
                </c:pt>
              </c:strCache>
            </c:strRef>
          </c:cat>
          <c:val>
            <c:numRef>
              <c:f>'imports in rand &amp; USD by sector'!$I$11:$I$13</c:f>
              <c:numCache>
                <c:formatCode>_ * #,##0.0_ ;_ * \-#,##0.0_ ;_ * "-"??_ ;_ @_ </c:formatCode>
                <c:ptCount val="3"/>
                <c:pt idx="0">
                  <c:v>0.91635557179611815</c:v>
                </c:pt>
                <c:pt idx="1">
                  <c:v>2.5798759876110378</c:v>
                </c:pt>
                <c:pt idx="2">
                  <c:v>14.011924685127623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177869952"/>
        <c:axId val="177871488"/>
      </c:barChart>
      <c:catAx>
        <c:axId val="17786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en-US"/>
          </a:p>
        </c:txPr>
        <c:crossAx val="177871488"/>
        <c:crosses val="autoZero"/>
        <c:auto val="1"/>
        <c:lblAlgn val="ctr"/>
        <c:lblOffset val="100"/>
        <c:noMultiLvlLbl val="0"/>
      </c:catAx>
      <c:valAx>
        <c:axId val="17787148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ZA"/>
                  <a:t>Billions</a:t>
                </a:r>
              </a:p>
            </c:rich>
          </c:tx>
          <c:layout/>
          <c:overlay val="0"/>
        </c:title>
        <c:numFmt formatCode="_ * #,##0.0_ ;_ * \-#,##0.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77869952"/>
        <c:crosses val="autoZero"/>
        <c:crossBetween val="between"/>
      </c:valAx>
      <c:spPr>
        <a:noFill/>
        <a:ln w="25400">
          <a:noFill/>
        </a:ln>
      </c:spPr>
    </c:plotArea>
    <c:legend>
      <c:legendPos val="l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en-ZA" sz="1800"/>
              <a:t>Constant</a:t>
            </a:r>
            <a:r>
              <a:rPr lang="en-ZA" sz="1800" baseline="0"/>
              <a:t> (2016) rand</a:t>
            </a:r>
            <a:endParaRPr lang="en-ZA" sz="18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'imports in rand &amp; USD by sector'!$C$5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'imports in rand &amp; USD by sector'!$B$6:$B$8</c:f>
              <c:strCache>
                <c:ptCount val="3"/>
                <c:pt idx="0">
                  <c:v>Agriculture</c:v>
                </c:pt>
                <c:pt idx="1">
                  <c:v>Mining and
petroleum</c:v>
                </c:pt>
                <c:pt idx="2">
                  <c:v>Manufac-
turing</c:v>
                </c:pt>
              </c:strCache>
            </c:strRef>
          </c:cat>
          <c:val>
            <c:numRef>
              <c:f>'imports in rand &amp; USD by sector'!$C$6:$C$8</c:f>
              <c:numCache>
                <c:formatCode>_ * #,##0.0_ ;_ * \-#,##0.0_ ;_ * "-"??_ ;_ @_ </c:formatCode>
                <c:ptCount val="3"/>
                <c:pt idx="0">
                  <c:v>6.3234618749999996</c:v>
                </c:pt>
                <c:pt idx="1">
                  <c:v>41.571886499999998</c:v>
                </c:pt>
                <c:pt idx="2">
                  <c:v>150.77257650000001</c:v>
                </c:pt>
              </c:numCache>
            </c:numRef>
          </c:val>
        </c:ser>
        <c:ser>
          <c:idx val="1"/>
          <c:order val="1"/>
          <c:tx>
            <c:strRef>
              <c:f>'imports in rand &amp; USD by sector'!$D$5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strRef>
              <c:f>'imports in rand &amp; USD by sector'!$B$6:$B$8</c:f>
              <c:strCache>
                <c:ptCount val="3"/>
                <c:pt idx="0">
                  <c:v>Agriculture</c:v>
                </c:pt>
                <c:pt idx="1">
                  <c:v>Mining and
petroleum</c:v>
                </c:pt>
                <c:pt idx="2">
                  <c:v>Manufac-
turing</c:v>
                </c:pt>
              </c:strCache>
            </c:strRef>
          </c:cat>
          <c:val>
            <c:numRef>
              <c:f>'imports in rand &amp; USD by sector'!$D$6:$D$8</c:f>
              <c:numCache>
                <c:formatCode>_ * #,##0.0_ ;_ * \-#,##0.0_ ;_ * "-"??_ ;_ @_ </c:formatCode>
                <c:ptCount val="3"/>
                <c:pt idx="0">
                  <c:v>7.8298607142857124</c:v>
                </c:pt>
                <c:pt idx="1">
                  <c:v>54.42845357142857</c:v>
                </c:pt>
                <c:pt idx="2">
                  <c:v>158.42884642857143</c:v>
                </c:pt>
              </c:numCache>
            </c:numRef>
          </c:val>
        </c:ser>
        <c:ser>
          <c:idx val="2"/>
          <c:order val="2"/>
          <c:tx>
            <c:strRef>
              <c:f>'imports in rand &amp; USD by sector'!$E$5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'imports in rand &amp; USD by sector'!$B$6:$B$8</c:f>
              <c:strCache>
                <c:ptCount val="3"/>
                <c:pt idx="0">
                  <c:v>Agriculture</c:v>
                </c:pt>
                <c:pt idx="1">
                  <c:v>Mining and
petroleum</c:v>
                </c:pt>
                <c:pt idx="2">
                  <c:v>Manufac-
turing</c:v>
                </c:pt>
              </c:strCache>
            </c:strRef>
          </c:cat>
          <c:val>
            <c:numRef>
              <c:f>'imports in rand &amp; USD by sector'!$E$6:$E$8</c:f>
              <c:numCache>
                <c:formatCode>_ * #,##0.0_ ;_ * \-#,##0.0_ ;_ * "-"??_ ;_ @_ </c:formatCode>
                <c:ptCount val="3"/>
                <c:pt idx="0">
                  <c:v>9.300012615384615</c:v>
                </c:pt>
                <c:pt idx="1">
                  <c:v>63.177670769230772</c:v>
                </c:pt>
                <c:pt idx="2">
                  <c:v>179.19558800000001</c:v>
                </c:pt>
              </c:numCache>
            </c:numRef>
          </c:val>
        </c:ser>
        <c:ser>
          <c:idx val="3"/>
          <c:order val="3"/>
          <c:tx>
            <c:strRef>
              <c:f>'imports in rand &amp; USD by sector'!$F$5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'imports in rand &amp; USD by sector'!$B$6:$B$8</c:f>
              <c:strCache>
                <c:ptCount val="3"/>
                <c:pt idx="0">
                  <c:v>Agriculture</c:v>
                </c:pt>
                <c:pt idx="1">
                  <c:v>Mining and
petroleum</c:v>
                </c:pt>
                <c:pt idx="2">
                  <c:v>Manufac-
turing</c:v>
                </c:pt>
              </c:strCache>
            </c:strRef>
          </c:cat>
          <c:val>
            <c:numRef>
              <c:f>'imports in rand &amp; USD by sector'!$F$6:$F$8</c:f>
              <c:numCache>
                <c:formatCode>_ * #,##0.0_ ;_ * \-#,##0.0_ ;_ * "-"??_ ;_ @_ </c:formatCode>
                <c:ptCount val="3"/>
                <c:pt idx="0">
                  <c:v>9.1936909620991241</c:v>
                </c:pt>
                <c:pt idx="1">
                  <c:v>65.996058600583083</c:v>
                </c:pt>
                <c:pt idx="2">
                  <c:v>204.27199475218657</c:v>
                </c:pt>
              </c:numCache>
            </c:numRef>
          </c:val>
        </c:ser>
        <c:ser>
          <c:idx val="4"/>
          <c:order val="4"/>
          <c:tx>
            <c:strRef>
              <c:f>'imports in rand &amp; USD by sector'!$G$5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'imports in rand &amp; USD by sector'!$B$6:$B$8</c:f>
              <c:strCache>
                <c:ptCount val="3"/>
                <c:pt idx="0">
                  <c:v>Agriculture</c:v>
                </c:pt>
                <c:pt idx="1">
                  <c:v>Mining and
petroleum</c:v>
                </c:pt>
                <c:pt idx="2">
                  <c:v>Manufac-
turing</c:v>
                </c:pt>
              </c:strCache>
            </c:strRef>
          </c:cat>
          <c:val>
            <c:numRef>
              <c:f>'imports in rand &amp; USD by sector'!$G$6:$G$8</c:f>
              <c:numCache>
                <c:formatCode>_ * #,##0.0_ ;_ * \-#,##0.0_ ;_ * "-"??_ ;_ @_ </c:formatCode>
                <c:ptCount val="3"/>
                <c:pt idx="0">
                  <c:v>9.7801320875113955</c:v>
                </c:pt>
                <c:pt idx="1">
                  <c:v>71.177733090246122</c:v>
                </c:pt>
                <c:pt idx="2">
                  <c:v>196.19577839562442</c:v>
                </c:pt>
              </c:numCache>
            </c:numRef>
          </c:val>
        </c:ser>
        <c:ser>
          <c:idx val="5"/>
          <c:order val="5"/>
          <c:tx>
            <c:strRef>
              <c:f>'imports in rand &amp; USD by sector'!$H$5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'imports in rand &amp; USD by sector'!$B$6:$B$8</c:f>
              <c:strCache>
                <c:ptCount val="3"/>
                <c:pt idx="0">
                  <c:v>Agriculture</c:v>
                </c:pt>
                <c:pt idx="1">
                  <c:v>Mining and
petroleum</c:v>
                </c:pt>
                <c:pt idx="2">
                  <c:v>Manufac-
turing</c:v>
                </c:pt>
              </c:strCache>
            </c:strRef>
          </c:cat>
          <c:val>
            <c:numRef>
              <c:f>'imports in rand &amp; USD by sector'!$H$6:$H$8</c:f>
              <c:numCache>
                <c:formatCode>_ * #,##0.0_ ;_ * \-#,##0.0_ ;_ * "-"??_ ;_ @_ </c:formatCode>
                <c:ptCount val="3"/>
                <c:pt idx="0">
                  <c:v>10.386682506527416</c:v>
                </c:pt>
                <c:pt idx="1">
                  <c:v>46.080582506527421</c:v>
                </c:pt>
                <c:pt idx="2">
                  <c:v>206.69287780678849</c:v>
                </c:pt>
              </c:numCache>
            </c:numRef>
          </c:val>
        </c:ser>
        <c:ser>
          <c:idx val="6"/>
          <c:order val="6"/>
          <c:tx>
            <c:strRef>
              <c:f>'imports in rand &amp; USD by sector'!$I$5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'imports in rand &amp; USD by sector'!$B$6:$B$8</c:f>
              <c:strCache>
                <c:ptCount val="3"/>
                <c:pt idx="0">
                  <c:v>Agriculture</c:v>
                </c:pt>
                <c:pt idx="1">
                  <c:v>Mining and
petroleum</c:v>
                </c:pt>
                <c:pt idx="2">
                  <c:v>Manufac-
turing</c:v>
                </c:pt>
              </c:strCache>
            </c:strRef>
          </c:cat>
          <c:val>
            <c:numRef>
              <c:f>'imports in rand &amp; USD by sector'!$I$6:$I$8</c:f>
              <c:numCache>
                <c:formatCode>_ * #,##0.0_ ;_ * \-#,##0.0_ ;_ * "-"??_ ;_ @_ </c:formatCode>
                <c:ptCount val="3"/>
                <c:pt idx="0">
                  <c:v>13.750999999999999</c:v>
                </c:pt>
                <c:pt idx="1">
                  <c:v>38.677800000000005</c:v>
                </c:pt>
                <c:pt idx="2">
                  <c:v>210.24930000000001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178060672"/>
        <c:axId val="178713728"/>
      </c:barChart>
      <c:catAx>
        <c:axId val="17806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en-US"/>
          </a:p>
        </c:txPr>
        <c:crossAx val="178713728"/>
        <c:crosses val="autoZero"/>
        <c:auto val="1"/>
        <c:lblAlgn val="ctr"/>
        <c:lblOffset val="100"/>
        <c:noMultiLvlLbl val="0"/>
      </c:catAx>
      <c:valAx>
        <c:axId val="178713728"/>
        <c:scaling>
          <c:orientation val="minMax"/>
          <c:max val="220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_ * #,##0.0_ ;_ * \-#,##0.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78060672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en-ZA" sz="1800"/>
              <a:t>Current U.S. dollars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'exports in rand &amp; USD by sector'!$C$9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'exports in rand &amp; USD by sector'!$B$10:$B$12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'exports in rand &amp; USD by sector'!$C$10:$C$12</c:f>
              <c:numCache>
                <c:formatCode>_ * #,##0.0_ ;_ * \-#,##0.0_ ;_ * "-"??_ ;_ @_ </c:formatCode>
                <c:ptCount val="3"/>
                <c:pt idx="0">
                  <c:v>0.94696329543922519</c:v>
                </c:pt>
                <c:pt idx="1">
                  <c:v>8.8420793207631121</c:v>
                </c:pt>
                <c:pt idx="2">
                  <c:v>9.5818303923527068</c:v>
                </c:pt>
              </c:numCache>
            </c:numRef>
          </c:val>
        </c:ser>
        <c:ser>
          <c:idx val="1"/>
          <c:order val="1"/>
          <c:tx>
            <c:strRef>
              <c:f>'exports in rand &amp; USD by sector'!$D$9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strRef>
              <c:f>'exports in rand &amp; USD by sector'!$B$10:$B$12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'exports in rand &amp; USD by sector'!$D$10:$D$12</c:f>
              <c:numCache>
                <c:formatCode>_ * #,##0.0_ ;_ * \-#,##0.0_ ;_ * "-"??_ ;_ @_ </c:formatCode>
                <c:ptCount val="3"/>
                <c:pt idx="0">
                  <c:v>1.3087044025097077</c:v>
                </c:pt>
                <c:pt idx="1">
                  <c:v>12.342592803254115</c:v>
                </c:pt>
                <c:pt idx="2">
                  <c:v>11.114301068829795</c:v>
                </c:pt>
              </c:numCache>
            </c:numRef>
          </c:val>
        </c:ser>
        <c:ser>
          <c:idx val="2"/>
          <c:order val="2"/>
          <c:tx>
            <c:strRef>
              <c:f>'exports in rand &amp; USD by sector'!$E$9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'exports in rand &amp; USD by sector'!$B$10:$B$12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'exports in rand &amp; USD by sector'!$E$10:$E$12</c:f>
              <c:numCache>
                <c:formatCode>_ * #,##0.0_ ;_ * \-#,##0.0_ ;_ * "-"??_ ;_ @_ </c:formatCode>
                <c:ptCount val="3"/>
                <c:pt idx="0">
                  <c:v>1.1685832658998854</c:v>
                </c:pt>
                <c:pt idx="1">
                  <c:v>10.592103454791868</c:v>
                </c:pt>
                <c:pt idx="2">
                  <c:v>9.8746142634735463</c:v>
                </c:pt>
              </c:numCache>
            </c:numRef>
          </c:val>
        </c:ser>
        <c:ser>
          <c:idx val="3"/>
          <c:order val="3"/>
          <c:tx>
            <c:strRef>
              <c:f>'exports in rand &amp; USD by sector'!$F$9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'exports in rand &amp; USD by sector'!$B$10:$B$12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'exports in rand &amp; USD by sector'!$F$10:$F$12</c:f>
              <c:numCache>
                <c:formatCode>_ * #,##0.0_ ;_ * \-#,##0.0_ ;_ * "-"??_ ;_ @_ </c:formatCode>
                <c:ptCount val="3"/>
                <c:pt idx="0">
                  <c:v>1.3469497699652422</c:v>
                </c:pt>
                <c:pt idx="1">
                  <c:v>9.9662067176305431</c:v>
                </c:pt>
                <c:pt idx="2">
                  <c:v>9.7680301049290037</c:v>
                </c:pt>
              </c:numCache>
            </c:numRef>
          </c:val>
        </c:ser>
        <c:ser>
          <c:idx val="4"/>
          <c:order val="4"/>
          <c:tx>
            <c:strRef>
              <c:f>'exports in rand &amp; USD by sector'!$G$9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'exports in rand &amp; USD by sector'!$B$10:$B$12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'exports in rand &amp; USD by sector'!$G$10:$G$12</c:f>
              <c:numCache>
                <c:formatCode>_ * #,##0.0_ ;_ * \-#,##0.0_ ;_ * "-"??_ ;_ @_ </c:formatCode>
                <c:ptCount val="3"/>
                <c:pt idx="0">
                  <c:v>1.3140193593566236</c:v>
                </c:pt>
                <c:pt idx="1">
                  <c:v>8.1272393669260588</c:v>
                </c:pt>
                <c:pt idx="2">
                  <c:v>9.9398780268595548</c:v>
                </c:pt>
              </c:numCache>
            </c:numRef>
          </c:val>
        </c:ser>
        <c:ser>
          <c:idx val="5"/>
          <c:order val="5"/>
          <c:tx>
            <c:strRef>
              <c:f>'exports in rand &amp; USD by sector'!$H$9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'exports in rand &amp; USD by sector'!$B$10:$B$12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'exports in rand &amp; USD by sector'!$H$10:$H$12</c:f>
              <c:numCache>
                <c:formatCode>_ * #,##0.0_ ;_ * \-#,##0.0_ ;_ * "-"??_ ;_ @_ </c:formatCode>
                <c:ptCount val="3"/>
                <c:pt idx="0">
                  <c:v>1.2321925504321307</c:v>
                </c:pt>
                <c:pt idx="1">
                  <c:v>8.0542771263746573</c:v>
                </c:pt>
                <c:pt idx="2">
                  <c:v>9.6108026211504072</c:v>
                </c:pt>
              </c:numCache>
            </c:numRef>
          </c:val>
        </c:ser>
        <c:ser>
          <c:idx val="6"/>
          <c:order val="6"/>
          <c:tx>
            <c:strRef>
              <c:f>'exports in rand &amp; USD by sector'!$I$9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'exports in rand &amp; USD by sector'!$B$10:$B$12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'exports in rand &amp; USD by sector'!$I$10:$I$12</c:f>
              <c:numCache>
                <c:formatCode>_ * #,##0.0_ ;_ * \-#,##0.0_ ;_ * "-"??_ ;_ @_ </c:formatCode>
                <c:ptCount val="3"/>
                <c:pt idx="0">
                  <c:v>1.2705494298070656</c:v>
                </c:pt>
                <c:pt idx="1">
                  <c:v>7.3254111349575926</c:v>
                </c:pt>
                <c:pt idx="2">
                  <c:v>9.0000880131189707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194560384"/>
        <c:axId val="194561920"/>
      </c:barChart>
      <c:catAx>
        <c:axId val="19456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en-US"/>
          </a:p>
        </c:txPr>
        <c:crossAx val="194561920"/>
        <c:crosses val="autoZero"/>
        <c:auto val="1"/>
        <c:lblAlgn val="ctr"/>
        <c:lblOffset val="100"/>
        <c:noMultiLvlLbl val="0"/>
      </c:catAx>
      <c:valAx>
        <c:axId val="19456192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ZA"/>
                  <a:t>Billions</a:t>
                </a:r>
              </a:p>
            </c:rich>
          </c:tx>
          <c:layout/>
          <c:overlay val="0"/>
        </c:title>
        <c:numFmt formatCode="_ * #,##0.0_ ;_ * \-#,##0.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94560384"/>
        <c:crosses val="autoZero"/>
        <c:crossBetween val="between"/>
      </c:valAx>
      <c:spPr>
        <a:noFill/>
        <a:ln w="25400">
          <a:noFill/>
        </a:ln>
      </c:spPr>
    </c:plotArea>
    <c:legend>
      <c:legendPos val="l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en-ZA" sz="1800"/>
              <a:t>Constant (2016) rand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'exports in rand &amp; USD by sector'!$C$4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'exports in rand &amp; USD by sector'!$B$5:$B$7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'exports in rand &amp; USD by sector'!$C$5:$C$7</c:f>
              <c:numCache>
                <c:formatCode>_ * #,##0.0_ ;_ * \-#,##0.0_ ;_ * "-"??_ ;_ @_ </c:formatCode>
                <c:ptCount val="3"/>
                <c:pt idx="0">
                  <c:v>9.9237191249999981</c:v>
                </c:pt>
                <c:pt idx="1">
                  <c:v>92.656237124999976</c:v>
                </c:pt>
                <c:pt idx="2">
                  <c:v>100.31830349999998</c:v>
                </c:pt>
              </c:numCache>
            </c:numRef>
          </c:val>
        </c:ser>
        <c:ser>
          <c:idx val="1"/>
          <c:order val="1"/>
          <c:tx>
            <c:strRef>
              <c:f>'exports in rand &amp; USD by sector'!$D$4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strRef>
              <c:f>'exports in rand &amp; USD by sector'!$B$5:$B$7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'exports in rand &amp; USD by sector'!$D$5:$D$7</c:f>
              <c:numCache>
                <c:formatCode>_ * #,##0.0_ ;_ * \-#,##0.0_ ;_ * "-"??_ ;_ @_ </c:formatCode>
                <c:ptCount val="3"/>
                <c:pt idx="0">
                  <c:v>11.756221428571429</c:v>
                </c:pt>
                <c:pt idx="1">
                  <c:v>110.8107714285714</c:v>
                </c:pt>
                <c:pt idx="2">
                  <c:v>99.798514285714276</c:v>
                </c:pt>
              </c:numCache>
            </c:numRef>
          </c:val>
        </c:ser>
        <c:ser>
          <c:idx val="2"/>
          <c:order val="2"/>
          <c:tx>
            <c:strRef>
              <c:f>'exports in rand &amp; USD by sector'!$E$4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'exports in rand &amp; USD by sector'!$B$5:$B$7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'exports in rand &amp; USD by sector'!$E$5:$E$7</c:f>
              <c:numCache>
                <c:formatCode>_ * #,##0.0_ ;_ * \-#,##0.0_ ;_ * "-"??_ ;_ @_ </c:formatCode>
                <c:ptCount val="3"/>
                <c:pt idx="0">
                  <c:v>11.957409538461539</c:v>
                </c:pt>
                <c:pt idx="1">
                  <c:v>107.91147907692309</c:v>
                </c:pt>
                <c:pt idx="2">
                  <c:v>100.56481599999999</c:v>
                </c:pt>
              </c:numCache>
            </c:numRef>
          </c:val>
        </c:ser>
        <c:ser>
          <c:idx val="3"/>
          <c:order val="3"/>
          <c:tx>
            <c:strRef>
              <c:f>'exports in rand &amp; USD by sector'!$F$4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'exports in rand &amp; USD by sector'!$B$5:$B$7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'exports in rand &amp; USD by sector'!$F$5:$F$7</c:f>
              <c:numCache>
                <c:formatCode>_ * #,##0.0_ ;_ * \-#,##0.0_ ;_ * "-"??_ ;_ @_ </c:formatCode>
                <c:ptCount val="3"/>
                <c:pt idx="0">
                  <c:v>15.226783673469386</c:v>
                </c:pt>
                <c:pt idx="1">
                  <c:v>112.2300720116618</c:v>
                </c:pt>
                <c:pt idx="2">
                  <c:v>109.91883411078716</c:v>
                </c:pt>
              </c:numCache>
            </c:numRef>
          </c:val>
        </c:ser>
        <c:ser>
          <c:idx val="4"/>
          <c:order val="4"/>
          <c:tx>
            <c:strRef>
              <c:f>'exports in rand &amp; USD by sector'!$G$4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'exports in rand &amp; USD by sector'!$B$5:$B$7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'exports in rand &amp; USD by sector'!$G$5:$G$7</c:f>
              <c:numCache>
                <c:formatCode>_ * #,##0.0_ ;_ * \-#,##0.0_ ;_ * "-"??_ ;_ @_ </c:formatCode>
                <c:ptCount val="3"/>
                <c:pt idx="0">
                  <c:v>15.433350957155879</c:v>
                </c:pt>
                <c:pt idx="1">
                  <c:v>95.305672561531452</c:v>
                </c:pt>
                <c:pt idx="2">
                  <c:v>116.65046663628078</c:v>
                </c:pt>
              </c:numCache>
            </c:numRef>
          </c:val>
        </c:ser>
        <c:ser>
          <c:idx val="5"/>
          <c:order val="5"/>
          <c:tx>
            <c:strRef>
              <c:f>'exports in rand &amp; USD by sector'!$H$4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'exports in rand &amp; USD by sector'!$B$5:$B$7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'exports in rand &amp; USD by sector'!$H$5:$H$7</c:f>
              <c:numCache>
                <c:formatCode>_ * #,##0.0_ ;_ * \-#,##0.0_ ;_ * "-"??_ ;_ @_ </c:formatCode>
                <c:ptCount val="3"/>
                <c:pt idx="0">
                  <c:v>15.861735770234988</c:v>
                </c:pt>
                <c:pt idx="1">
                  <c:v>103.46524464751957</c:v>
                </c:pt>
                <c:pt idx="2">
                  <c:v>123.53448903394256</c:v>
                </c:pt>
              </c:numCache>
            </c:numRef>
          </c:val>
        </c:ser>
        <c:ser>
          <c:idx val="6"/>
          <c:order val="6"/>
          <c:tx>
            <c:strRef>
              <c:f>'exports in rand &amp; USD by sector'!$I$4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'exports in rand &amp; USD by sector'!$B$5:$B$7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'exports in rand &amp; USD by sector'!$I$5:$I$7</c:f>
              <c:numCache>
                <c:formatCode>_ * #,##0.0_ ;_ * \-#,##0.0_ ;_ * "-"??_ ;_ @_ </c:formatCode>
                <c:ptCount val="3"/>
                <c:pt idx="0">
                  <c:v>19.115299999999998</c:v>
                </c:pt>
                <c:pt idx="1">
                  <c:v>110.23360000000001</c:v>
                </c:pt>
                <c:pt idx="2">
                  <c:v>135.14109999999997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194673664"/>
        <c:axId val="194700032"/>
      </c:barChart>
      <c:catAx>
        <c:axId val="19467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en-US"/>
          </a:p>
        </c:txPr>
        <c:crossAx val="194700032"/>
        <c:crosses val="autoZero"/>
        <c:auto val="1"/>
        <c:lblAlgn val="ctr"/>
        <c:lblOffset val="100"/>
        <c:noMultiLvlLbl val="0"/>
      </c:catAx>
      <c:valAx>
        <c:axId val="19470003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_ * #,##0.0_ ;_ * \-#,##0.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94673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'exports by country'!$A$7</c:f>
              <c:strCache>
                <c:ptCount val="1"/>
                <c:pt idx="0">
                  <c:v>Europe, the U.S. and Japan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'exports by country'!$B$6:$K$6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'exports by country'!$B$7:$K$7</c:f>
              <c:numCache>
                <c:formatCode>_ * #,##0_ ;_ * \-#,##0_ ;_ * "-"??_ ;_ @_ </c:formatCode>
                <c:ptCount val="10"/>
                <c:pt idx="0">
                  <c:v>12.285216</c:v>
                </c:pt>
                <c:pt idx="1">
                  <c:v>14.568037</c:v>
                </c:pt>
                <c:pt idx="2">
                  <c:v>16.107054999999999</c:v>
                </c:pt>
                <c:pt idx="3">
                  <c:v>8.9558359999999997</c:v>
                </c:pt>
                <c:pt idx="4">
                  <c:v>13.610810000000001</c:v>
                </c:pt>
                <c:pt idx="5">
                  <c:v>15.796255</c:v>
                </c:pt>
                <c:pt idx="6">
                  <c:v>13.517727000000001</c:v>
                </c:pt>
                <c:pt idx="7">
                  <c:v>12.457746</c:v>
                </c:pt>
                <c:pt idx="8">
                  <c:v>11.289351999999999</c:v>
                </c:pt>
                <c:pt idx="9">
                  <c:v>8.8923400000000008</c:v>
                </c:pt>
              </c:numCache>
            </c:numRef>
          </c:val>
        </c:ser>
        <c:ser>
          <c:idx val="1"/>
          <c:order val="1"/>
          <c:tx>
            <c:strRef>
              <c:f>'exports by country'!$A$8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'exports by country'!$B$6:$K$6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'exports by country'!$B$8:$K$8</c:f>
              <c:numCache>
                <c:formatCode>_ * #,##0_ ;_ * \-#,##0_ ;_ * "-"??_ ;_ @_ </c:formatCode>
                <c:ptCount val="10"/>
                <c:pt idx="0">
                  <c:v>2.1087570000000002</c:v>
                </c:pt>
                <c:pt idx="1">
                  <c:v>4.1696080000000002</c:v>
                </c:pt>
                <c:pt idx="2">
                  <c:v>4.3097799999999999</c:v>
                </c:pt>
                <c:pt idx="3">
                  <c:v>5.6701230000000002</c:v>
                </c:pt>
                <c:pt idx="4">
                  <c:v>8.0953289999999996</c:v>
                </c:pt>
                <c:pt idx="5">
                  <c:v>12.494809</c:v>
                </c:pt>
                <c:pt idx="6">
                  <c:v>10.337483000000001</c:v>
                </c:pt>
                <c:pt idx="7">
                  <c:v>12.046037999999999</c:v>
                </c:pt>
                <c:pt idx="8">
                  <c:v>8.6800219999999992</c:v>
                </c:pt>
                <c:pt idx="9">
                  <c:v>5.802848</c:v>
                </c:pt>
              </c:numCache>
            </c:numRef>
          </c:val>
        </c:ser>
        <c:ser>
          <c:idx val="2"/>
          <c:order val="2"/>
          <c:tx>
            <c:strRef>
              <c:f>'exports by country'!$A$9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numRef>
              <c:f>'exports by country'!$B$6:$K$6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'exports by country'!$B$9:$K$9</c:f>
              <c:numCache>
                <c:formatCode>_ * #,##0_ ;_ * \-#,##0_ ;_ * "-"??_ ;_ @_ </c:formatCode>
                <c:ptCount val="10"/>
                <c:pt idx="0">
                  <c:v>38.207787000000003</c:v>
                </c:pt>
                <c:pt idx="1">
                  <c:v>45.288963000000003</c:v>
                </c:pt>
                <c:pt idx="2">
                  <c:v>53.548710999999997</c:v>
                </c:pt>
                <c:pt idx="3">
                  <c:v>39.237932999999998</c:v>
                </c:pt>
                <c:pt idx="4">
                  <c:v>60.919418</c:v>
                </c:pt>
                <c:pt idx="5">
                  <c:v>79.655253999999999</c:v>
                </c:pt>
                <c:pt idx="6">
                  <c:v>75.017017999999993</c:v>
                </c:pt>
                <c:pt idx="7">
                  <c:v>70.607747000000003</c:v>
                </c:pt>
                <c:pt idx="8">
                  <c:v>70.64273</c:v>
                </c:pt>
                <c:pt idx="9">
                  <c:v>54.935895000000002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39"/>
        <c:overlap val="100"/>
        <c:axId val="168609280"/>
        <c:axId val="168610816"/>
      </c:barChart>
      <c:catAx>
        <c:axId val="16860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68610816"/>
        <c:crosses val="autoZero"/>
        <c:auto val="1"/>
        <c:lblAlgn val="ctr"/>
        <c:lblOffset val="100"/>
        <c:noMultiLvlLbl val="0"/>
      </c:catAx>
      <c:valAx>
        <c:axId val="16861081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billions of current U.S. dollars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686092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investment!$A$6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numRef>
              <c:f>investment!$B$5:$AA$5</c:f>
              <c:numCache>
                <c:formatCode>General</c:formatCode>
                <c:ptCount val="26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investment!$B$6:$AA$6</c:f>
              <c:numCache>
                <c:formatCode>_ * #,##0_ ;_ * \-#,##0_ ;_ * "-"??_ ;_ @_ </c:formatCode>
                <c:ptCount val="26"/>
                <c:pt idx="0">
                  <c:v>26.275205194210852</c:v>
                </c:pt>
                <c:pt idx="1">
                  <c:v>25.823731760202762</c:v>
                </c:pt>
                <c:pt idx="2">
                  <c:v>25.641847672735071</c:v>
                </c:pt>
                <c:pt idx="3">
                  <c:v>25.507890089930857</c:v>
                </c:pt>
                <c:pt idx="4">
                  <c:v>25.908065345686232</c:v>
                </c:pt>
                <c:pt idx="5">
                  <c:v>26.453055813797942</c:v>
                </c:pt>
                <c:pt idx="6">
                  <c:v>26.972642252209635</c:v>
                </c:pt>
                <c:pt idx="7">
                  <c:v>28.105341047865348</c:v>
                </c:pt>
                <c:pt idx="8">
                  <c:v>29.020126475427272</c:v>
                </c:pt>
                <c:pt idx="9">
                  <c:v>29.018850409565339</c:v>
                </c:pt>
                <c:pt idx="10">
                  <c:v>28.656946417852517</c:v>
                </c:pt>
                <c:pt idx="11">
                  <c:v>28.611575324638689</c:v>
                </c:pt>
                <c:pt idx="12">
                  <c:v>28.635424274189646</c:v>
                </c:pt>
                <c:pt idx="13">
                  <c:v>29.356765763522734</c:v>
                </c:pt>
                <c:pt idx="14">
                  <c:v>30.101046453548378</c:v>
                </c:pt>
                <c:pt idx="15">
                  <c:v>31.975892971922725</c:v>
                </c:pt>
                <c:pt idx="16">
                  <c:v>33.669177242414492</c:v>
                </c:pt>
                <c:pt idx="17">
                  <c:v>33.444757018019672</c:v>
                </c:pt>
                <c:pt idx="18">
                  <c:v>31.27907281796038</c:v>
                </c:pt>
                <c:pt idx="19">
                  <c:v>31.864026598995938</c:v>
                </c:pt>
                <c:pt idx="20">
                  <c:v>33.988575576621948</c:v>
                </c:pt>
                <c:pt idx="21">
                  <c:v>36.723053854520238</c:v>
                </c:pt>
                <c:pt idx="22">
                  <c:v>39.476851676050998</c:v>
                </c:pt>
                <c:pt idx="23">
                  <c:v>39.035344004745419</c:v>
                </c:pt>
                <c:pt idx="24">
                  <c:v>37.779780961316966</c:v>
                </c:pt>
                <c:pt idx="25">
                  <c:v>36.913434575726619</c:v>
                </c:pt>
              </c:numCache>
            </c:numRef>
          </c:val>
        </c:ser>
        <c:ser>
          <c:idx val="1"/>
          <c:order val="1"/>
          <c:tx>
            <c:strRef>
              <c:f>investment!$A$7</c:f>
              <c:strCache>
                <c:ptCount val="1"/>
                <c:pt idx="0">
                  <c:v>Public corporations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numRef>
              <c:f>investment!$B$5:$AA$5</c:f>
              <c:numCache>
                <c:formatCode>General</c:formatCode>
                <c:ptCount val="26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investment!$B$7:$AA$7</c:f>
              <c:numCache>
                <c:formatCode>_ * #,##0_ ;_ * \-#,##0_ ;_ * "-"??_ ;_ @_ </c:formatCode>
                <c:ptCount val="26"/>
                <c:pt idx="0">
                  <c:v>40.131588865907368</c:v>
                </c:pt>
                <c:pt idx="1">
                  <c:v>38.773671672102537</c:v>
                </c:pt>
                <c:pt idx="2">
                  <c:v>37.746495301377621</c:v>
                </c:pt>
                <c:pt idx="3">
                  <c:v>36.571749758297024</c:v>
                </c:pt>
                <c:pt idx="4">
                  <c:v>37.18032552092329</c:v>
                </c:pt>
                <c:pt idx="5">
                  <c:v>37.500322092269457</c:v>
                </c:pt>
                <c:pt idx="6">
                  <c:v>37.834411935421095</c:v>
                </c:pt>
                <c:pt idx="7">
                  <c:v>37.823157645424232</c:v>
                </c:pt>
                <c:pt idx="8">
                  <c:v>36.898207501124325</c:v>
                </c:pt>
                <c:pt idx="9">
                  <c:v>38.332430438319022</c:v>
                </c:pt>
                <c:pt idx="10">
                  <c:v>39.886051987508033</c:v>
                </c:pt>
                <c:pt idx="11">
                  <c:v>40.90549842578762</c:v>
                </c:pt>
                <c:pt idx="12">
                  <c:v>41.596412018482418</c:v>
                </c:pt>
                <c:pt idx="13">
                  <c:v>41.765923890881005</c:v>
                </c:pt>
                <c:pt idx="14">
                  <c:v>41.970450211765638</c:v>
                </c:pt>
                <c:pt idx="15">
                  <c:v>41.454603472388506</c:v>
                </c:pt>
                <c:pt idx="16">
                  <c:v>41.296097520500219</c:v>
                </c:pt>
                <c:pt idx="17">
                  <c:v>41.437882204880495</c:v>
                </c:pt>
                <c:pt idx="18">
                  <c:v>42.166231452531484</c:v>
                </c:pt>
                <c:pt idx="19">
                  <c:v>43.02806708707346</c:v>
                </c:pt>
                <c:pt idx="20">
                  <c:v>43.494208410359128</c:v>
                </c:pt>
                <c:pt idx="21">
                  <c:v>43.509682562674577</c:v>
                </c:pt>
                <c:pt idx="22">
                  <c:v>43.196118586284015</c:v>
                </c:pt>
                <c:pt idx="23">
                  <c:v>43.632060975187862</c:v>
                </c:pt>
                <c:pt idx="24">
                  <c:v>44.004124703948079</c:v>
                </c:pt>
                <c:pt idx="25">
                  <c:v>43.393266090019765</c:v>
                </c:pt>
              </c:numCache>
            </c:numRef>
          </c:val>
        </c:ser>
        <c:ser>
          <c:idx val="2"/>
          <c:order val="2"/>
          <c:tx>
            <c:strRef>
              <c:f>investment!$A$8</c:f>
              <c:strCache>
                <c:ptCount val="1"/>
                <c:pt idx="0">
                  <c:v>Private business enterprises</c:v>
                </c:pt>
              </c:strCache>
            </c:strRef>
          </c:tx>
          <c:invertIfNegative val="0"/>
          <c:cat>
            <c:numRef>
              <c:f>investment!$B$5:$AA$5</c:f>
              <c:numCache>
                <c:formatCode>General</c:formatCode>
                <c:ptCount val="26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investment!$B$8:$AA$8</c:f>
              <c:numCache>
                <c:formatCode>_ * #,##0_ ;_ * \-#,##0_ ;_ * "-"??_ ;_ @_ </c:formatCode>
                <c:ptCount val="26"/>
                <c:pt idx="0">
                  <c:v>118.8462903148634</c:v>
                </c:pt>
                <c:pt idx="1">
                  <c:v>120.9109434014414</c:v>
                </c:pt>
                <c:pt idx="2">
                  <c:v>121.01304214183395</c:v>
                </c:pt>
                <c:pt idx="3">
                  <c:v>121.45502336078437</c:v>
                </c:pt>
                <c:pt idx="4">
                  <c:v>126.19346796335508</c:v>
                </c:pt>
                <c:pt idx="5">
                  <c:v>128.63943604265998</c:v>
                </c:pt>
                <c:pt idx="6">
                  <c:v>133.37171071766616</c:v>
                </c:pt>
                <c:pt idx="7">
                  <c:v>134.03014149186333</c:v>
                </c:pt>
                <c:pt idx="8">
                  <c:v>131.65970617574919</c:v>
                </c:pt>
                <c:pt idx="9">
                  <c:v>133.90738544811401</c:v>
                </c:pt>
                <c:pt idx="10">
                  <c:v>131.09562888660312</c:v>
                </c:pt>
                <c:pt idx="11">
                  <c:v>132.07129920886854</c:v>
                </c:pt>
                <c:pt idx="12">
                  <c:v>136.29521369259768</c:v>
                </c:pt>
                <c:pt idx="13">
                  <c:v>140.84783134981981</c:v>
                </c:pt>
                <c:pt idx="14">
                  <c:v>145.01693017952965</c:v>
                </c:pt>
                <c:pt idx="15">
                  <c:v>146.8508867733056</c:v>
                </c:pt>
                <c:pt idx="16">
                  <c:v>140.77844891790198</c:v>
                </c:pt>
                <c:pt idx="17">
                  <c:v>140.36475011815233</c:v>
                </c:pt>
                <c:pt idx="18">
                  <c:v>143.54499301038754</c:v>
                </c:pt>
                <c:pt idx="19">
                  <c:v>145.89485174474845</c:v>
                </c:pt>
                <c:pt idx="20">
                  <c:v>144.64512930965276</c:v>
                </c:pt>
                <c:pt idx="21">
                  <c:v>141.29121107670738</c:v>
                </c:pt>
                <c:pt idx="22">
                  <c:v>141.30031210890073</c:v>
                </c:pt>
                <c:pt idx="23">
                  <c:v>139.71753388663475</c:v>
                </c:pt>
                <c:pt idx="24">
                  <c:v>134.80532543295882</c:v>
                </c:pt>
                <c:pt idx="25">
                  <c:v>133.74012378267116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100"/>
        <c:axId val="175024000"/>
        <c:axId val="175025536"/>
      </c:barChart>
      <c:catAx>
        <c:axId val="17502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75025536"/>
        <c:crosses val="autoZero"/>
        <c:auto val="1"/>
        <c:lblAlgn val="ctr"/>
        <c:lblOffset val="100"/>
        <c:noMultiLvlLbl val="0"/>
      </c:catAx>
      <c:valAx>
        <c:axId val="175025536"/>
        <c:scaling>
          <c:orientation val="minMax"/>
          <c:max val="24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Billions of constant (2016) rand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7502400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'expenditure drivers for GDP'!$B$7</c:f>
              <c:strCache>
                <c:ptCount val="1"/>
                <c:pt idx="0">
                  <c:v>average, 2011 to 2014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'expenditure drivers for GDP'!$A$8:$A$13</c:f>
              <c:strCache>
                <c:ptCount val="6"/>
                <c:pt idx="0">
                  <c:v>Households</c:v>
                </c:pt>
                <c:pt idx="1">
                  <c:v>Government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</c:v>
                </c:pt>
                <c:pt idx="5">
                  <c:v>Expenditure on GDP</c:v>
                </c:pt>
              </c:strCache>
            </c:strRef>
          </c:cat>
          <c:val>
            <c:numRef>
              <c:f>'expenditure drivers for GDP'!$B$8:$B$13</c:f>
              <c:numCache>
                <c:formatCode>0.0%</c:formatCode>
                <c:ptCount val="6"/>
                <c:pt idx="0">
                  <c:v>2.7426995016879507E-2</c:v>
                </c:pt>
                <c:pt idx="1">
                  <c:v>3.3175620136398409E-2</c:v>
                </c:pt>
                <c:pt idx="2">
                  <c:v>5.0834229834875844E-2</c:v>
                </c:pt>
                <c:pt idx="3">
                  <c:v>2.8297761728356408E-2</c:v>
                </c:pt>
                <c:pt idx="4">
                  <c:v>4.9433743581383194E-2</c:v>
                </c:pt>
                <c:pt idx="5">
                  <c:v>2.5319512783017917E-2</c:v>
                </c:pt>
              </c:numCache>
            </c:numRef>
          </c:val>
        </c:ser>
        <c:ser>
          <c:idx val="1"/>
          <c:order val="1"/>
          <c:tx>
            <c:strRef>
              <c:f>'expenditure drivers for GDP'!$C$7</c:f>
              <c:strCache>
                <c:ptCount val="1"/>
                <c:pt idx="0">
                  <c:v>2014 to 2015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strRef>
              <c:f>'expenditure drivers for GDP'!$A$8:$A$13</c:f>
              <c:strCache>
                <c:ptCount val="6"/>
                <c:pt idx="0">
                  <c:v>Households</c:v>
                </c:pt>
                <c:pt idx="1">
                  <c:v>Government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</c:v>
                </c:pt>
                <c:pt idx="5">
                  <c:v>Expenditure on GDP</c:v>
                </c:pt>
              </c:strCache>
            </c:strRef>
          </c:cat>
          <c:val>
            <c:numRef>
              <c:f>'expenditure drivers for GDP'!$C$8:$C$13</c:f>
              <c:numCache>
                <c:formatCode>0.0%</c:formatCode>
                <c:ptCount val="6"/>
                <c:pt idx="0">
                  <c:v>1.4662809132009791E-2</c:v>
                </c:pt>
                <c:pt idx="1">
                  <c:v>4.5624695836390394E-3</c:v>
                </c:pt>
                <c:pt idx="2">
                  <c:v>2.0343979631568532E-2</c:v>
                </c:pt>
                <c:pt idx="3">
                  <c:v>3.5172902725741917E-2</c:v>
                </c:pt>
                <c:pt idx="4">
                  <c:v>3.4894733189324789E-2</c:v>
                </c:pt>
                <c:pt idx="5">
                  <c:v>1.9005832729180883E-2</c:v>
                </c:pt>
              </c:numCache>
            </c:numRef>
          </c:val>
        </c:ser>
        <c:ser>
          <c:idx val="2"/>
          <c:order val="2"/>
          <c:tx>
            <c:strRef>
              <c:f>'expenditure drivers for GDP'!$D$7</c:f>
              <c:strCache>
                <c:ptCount val="1"/>
                <c:pt idx="0">
                  <c:v>2015 to 2016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7.85523262694886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3653603142865928E-3"/>
                  <c:y val="4.98042847789476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'expenditure drivers for GDP'!$A$8:$A$13</c:f>
              <c:strCache>
                <c:ptCount val="6"/>
                <c:pt idx="0">
                  <c:v>Households</c:v>
                </c:pt>
                <c:pt idx="1">
                  <c:v>Government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</c:v>
                </c:pt>
                <c:pt idx="5">
                  <c:v>Expenditure on GDP</c:v>
                </c:pt>
              </c:strCache>
            </c:strRef>
          </c:cat>
          <c:val>
            <c:numRef>
              <c:f>'expenditure drivers for GDP'!$D$8:$D$13</c:f>
              <c:numCache>
                <c:formatCode>0.0%</c:formatCode>
                <c:ptCount val="6"/>
                <c:pt idx="0">
                  <c:v>1.2745844800451156E-2</c:v>
                </c:pt>
                <c:pt idx="1">
                  <c:v>1.0917657028187033E-2</c:v>
                </c:pt>
                <c:pt idx="2">
                  <c:v>-5.491931649296844E-3</c:v>
                </c:pt>
                <c:pt idx="3">
                  <c:v>2.6673229532890419E-2</c:v>
                </c:pt>
                <c:pt idx="4">
                  <c:v>4.9869179132144836E-3</c:v>
                </c:pt>
                <c:pt idx="5">
                  <c:v>2.8202030869772798E-3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"/>
        <c:overlap val="19"/>
        <c:axId val="167308672"/>
        <c:axId val="167445632"/>
      </c:barChart>
      <c:catAx>
        <c:axId val="16730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en-US"/>
          </a:p>
        </c:txPr>
        <c:crossAx val="167445632"/>
        <c:crosses val="autoZero"/>
        <c:auto val="1"/>
        <c:lblAlgn val="ctr"/>
        <c:lblOffset val="100"/>
        <c:noMultiLvlLbl val="0"/>
      </c:catAx>
      <c:valAx>
        <c:axId val="16744563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673086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'GDP growth from 1994'!$B$4</c:f>
              <c:strCache>
                <c:ptCount val="1"/>
                <c:pt idx="0">
                  <c:v>GDP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'GDP growth from 1994'!$A$5:$A$94</c:f>
              <c:numCache>
                <c:formatCode>General</c:formatCode>
                <c:ptCount val="90"/>
                <c:pt idx="0">
                  <c:v>1994</c:v>
                </c:pt>
                <c:pt idx="4">
                  <c:v>1995</c:v>
                </c:pt>
                <c:pt idx="8">
                  <c:v>1996</c:v>
                </c:pt>
                <c:pt idx="12">
                  <c:v>1997</c:v>
                </c:pt>
                <c:pt idx="16">
                  <c:v>1998</c:v>
                </c:pt>
                <c:pt idx="20">
                  <c:v>1999</c:v>
                </c:pt>
                <c:pt idx="24">
                  <c:v>2000</c:v>
                </c:pt>
                <c:pt idx="28">
                  <c:v>2001</c:v>
                </c:pt>
                <c:pt idx="32">
                  <c:v>2002</c:v>
                </c:pt>
                <c:pt idx="36">
                  <c:v>2003</c:v>
                </c:pt>
                <c:pt idx="40">
                  <c:v>2004</c:v>
                </c:pt>
                <c:pt idx="44">
                  <c:v>2005</c:v>
                </c:pt>
                <c:pt idx="48">
                  <c:v>2006</c:v>
                </c:pt>
                <c:pt idx="52">
                  <c:v>2007</c:v>
                </c:pt>
                <c:pt idx="56">
                  <c:v>2008</c:v>
                </c:pt>
                <c:pt idx="60">
                  <c:v>2009</c:v>
                </c:pt>
                <c:pt idx="64">
                  <c:v>2010</c:v>
                </c:pt>
                <c:pt idx="68">
                  <c:v>2011</c:v>
                </c:pt>
                <c:pt idx="72">
                  <c:v>2012</c:v>
                </c:pt>
                <c:pt idx="76">
                  <c:v>2013</c:v>
                </c:pt>
                <c:pt idx="80">
                  <c:v>2014</c:v>
                </c:pt>
                <c:pt idx="84">
                  <c:v>2015</c:v>
                </c:pt>
                <c:pt idx="88">
                  <c:v>2016</c:v>
                </c:pt>
              </c:numCache>
            </c:numRef>
          </c:cat>
          <c:val>
            <c:numRef>
              <c:f>'GDP growth from 1994'!$B$5:$B$94</c:f>
              <c:numCache>
                <c:formatCode>0.0%</c:formatCode>
                <c:ptCount val="90"/>
                <c:pt idx="0">
                  <c:v>1.95E-2</c:v>
                </c:pt>
                <c:pt idx="1">
                  <c:v>3.8800000000000001E-2</c:v>
                </c:pt>
                <c:pt idx="2">
                  <c:v>3.2500000000000001E-2</c:v>
                </c:pt>
                <c:pt idx="3">
                  <c:v>3.7000000000000005E-2</c:v>
                </c:pt>
                <c:pt idx="4">
                  <c:v>3.9900000000000005E-2</c:v>
                </c:pt>
                <c:pt idx="5">
                  <c:v>1.6200000000000003E-2</c:v>
                </c:pt>
                <c:pt idx="6">
                  <c:v>3.61E-2</c:v>
                </c:pt>
                <c:pt idx="7">
                  <c:v>3.2000000000000001E-2</c:v>
                </c:pt>
                <c:pt idx="8">
                  <c:v>3.9699999999999999E-2</c:v>
                </c:pt>
                <c:pt idx="9">
                  <c:v>5.6100000000000004E-2</c:v>
                </c:pt>
                <c:pt idx="10">
                  <c:v>3.7599999999999995E-2</c:v>
                </c:pt>
                <c:pt idx="11">
                  <c:v>3.8900000000000004E-2</c:v>
                </c:pt>
                <c:pt idx="12">
                  <c:v>3.1600000000000003E-2</c:v>
                </c:pt>
                <c:pt idx="13">
                  <c:v>3.1899999999999998E-2</c:v>
                </c:pt>
                <c:pt idx="14">
                  <c:v>2.35E-2</c:v>
                </c:pt>
                <c:pt idx="15">
                  <c:v>1.7500000000000002E-2</c:v>
                </c:pt>
                <c:pt idx="16">
                  <c:v>9.8999999999999991E-3</c:v>
                </c:pt>
                <c:pt idx="17">
                  <c:v>6.3E-3</c:v>
                </c:pt>
                <c:pt idx="18">
                  <c:v>2.5000000000000001E-3</c:v>
                </c:pt>
                <c:pt idx="19">
                  <c:v>1.5E-3</c:v>
                </c:pt>
                <c:pt idx="20">
                  <c:v>1.09E-2</c:v>
                </c:pt>
                <c:pt idx="21">
                  <c:v>1.9099999999999999E-2</c:v>
                </c:pt>
                <c:pt idx="22">
                  <c:v>2.8199999999999999E-2</c:v>
                </c:pt>
                <c:pt idx="23">
                  <c:v>3.7200000000000004E-2</c:v>
                </c:pt>
                <c:pt idx="24">
                  <c:v>3.6000000000000004E-2</c:v>
                </c:pt>
                <c:pt idx="25">
                  <c:v>3.4200000000000001E-2</c:v>
                </c:pt>
                <c:pt idx="26">
                  <c:v>5.2499999999999998E-2</c:v>
                </c:pt>
                <c:pt idx="27">
                  <c:v>4.4800000000000006E-2</c:v>
                </c:pt>
                <c:pt idx="28">
                  <c:v>3.73E-2</c:v>
                </c:pt>
                <c:pt idx="29">
                  <c:v>3.6900000000000002E-2</c:v>
                </c:pt>
                <c:pt idx="30">
                  <c:v>1.5100000000000001E-2</c:v>
                </c:pt>
                <c:pt idx="31">
                  <c:v>1.9799999999999998E-2</c:v>
                </c:pt>
                <c:pt idx="32">
                  <c:v>3.5400000000000001E-2</c:v>
                </c:pt>
                <c:pt idx="33">
                  <c:v>3.78E-2</c:v>
                </c:pt>
                <c:pt idx="34">
                  <c:v>3.56E-2</c:v>
                </c:pt>
                <c:pt idx="35">
                  <c:v>3.9199999999999999E-2</c:v>
                </c:pt>
                <c:pt idx="36">
                  <c:v>3.2099999999999997E-2</c:v>
                </c:pt>
                <c:pt idx="37">
                  <c:v>3.2099999999999997E-2</c:v>
                </c:pt>
                <c:pt idx="38">
                  <c:v>0.03</c:v>
                </c:pt>
                <c:pt idx="39">
                  <c:v>2.4E-2</c:v>
                </c:pt>
                <c:pt idx="40">
                  <c:v>3.7499999999999999E-2</c:v>
                </c:pt>
                <c:pt idx="41">
                  <c:v>3.73E-2</c:v>
                </c:pt>
                <c:pt idx="42">
                  <c:v>5.0199999999999995E-2</c:v>
                </c:pt>
                <c:pt idx="43">
                  <c:v>5.67E-2</c:v>
                </c:pt>
                <c:pt idx="44">
                  <c:v>5.45E-2</c:v>
                </c:pt>
                <c:pt idx="45">
                  <c:v>5.1900000000000002E-2</c:v>
                </c:pt>
                <c:pt idx="46">
                  <c:v>5.4600000000000003E-2</c:v>
                </c:pt>
                <c:pt idx="47">
                  <c:v>5.0300000000000004E-2</c:v>
                </c:pt>
                <c:pt idx="48">
                  <c:v>5.0999999999999997E-2</c:v>
                </c:pt>
                <c:pt idx="49">
                  <c:v>4.8300000000000003E-2</c:v>
                </c:pt>
                <c:pt idx="50">
                  <c:v>5.3200000000000004E-2</c:v>
                </c:pt>
                <c:pt idx="51">
                  <c:v>7.1099999999999997E-2</c:v>
                </c:pt>
                <c:pt idx="52">
                  <c:v>6.4299999999999996E-2</c:v>
                </c:pt>
                <c:pt idx="53">
                  <c:v>5.4699999999999999E-2</c:v>
                </c:pt>
                <c:pt idx="54">
                  <c:v>4.9699999999999994E-2</c:v>
                </c:pt>
                <c:pt idx="55">
                  <c:v>4.6600000000000003E-2</c:v>
                </c:pt>
                <c:pt idx="56">
                  <c:v>3.8300000000000001E-2</c:v>
                </c:pt>
                <c:pt idx="57">
                  <c:v>4.6699999999999998E-2</c:v>
                </c:pt>
                <c:pt idx="58">
                  <c:v>3.2400000000000005E-2</c:v>
                </c:pt>
                <c:pt idx="59">
                  <c:v>1.1399999999999999E-2</c:v>
                </c:pt>
                <c:pt idx="60">
                  <c:v>-1.1000000000000001E-2</c:v>
                </c:pt>
                <c:pt idx="61">
                  <c:v>-2.58E-2</c:v>
                </c:pt>
                <c:pt idx="62">
                  <c:v>-1.9199999999999998E-2</c:v>
                </c:pt>
                <c:pt idx="63">
                  <c:v>-5.4000000000000003E-3</c:v>
                </c:pt>
                <c:pt idx="64">
                  <c:v>2.3199999999999998E-2</c:v>
                </c:pt>
                <c:pt idx="65">
                  <c:v>3.0699999999999998E-2</c:v>
                </c:pt>
                <c:pt idx="66">
                  <c:v>3.3399999999999999E-2</c:v>
                </c:pt>
                <c:pt idx="67">
                  <c:v>3.4099999999999998E-2</c:v>
                </c:pt>
                <c:pt idx="68">
                  <c:v>3.49E-2</c:v>
                </c:pt>
                <c:pt idx="69">
                  <c:v>3.4099999999999998E-2</c:v>
                </c:pt>
                <c:pt idx="70">
                  <c:v>3.04E-2</c:v>
                </c:pt>
                <c:pt idx="71">
                  <c:v>3.2000000000000001E-2</c:v>
                </c:pt>
                <c:pt idx="72">
                  <c:v>2.1700000000000001E-2</c:v>
                </c:pt>
                <c:pt idx="73">
                  <c:v>2.7400000000000001E-2</c:v>
                </c:pt>
                <c:pt idx="74">
                  <c:v>2.07E-2</c:v>
                </c:pt>
                <c:pt idx="75">
                  <c:v>1.8799999999999997E-2</c:v>
                </c:pt>
                <c:pt idx="76">
                  <c:v>2.0199999999999999E-2</c:v>
                </c:pt>
                <c:pt idx="77">
                  <c:v>2.3799999999999998E-2</c:v>
                </c:pt>
                <c:pt idx="78">
                  <c:v>1.9699999999999999E-2</c:v>
                </c:pt>
                <c:pt idx="79">
                  <c:v>2.9300000000000003E-2</c:v>
                </c:pt>
                <c:pt idx="80">
                  <c:v>1.83E-2</c:v>
                </c:pt>
                <c:pt idx="81">
                  <c:v>1.47E-2</c:v>
                </c:pt>
                <c:pt idx="82">
                  <c:v>1.6799999999999999E-2</c:v>
                </c:pt>
                <c:pt idx="83">
                  <c:v>1.54E-2</c:v>
                </c:pt>
                <c:pt idx="84">
                  <c:v>2.5099999999999997E-2</c:v>
                </c:pt>
                <c:pt idx="85">
                  <c:v>1.21E-2</c:v>
                </c:pt>
                <c:pt idx="86">
                  <c:v>8.5000000000000006E-3</c:v>
                </c:pt>
                <c:pt idx="87">
                  <c:v>5.5000000000000005E-3</c:v>
                </c:pt>
                <c:pt idx="88">
                  <c:v>-1.1999999999999999E-3</c:v>
                </c:pt>
                <c:pt idx="89">
                  <c:v>6.1999999999999998E-3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672064"/>
        <c:axId val="227673600"/>
      </c:lineChart>
      <c:catAx>
        <c:axId val="22767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800" b="1"/>
            </a:pPr>
            <a:endParaRPr lang="en-US"/>
          </a:p>
        </c:txPr>
        <c:crossAx val="227673600"/>
        <c:crosses val="autoZero"/>
        <c:auto val="1"/>
        <c:lblAlgn val="ctr"/>
        <c:lblOffset val="100"/>
        <c:noMultiLvlLbl val="0"/>
      </c:catAx>
      <c:valAx>
        <c:axId val="227673600"/>
        <c:scaling>
          <c:orientation val="minMax"/>
          <c:min val="-3.0000000000000006E-2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27672064"/>
        <c:crosses val="autoZero"/>
        <c:crossBetween val="between"/>
        <c:majorUnit val="1.0000000000000002E-2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'growth trading ptners'!$A$5</c:f>
              <c:strCache>
                <c:ptCount val="1"/>
                <c:pt idx="0">
                  <c:v>2003 to 2008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'growth trading ptners'!$B$4:$G$4</c:f>
              <c:strCache>
                <c:ptCount val="6"/>
                <c:pt idx="0">
                  <c:v>China</c:v>
                </c:pt>
                <c:pt idx="1">
                  <c:v>European Union </c:v>
                </c:pt>
                <c:pt idx="2">
                  <c:v>United States </c:v>
                </c:pt>
                <c:pt idx="3">
                  <c:v>Japan</c:v>
                </c:pt>
                <c:pt idx="4">
                  <c:v>Other</c:v>
                </c:pt>
                <c:pt idx="5">
                  <c:v>South Africa </c:v>
                </c:pt>
              </c:strCache>
            </c:strRef>
          </c:cat>
          <c:val>
            <c:numRef>
              <c:f>'growth trading ptners'!$B$5:$G$5</c:f>
              <c:numCache>
                <c:formatCode>0.0%</c:formatCode>
                <c:ptCount val="6"/>
                <c:pt idx="0">
                  <c:v>0.1157422731682114</c:v>
                </c:pt>
                <c:pt idx="1">
                  <c:v>2.326535864840662E-2</c:v>
                </c:pt>
                <c:pt idx="2">
                  <c:v>2.2466464983031509E-2</c:v>
                </c:pt>
                <c:pt idx="3">
                  <c:v>1.293848725400415E-2</c:v>
                </c:pt>
                <c:pt idx="4">
                  <c:v>5.401545058638213E-2</c:v>
                </c:pt>
                <c:pt idx="5">
                  <c:v>4.7899819879649197E-2</c:v>
                </c:pt>
              </c:numCache>
            </c:numRef>
          </c:val>
        </c:ser>
        <c:ser>
          <c:idx val="1"/>
          <c:order val="1"/>
          <c:tx>
            <c:strRef>
              <c:f>'growth trading ptners'!$A$6</c:f>
              <c:strCache>
                <c:ptCount val="1"/>
                <c:pt idx="0">
                  <c:v>2008 to 2010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strRef>
              <c:f>'growth trading ptners'!$B$4:$G$4</c:f>
              <c:strCache>
                <c:ptCount val="6"/>
                <c:pt idx="0">
                  <c:v>China</c:v>
                </c:pt>
                <c:pt idx="1">
                  <c:v>European Union </c:v>
                </c:pt>
                <c:pt idx="2">
                  <c:v>United States </c:v>
                </c:pt>
                <c:pt idx="3">
                  <c:v>Japan</c:v>
                </c:pt>
                <c:pt idx="4">
                  <c:v>Other</c:v>
                </c:pt>
                <c:pt idx="5">
                  <c:v>South Africa </c:v>
                </c:pt>
              </c:strCache>
            </c:strRef>
          </c:cat>
          <c:val>
            <c:numRef>
              <c:f>'growth trading ptners'!$B$6:$G$6</c:f>
              <c:numCache>
                <c:formatCode>0.0%</c:formatCode>
                <c:ptCount val="6"/>
                <c:pt idx="0">
                  <c:v>9.9304068674268997E-2</c:v>
                </c:pt>
                <c:pt idx="1">
                  <c:v>-1.2083852917787241E-2</c:v>
                </c:pt>
                <c:pt idx="2">
                  <c:v>-1.5706492870966038E-3</c:v>
                </c:pt>
                <c:pt idx="3">
                  <c:v>-5.3944880351032287E-3</c:v>
                </c:pt>
                <c:pt idx="4">
                  <c:v>2.7130159954474209E-2</c:v>
                </c:pt>
                <c:pt idx="5">
                  <c:v>7.2482510811022749E-3</c:v>
                </c:pt>
              </c:numCache>
            </c:numRef>
          </c:val>
        </c:ser>
        <c:ser>
          <c:idx val="2"/>
          <c:order val="2"/>
          <c:tx>
            <c:strRef>
              <c:f>'growth trading ptners'!$A$7</c:f>
              <c:strCache>
                <c:ptCount val="1"/>
                <c:pt idx="0">
                  <c:v>2010 to 2013</c:v>
                </c:pt>
              </c:strCache>
            </c:strRef>
          </c:tx>
          <c:invertIfNegative val="0"/>
          <c:cat>
            <c:strRef>
              <c:f>'growth trading ptners'!$B$4:$G$4</c:f>
              <c:strCache>
                <c:ptCount val="6"/>
                <c:pt idx="0">
                  <c:v>China</c:v>
                </c:pt>
                <c:pt idx="1">
                  <c:v>European Union </c:v>
                </c:pt>
                <c:pt idx="2">
                  <c:v>United States </c:v>
                </c:pt>
                <c:pt idx="3">
                  <c:v>Japan</c:v>
                </c:pt>
                <c:pt idx="4">
                  <c:v>Other</c:v>
                </c:pt>
                <c:pt idx="5">
                  <c:v>South Africa </c:v>
                </c:pt>
              </c:strCache>
            </c:strRef>
          </c:cat>
          <c:val>
            <c:numRef>
              <c:f>'growth trading ptners'!$B$7:$G$7</c:f>
              <c:numCache>
                <c:formatCode>0.0%</c:formatCode>
                <c:ptCount val="6"/>
                <c:pt idx="0">
                  <c:v>8.3030078871348945E-2</c:v>
                </c:pt>
                <c:pt idx="1">
                  <c:v>4.8591021185868666E-3</c:v>
                </c:pt>
                <c:pt idx="2">
                  <c:v>1.771157926784328E-2</c:v>
                </c:pt>
                <c:pt idx="3">
                  <c:v>8.7698192468743663E-3</c:v>
                </c:pt>
                <c:pt idx="4">
                  <c:v>3.722247289721281E-2</c:v>
                </c:pt>
                <c:pt idx="5">
                  <c:v>2.5471366966154152E-2</c:v>
                </c:pt>
              </c:numCache>
            </c:numRef>
          </c:val>
        </c:ser>
        <c:ser>
          <c:idx val="3"/>
          <c:order val="3"/>
          <c:tx>
            <c:strRef>
              <c:f>'growth trading ptners'!$A$8</c:f>
              <c:strCache>
                <c:ptCount val="1"/>
                <c:pt idx="0">
                  <c:v>2013 to 2015</c:v>
                </c:pt>
              </c:strCache>
            </c:strRef>
          </c:tx>
          <c:invertIfNegative val="0"/>
          <c:cat>
            <c:strRef>
              <c:f>'growth trading ptners'!$B$4:$G$4</c:f>
              <c:strCache>
                <c:ptCount val="6"/>
                <c:pt idx="0">
                  <c:v>China</c:v>
                </c:pt>
                <c:pt idx="1">
                  <c:v>European Union </c:v>
                </c:pt>
                <c:pt idx="2">
                  <c:v>United States </c:v>
                </c:pt>
                <c:pt idx="3">
                  <c:v>Japan</c:v>
                </c:pt>
                <c:pt idx="4">
                  <c:v>Other</c:v>
                </c:pt>
                <c:pt idx="5">
                  <c:v>South Africa </c:v>
                </c:pt>
              </c:strCache>
            </c:strRef>
          </c:cat>
          <c:val>
            <c:numRef>
              <c:f>'growth trading ptners'!$B$8:$G$8</c:f>
              <c:numCache>
                <c:formatCode>0.0%</c:formatCode>
                <c:ptCount val="6"/>
                <c:pt idx="0">
                  <c:v>7.0840980981957902E-2</c:v>
                </c:pt>
                <c:pt idx="1">
                  <c:v>1.6528582452950191E-2</c:v>
                </c:pt>
                <c:pt idx="2">
                  <c:v>2.426883077214903E-2</c:v>
                </c:pt>
                <c:pt idx="3">
                  <c:v>2.2036062887200725E-3</c:v>
                </c:pt>
                <c:pt idx="4">
                  <c:v>2.3473516446219866E-2</c:v>
                </c:pt>
                <c:pt idx="5">
                  <c:v>1.4159113582583149E-2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239438848"/>
        <c:axId val="239563520"/>
      </c:barChart>
      <c:catAx>
        <c:axId val="23943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en-US"/>
          </a:p>
        </c:txPr>
        <c:crossAx val="239563520"/>
        <c:crosses val="autoZero"/>
        <c:auto val="1"/>
        <c:lblAlgn val="ctr"/>
        <c:lblOffset val="100"/>
        <c:noMultiLvlLbl val="0"/>
      </c:catAx>
      <c:valAx>
        <c:axId val="239563520"/>
        <c:scaling>
          <c:orientation val="minMax"/>
          <c:max val="0.12000000000000001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39438848"/>
        <c:crosses val="autoZero"/>
        <c:crossBetween val="between"/>
        <c:majorUnit val="2.0000000000000004E-2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'GDP growth all sectors'!$B$5</c:f>
              <c:strCache>
                <c:ptCount val="1"/>
                <c:pt idx="0">
                  <c:v>2011 to 2014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'GDP growth all sectors'!$A$6:$A$13</c:f>
              <c:strCache>
                <c:ptCount val="8"/>
                <c:pt idx="0">
                  <c:v>Mining</c:v>
                </c:pt>
                <c:pt idx="1">
                  <c:v>Manufacturing</c:v>
                </c:pt>
                <c:pt idx="2">
                  <c:v>Construction</c:v>
                </c:pt>
                <c:pt idx="3">
                  <c:v>Utilities and logistics</c:v>
                </c:pt>
                <c:pt idx="4">
                  <c:v>Trade</c:v>
                </c:pt>
                <c:pt idx="5">
                  <c:v>Business services</c:v>
                </c:pt>
                <c:pt idx="6">
                  <c:v>Government services</c:v>
                </c:pt>
                <c:pt idx="7">
                  <c:v>Personal Sevices</c:v>
                </c:pt>
              </c:strCache>
            </c:strRef>
          </c:cat>
          <c:val>
            <c:numRef>
              <c:f>'GDP growth all sectors'!$B$6:$B$13</c:f>
              <c:numCache>
                <c:formatCode>0.0%</c:formatCode>
                <c:ptCount val="8"/>
                <c:pt idx="0">
                  <c:v>-6.3924751065298491E-3</c:v>
                </c:pt>
                <c:pt idx="1">
                  <c:v>1.4283147449400957E-2</c:v>
                </c:pt>
                <c:pt idx="2">
                  <c:v>3.2468557553764432E-2</c:v>
                </c:pt>
                <c:pt idx="3">
                  <c:v>2.0759979629572767E-2</c:v>
                </c:pt>
                <c:pt idx="4">
                  <c:v>2.9233007665234068E-2</c:v>
                </c:pt>
                <c:pt idx="5">
                  <c:v>3.1427417801966229E-2</c:v>
                </c:pt>
                <c:pt idx="6">
                  <c:v>3.2210001824541257E-2</c:v>
                </c:pt>
                <c:pt idx="7">
                  <c:v>2.0336462541566958E-2</c:v>
                </c:pt>
              </c:numCache>
            </c:numRef>
          </c:val>
        </c:ser>
        <c:ser>
          <c:idx val="1"/>
          <c:order val="1"/>
          <c:tx>
            <c:strRef>
              <c:f>'GDP growth all sectors'!$C$5</c:f>
              <c:strCache>
                <c:ptCount val="1"/>
                <c:pt idx="0">
                  <c:v>2014 to 2015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strRef>
              <c:f>'GDP growth all sectors'!$A$6:$A$13</c:f>
              <c:strCache>
                <c:ptCount val="8"/>
                <c:pt idx="0">
                  <c:v>Mining</c:v>
                </c:pt>
                <c:pt idx="1">
                  <c:v>Manufacturing</c:v>
                </c:pt>
                <c:pt idx="2">
                  <c:v>Construction</c:v>
                </c:pt>
                <c:pt idx="3">
                  <c:v>Utilities and logistics</c:v>
                </c:pt>
                <c:pt idx="4">
                  <c:v>Trade</c:v>
                </c:pt>
                <c:pt idx="5">
                  <c:v>Business services</c:v>
                </c:pt>
                <c:pt idx="6">
                  <c:v>Government services</c:v>
                </c:pt>
                <c:pt idx="7">
                  <c:v>Personal Sevices</c:v>
                </c:pt>
              </c:strCache>
            </c:strRef>
          </c:cat>
          <c:val>
            <c:numRef>
              <c:f>'GDP growth all sectors'!$C$6:$C$13</c:f>
              <c:numCache>
                <c:formatCode>0.0%</c:formatCode>
                <c:ptCount val="8"/>
                <c:pt idx="0">
                  <c:v>1.9266246115100305E-2</c:v>
                </c:pt>
                <c:pt idx="1">
                  <c:v>-4.0522030660494757E-3</c:v>
                </c:pt>
                <c:pt idx="2">
                  <c:v>2.9388126334622733E-2</c:v>
                </c:pt>
                <c:pt idx="3">
                  <c:v>2.0372918384853334E-2</c:v>
                </c:pt>
                <c:pt idx="4">
                  <c:v>1.3214586340728696E-2</c:v>
                </c:pt>
                <c:pt idx="5">
                  <c:v>2.6332098499656897E-2</c:v>
                </c:pt>
                <c:pt idx="6">
                  <c:v>1.7428890490341908E-2</c:v>
                </c:pt>
                <c:pt idx="7">
                  <c:v>1.4077745018510113E-2</c:v>
                </c:pt>
              </c:numCache>
            </c:numRef>
          </c:val>
        </c:ser>
        <c:ser>
          <c:idx val="2"/>
          <c:order val="2"/>
          <c:tx>
            <c:strRef>
              <c:f>'GDP growth all sectors'!$D$5</c:f>
              <c:strCache>
                <c:ptCount val="1"/>
                <c:pt idx="0">
                  <c:v>2015 to 2016</c:v>
                </c:pt>
              </c:strCache>
            </c:strRef>
          </c:tx>
          <c:invertIfNegative val="0"/>
          <c:cat>
            <c:strRef>
              <c:f>'GDP growth all sectors'!$A$6:$A$13</c:f>
              <c:strCache>
                <c:ptCount val="8"/>
                <c:pt idx="0">
                  <c:v>Mining</c:v>
                </c:pt>
                <c:pt idx="1">
                  <c:v>Manufacturing</c:v>
                </c:pt>
                <c:pt idx="2">
                  <c:v>Construction</c:v>
                </c:pt>
                <c:pt idx="3">
                  <c:v>Utilities and logistics</c:v>
                </c:pt>
                <c:pt idx="4">
                  <c:v>Trade</c:v>
                </c:pt>
                <c:pt idx="5">
                  <c:v>Business services</c:v>
                </c:pt>
                <c:pt idx="6">
                  <c:v>Government services</c:v>
                </c:pt>
                <c:pt idx="7">
                  <c:v>Personal Sevices</c:v>
                </c:pt>
              </c:strCache>
            </c:strRef>
          </c:cat>
          <c:val>
            <c:numRef>
              <c:f>'GDP growth all sectors'!$D$6:$D$13</c:f>
              <c:numCache>
                <c:formatCode>0.0%</c:formatCode>
                <c:ptCount val="8"/>
                <c:pt idx="0">
                  <c:v>-3.0077795787878503E-2</c:v>
                </c:pt>
                <c:pt idx="1">
                  <c:v>7.125590350030242E-3</c:v>
                </c:pt>
                <c:pt idx="2">
                  <c:v>1.639021852948197E-2</c:v>
                </c:pt>
                <c:pt idx="3">
                  <c:v>-4.2562997998480956E-3</c:v>
                </c:pt>
                <c:pt idx="4">
                  <c:v>1.4639031198455221E-2</c:v>
                </c:pt>
                <c:pt idx="5">
                  <c:v>2.5100959936402711E-2</c:v>
                </c:pt>
                <c:pt idx="6">
                  <c:v>1.0431815885471707E-2</c:v>
                </c:pt>
                <c:pt idx="7">
                  <c:v>9.349001146277347E-3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222096768"/>
        <c:axId val="222098560"/>
      </c:barChart>
      <c:catAx>
        <c:axId val="22209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/>
            </a:pPr>
            <a:endParaRPr lang="en-US"/>
          </a:p>
        </c:txPr>
        <c:crossAx val="222098560"/>
        <c:crosses val="autoZero"/>
        <c:auto val="1"/>
        <c:lblAlgn val="ctr"/>
        <c:lblOffset val="100"/>
        <c:noMultiLvlLbl val="0"/>
      </c:catAx>
      <c:valAx>
        <c:axId val="22209856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220967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'real econ shares in GDP '!$A$10</c:f>
              <c:strCache>
                <c:ptCount val="1"/>
                <c:pt idx="0">
                  <c:v>Agriculture, forestry and fishing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'real econ shares in GDP '!$B$8:$W$9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</c:lvl>
                <c:lvl>
                  <c:pt idx="0">
                    <c:v>2011</c:v>
                  </c:pt>
                  <c:pt idx="4">
                    <c:v>2012</c:v>
                  </c:pt>
                  <c:pt idx="8">
                    <c:v>2013</c:v>
                  </c:pt>
                  <c:pt idx="12">
                    <c:v>2014</c:v>
                  </c:pt>
                  <c:pt idx="16">
                    <c:v>2015</c:v>
                  </c:pt>
                  <c:pt idx="20">
                    <c:v>2016</c:v>
                  </c:pt>
                </c:lvl>
              </c:multiLvlStrCache>
            </c:multiLvlStrRef>
          </c:cat>
          <c:val>
            <c:numRef>
              <c:f>'real econ shares in GDP '!$B$10:$W$10</c:f>
              <c:numCache>
                <c:formatCode>0.0%</c:formatCode>
                <c:ptCount val="22"/>
                <c:pt idx="0">
                  <c:v>2.1263878675699999E-2</c:v>
                </c:pt>
                <c:pt idx="1">
                  <c:v>3.8795081520496329E-2</c:v>
                </c:pt>
                <c:pt idx="2">
                  <c:v>2.7912327364605114E-2</c:v>
                </c:pt>
                <c:pt idx="3">
                  <c:v>1.3599710281832014E-2</c:v>
                </c:pt>
                <c:pt idx="4">
                  <c:v>1.9240963687848129E-2</c:v>
                </c:pt>
                <c:pt idx="5">
                  <c:v>4.0512488871525393E-2</c:v>
                </c:pt>
                <c:pt idx="6">
                  <c:v>2.4088460742615444E-2</c:v>
                </c:pt>
                <c:pt idx="7">
                  <c:v>1.2342858936811878E-2</c:v>
                </c:pt>
                <c:pt idx="8">
                  <c:v>1.9264585460863785E-2</c:v>
                </c:pt>
                <c:pt idx="9">
                  <c:v>4.104672313675637E-2</c:v>
                </c:pt>
                <c:pt idx="10">
                  <c:v>2.1702529993194081E-2</c:v>
                </c:pt>
                <c:pt idx="11">
                  <c:v>1.0883801397399896E-2</c:v>
                </c:pt>
                <c:pt idx="12">
                  <c:v>1.9529929501608773E-2</c:v>
                </c:pt>
                <c:pt idx="13">
                  <c:v>4.1132071388023508E-2</c:v>
                </c:pt>
                <c:pt idx="14">
                  <c:v>2.514265160581098E-2</c:v>
                </c:pt>
                <c:pt idx="15">
                  <c:v>1.1294593420980976E-2</c:v>
                </c:pt>
                <c:pt idx="16">
                  <c:v>2.2124081709880859E-2</c:v>
                </c:pt>
                <c:pt idx="17">
                  <c:v>3.8669182602264297E-2</c:v>
                </c:pt>
                <c:pt idx="18">
                  <c:v>2.1811747084321566E-2</c:v>
                </c:pt>
                <c:pt idx="19">
                  <c:v>1.2352175216219058E-2</c:v>
                </c:pt>
                <c:pt idx="20">
                  <c:v>2.5465942001977555E-2</c:v>
                </c:pt>
                <c:pt idx="21">
                  <c:v>3.6068775206849181E-2</c:v>
                </c:pt>
              </c:numCache>
            </c:numRef>
          </c:val>
        </c:ser>
        <c:ser>
          <c:idx val="1"/>
          <c:order val="1"/>
          <c:tx>
            <c:strRef>
              <c:f>'real econ shares in GDP '!$A$11</c:f>
              <c:strCache>
                <c:ptCount val="1"/>
                <c:pt idx="0">
                  <c:v>Mining and quarrying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'real econ shares in GDP '!$B$8:$W$9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</c:lvl>
                <c:lvl>
                  <c:pt idx="0">
                    <c:v>2011</c:v>
                  </c:pt>
                  <c:pt idx="4">
                    <c:v>2012</c:v>
                  </c:pt>
                  <c:pt idx="8">
                    <c:v>2013</c:v>
                  </c:pt>
                  <c:pt idx="12">
                    <c:v>2014</c:v>
                  </c:pt>
                  <c:pt idx="16">
                    <c:v>2015</c:v>
                  </c:pt>
                  <c:pt idx="20">
                    <c:v>2016</c:v>
                  </c:pt>
                </c:lvl>
              </c:multiLvlStrCache>
            </c:multiLvlStrRef>
          </c:cat>
          <c:val>
            <c:numRef>
              <c:f>'real econ shares in GDP '!$B$11:$W$11</c:f>
              <c:numCache>
                <c:formatCode>0.0%</c:formatCode>
                <c:ptCount val="22"/>
                <c:pt idx="0">
                  <c:v>9.0754672662238745E-2</c:v>
                </c:pt>
                <c:pt idx="1">
                  <c:v>9.3070441773093815E-2</c:v>
                </c:pt>
                <c:pt idx="2">
                  <c:v>0.1006835178451749</c:v>
                </c:pt>
                <c:pt idx="3">
                  <c:v>9.8962158787712126E-2</c:v>
                </c:pt>
                <c:pt idx="4">
                  <c:v>8.8893357411711879E-2</c:v>
                </c:pt>
                <c:pt idx="5">
                  <c:v>9.094071937586326E-2</c:v>
                </c:pt>
                <c:pt idx="6">
                  <c:v>9.615387823450347E-2</c:v>
                </c:pt>
                <c:pt idx="7">
                  <c:v>8.8505148307885848E-2</c:v>
                </c:pt>
                <c:pt idx="8">
                  <c:v>8.9631290512143746E-2</c:v>
                </c:pt>
                <c:pt idx="9">
                  <c:v>8.5728690634476287E-2</c:v>
                </c:pt>
                <c:pt idx="10">
                  <c:v>9.5334995453594265E-2</c:v>
                </c:pt>
                <c:pt idx="11">
                  <c:v>9.0346750904001114E-2</c:v>
                </c:pt>
                <c:pt idx="12">
                  <c:v>8.3034547858698848E-2</c:v>
                </c:pt>
                <c:pt idx="13">
                  <c:v>7.8116928786745407E-2</c:v>
                </c:pt>
                <c:pt idx="14">
                  <c:v>8.8372774308190086E-2</c:v>
                </c:pt>
                <c:pt idx="15">
                  <c:v>8.5034357254869811E-2</c:v>
                </c:pt>
                <c:pt idx="16">
                  <c:v>7.81146565480451E-2</c:v>
                </c:pt>
                <c:pt idx="17">
                  <c:v>7.678093295721003E-2</c:v>
                </c:pt>
                <c:pt idx="18">
                  <c:v>8.2268794367425249E-2</c:v>
                </c:pt>
                <c:pt idx="19">
                  <c:v>8.1387917612029112E-2</c:v>
                </c:pt>
                <c:pt idx="20">
                  <c:v>7.2874622631374703E-2</c:v>
                </c:pt>
                <c:pt idx="21">
                  <c:v>7.813304829996208E-2</c:v>
                </c:pt>
              </c:numCache>
            </c:numRef>
          </c:val>
        </c:ser>
        <c:ser>
          <c:idx val="2"/>
          <c:order val="2"/>
          <c:tx>
            <c:strRef>
              <c:f>'real econ shares in GDP '!$A$12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4F81BD"/>
            </a:solidFill>
          </c:spPr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'real econ shares in GDP '!$B$8:$W$9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</c:lvl>
                <c:lvl>
                  <c:pt idx="0">
                    <c:v>2011</c:v>
                  </c:pt>
                  <c:pt idx="4">
                    <c:v>2012</c:v>
                  </c:pt>
                  <c:pt idx="8">
                    <c:v>2013</c:v>
                  </c:pt>
                  <c:pt idx="12">
                    <c:v>2014</c:v>
                  </c:pt>
                  <c:pt idx="16">
                    <c:v>2015</c:v>
                  </c:pt>
                  <c:pt idx="20">
                    <c:v>2016</c:v>
                  </c:pt>
                </c:lvl>
              </c:multiLvlStrCache>
            </c:multiLvlStrRef>
          </c:cat>
          <c:val>
            <c:numRef>
              <c:f>'real econ shares in GDP '!$B$12:$W$12</c:f>
              <c:numCache>
                <c:formatCode>0.0%</c:formatCode>
                <c:ptCount val="22"/>
                <c:pt idx="0">
                  <c:v>0.13979671592070347</c:v>
                </c:pt>
                <c:pt idx="1">
                  <c:v>0.1275844673143563</c:v>
                </c:pt>
                <c:pt idx="2">
                  <c:v>0.13314721944853142</c:v>
                </c:pt>
                <c:pt idx="3">
                  <c:v>0.13246697781150482</c:v>
                </c:pt>
                <c:pt idx="4">
                  <c:v>0.13666926717026187</c:v>
                </c:pt>
                <c:pt idx="5">
                  <c:v>0.12394798563096614</c:v>
                </c:pt>
                <c:pt idx="6">
                  <c:v>0.12951109023721874</c:v>
                </c:pt>
                <c:pt idx="7">
                  <c:v>0.13030282702854903</c:v>
                </c:pt>
                <c:pt idx="8">
                  <c:v>0.13010784614367549</c:v>
                </c:pt>
                <c:pt idx="9">
                  <c:v>0.12387830242326685</c:v>
                </c:pt>
                <c:pt idx="10">
                  <c:v>0.13183491098013281</c:v>
                </c:pt>
                <c:pt idx="11">
                  <c:v>0.13560437738875544</c:v>
                </c:pt>
                <c:pt idx="12">
                  <c:v>0.13530854166290124</c:v>
                </c:pt>
                <c:pt idx="13">
                  <c:v>0.13035363413775386</c:v>
                </c:pt>
                <c:pt idx="14">
                  <c:v>0.13626031227582328</c:v>
                </c:pt>
                <c:pt idx="15">
                  <c:v>0.1394189696207154</c:v>
                </c:pt>
                <c:pt idx="16">
                  <c:v>0.13268554663462173</c:v>
                </c:pt>
                <c:pt idx="17">
                  <c:v>0.12724987345035679</c:v>
                </c:pt>
                <c:pt idx="18">
                  <c:v>0.13417311317787251</c:v>
                </c:pt>
                <c:pt idx="19">
                  <c:v>0.13456639381881638</c:v>
                </c:pt>
                <c:pt idx="20">
                  <c:v>0.13033002352456266</c:v>
                </c:pt>
                <c:pt idx="21">
                  <c:v>0.12894079872626391</c:v>
                </c:pt>
              </c:numCache>
            </c:numRef>
          </c:val>
        </c:ser>
        <c:ser>
          <c:idx val="3"/>
          <c:order val="3"/>
          <c:tx>
            <c:strRef>
              <c:f>'real econ shares in GDP '!$A$13</c:f>
              <c:strCache>
                <c:ptCount val="1"/>
                <c:pt idx="0">
                  <c:v>Construction</c:v>
                </c:pt>
              </c:strCache>
            </c:strRef>
          </c:tx>
          <c:invertIfNegative val="0"/>
          <c:cat>
            <c:multiLvlStrRef>
              <c:f>'real econ shares in GDP '!$B$8:$W$9</c:f>
              <c:multiLvlStrCache>
                <c:ptCount val="2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</c:lvl>
                <c:lvl>
                  <c:pt idx="0">
                    <c:v>2011</c:v>
                  </c:pt>
                  <c:pt idx="4">
                    <c:v>2012</c:v>
                  </c:pt>
                  <c:pt idx="8">
                    <c:v>2013</c:v>
                  </c:pt>
                  <c:pt idx="12">
                    <c:v>2014</c:v>
                  </c:pt>
                  <c:pt idx="16">
                    <c:v>2015</c:v>
                  </c:pt>
                  <c:pt idx="20">
                    <c:v>2016</c:v>
                  </c:pt>
                </c:lvl>
              </c:multiLvlStrCache>
            </c:multiLvlStrRef>
          </c:cat>
          <c:val>
            <c:numRef>
              <c:f>'real econ shares in GDP '!$B$13:$W$13</c:f>
              <c:numCache>
                <c:formatCode>0.0%</c:formatCode>
                <c:ptCount val="22"/>
                <c:pt idx="0">
                  <c:v>3.6906466573281893E-2</c:v>
                </c:pt>
                <c:pt idx="1">
                  <c:v>3.952850574801927E-2</c:v>
                </c:pt>
                <c:pt idx="2">
                  <c:v>3.851337157407133E-2</c:v>
                </c:pt>
                <c:pt idx="3">
                  <c:v>3.7437499917382731E-2</c:v>
                </c:pt>
                <c:pt idx="4">
                  <c:v>3.8072992810175371E-2</c:v>
                </c:pt>
                <c:pt idx="5">
                  <c:v>4.0526703108941617E-2</c:v>
                </c:pt>
                <c:pt idx="6">
                  <c:v>3.8691675715592885E-2</c:v>
                </c:pt>
                <c:pt idx="7">
                  <c:v>3.7911361200626173E-2</c:v>
                </c:pt>
                <c:pt idx="8">
                  <c:v>3.8985496246630433E-2</c:v>
                </c:pt>
                <c:pt idx="9">
                  <c:v>4.2521929678483443E-2</c:v>
                </c:pt>
                <c:pt idx="10">
                  <c:v>4.1580712890614963E-2</c:v>
                </c:pt>
                <c:pt idx="11">
                  <c:v>4.0618322041095778E-2</c:v>
                </c:pt>
                <c:pt idx="12">
                  <c:v>4.1553638842215954E-2</c:v>
                </c:pt>
                <c:pt idx="13">
                  <c:v>4.3592699885302684E-2</c:v>
                </c:pt>
                <c:pt idx="14">
                  <c:v>4.0292250992052643E-2</c:v>
                </c:pt>
                <c:pt idx="15">
                  <c:v>3.9108726648820431E-2</c:v>
                </c:pt>
                <c:pt idx="16">
                  <c:v>4.0326565016470799E-2</c:v>
                </c:pt>
                <c:pt idx="17">
                  <c:v>4.3215055465817755E-2</c:v>
                </c:pt>
                <c:pt idx="18">
                  <c:v>3.9757696155037006E-2</c:v>
                </c:pt>
                <c:pt idx="19">
                  <c:v>3.866032979243185E-2</c:v>
                </c:pt>
                <c:pt idx="20">
                  <c:v>3.9019422562971508E-2</c:v>
                </c:pt>
                <c:pt idx="21">
                  <c:v>4.1567824032611424E-2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"/>
        <c:overlap val="100"/>
        <c:axId val="102727680"/>
        <c:axId val="102729216"/>
      </c:barChart>
      <c:catAx>
        <c:axId val="10272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02729216"/>
        <c:crosses val="autoZero"/>
        <c:auto val="1"/>
        <c:lblAlgn val="ctr"/>
        <c:lblOffset val="100"/>
        <c:noMultiLvlLbl val="0"/>
      </c:catAx>
      <c:valAx>
        <c:axId val="102729216"/>
        <c:scaling>
          <c:orientation val="minMax"/>
          <c:max val="0.30000000000000004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02727680"/>
        <c:crosses val="autoZero"/>
        <c:crossBetween val="between"/>
        <c:majorUnit val="5.000000000000001E-2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Indices of growth by manufacturing industries, 1998 to 2016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'mfg industry groups growth'!$A$7</c:f>
              <c:strCache>
                <c:ptCount val="1"/>
                <c:pt idx="0">
                  <c:v>transport equipment</c:v>
                </c:pt>
              </c:strCache>
            </c:strRef>
          </c:tx>
          <c:spPr>
            <a:ln w="19050">
              <a:solidFill>
                <a:srgbClr val="5B9BD5">
                  <a:lumMod val="50000"/>
                </a:srgbClr>
              </a:solidFill>
            </a:ln>
          </c:spPr>
          <c:marker>
            <c:symbol val="square"/>
            <c:size val="4"/>
          </c:marker>
          <c:cat>
            <c:strRef>
              <c:f>'mfg industry groups growth'!$B$4:$T$4</c:f>
              <c:strCach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strCache>
            </c:strRef>
          </c:cat>
          <c:val>
            <c:numRef>
              <c:f>'mfg industry groups growth'!$B$7:$T$7</c:f>
              <c:numCache>
                <c:formatCode>_ * #,##0_ ;_ * \-#,##0_ ;_ * "-"??_ ;_ @_ </c:formatCode>
                <c:ptCount val="19"/>
                <c:pt idx="0">
                  <c:v>100</c:v>
                </c:pt>
                <c:pt idx="1">
                  <c:v>100.04755111745125</c:v>
                </c:pt>
                <c:pt idx="2">
                  <c:v>118.54493580599143</c:v>
                </c:pt>
                <c:pt idx="3">
                  <c:v>130.86067522586779</c:v>
                </c:pt>
                <c:pt idx="4">
                  <c:v>137.23252496433665</c:v>
                </c:pt>
                <c:pt idx="5">
                  <c:v>129.67189728958627</c:v>
                </c:pt>
                <c:pt idx="6">
                  <c:v>129.71944840703753</c:v>
                </c:pt>
                <c:pt idx="7">
                  <c:v>145.41131716595336</c:v>
                </c:pt>
                <c:pt idx="8">
                  <c:v>164.47931526390869</c:v>
                </c:pt>
                <c:pt idx="9">
                  <c:v>171.70708511650022</c:v>
                </c:pt>
                <c:pt idx="10">
                  <c:v>173.94198763670946</c:v>
                </c:pt>
                <c:pt idx="11">
                  <c:v>110.1283880171184</c:v>
                </c:pt>
                <c:pt idx="12">
                  <c:v>145.07845934379458</c:v>
                </c:pt>
                <c:pt idx="13">
                  <c:v>149.97622444127435</c:v>
                </c:pt>
                <c:pt idx="14">
                  <c:v>158.01236329053731</c:v>
                </c:pt>
                <c:pt idx="15">
                  <c:v>167.61768901569184</c:v>
                </c:pt>
                <c:pt idx="16">
                  <c:v>149.02520209224915</c:v>
                </c:pt>
                <c:pt idx="17">
                  <c:v>161.81645268663812</c:v>
                </c:pt>
                <c:pt idx="18">
                  <c:v>165.43033761293387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'mfg industry groups growth'!$A$9</c:f>
              <c:strCache>
                <c:ptCount val="1"/>
                <c:pt idx="0">
                  <c:v>petroleum/basic chems</c:v>
                </c:pt>
              </c:strCache>
            </c:strRef>
          </c:tx>
          <c:spPr>
            <a:ln w="22225"/>
          </c:spPr>
          <c:marker>
            <c:symbol val="circle"/>
            <c:size val="6"/>
          </c:marker>
          <c:cat>
            <c:strRef>
              <c:f>'mfg industry groups growth'!$B$4:$T$4</c:f>
              <c:strCach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strCache>
            </c:strRef>
          </c:cat>
          <c:val>
            <c:numRef>
              <c:f>'mfg industry groups growth'!$B$9:$T$9</c:f>
              <c:numCache>
                <c:formatCode>_ * #,##0_ ;_ * \-#,##0_ ;_ * "-"??_ ;_ @_ </c:formatCode>
                <c:ptCount val="19"/>
                <c:pt idx="0">
                  <c:v>100</c:v>
                </c:pt>
                <c:pt idx="1">
                  <c:v>105.98764754975328</c:v>
                </c:pt>
                <c:pt idx="2">
                  <c:v>104.88012661083481</c:v>
                </c:pt>
                <c:pt idx="3">
                  <c:v>111.51820751216697</c:v>
                </c:pt>
                <c:pt idx="4">
                  <c:v>123.57036649516498</c:v>
                </c:pt>
                <c:pt idx="5">
                  <c:v>117.78844629535428</c:v>
                </c:pt>
                <c:pt idx="6">
                  <c:v>124.84029732012685</c:v>
                </c:pt>
                <c:pt idx="7">
                  <c:v>124.60117962143471</c:v>
                </c:pt>
                <c:pt idx="8">
                  <c:v>121.65755287365916</c:v>
                </c:pt>
                <c:pt idx="9">
                  <c:v>126.2054912464792</c:v>
                </c:pt>
                <c:pt idx="10">
                  <c:v>145.01888628086718</c:v>
                </c:pt>
                <c:pt idx="11">
                  <c:v>118.07543109989096</c:v>
                </c:pt>
                <c:pt idx="12">
                  <c:v>123.55127190769855</c:v>
                </c:pt>
                <c:pt idx="13">
                  <c:v>131.88944353588522</c:v>
                </c:pt>
                <c:pt idx="14">
                  <c:v>130.28103215374944</c:v>
                </c:pt>
                <c:pt idx="15">
                  <c:v>128.12947244010269</c:v>
                </c:pt>
                <c:pt idx="16">
                  <c:v>133.29957237114021</c:v>
                </c:pt>
                <c:pt idx="17">
                  <c:v>126.38430487731213</c:v>
                </c:pt>
                <c:pt idx="18">
                  <c:v>138.54856664589801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'mfg industry groups growth'!$A$5</c:f>
              <c:strCache>
                <c:ptCount val="1"/>
                <c:pt idx="0">
                  <c:v>consumer goods ex clothing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strRef>
              <c:f>'mfg industry groups growth'!$B$4:$T$4</c:f>
              <c:strCach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strCache>
            </c:strRef>
          </c:cat>
          <c:val>
            <c:numRef>
              <c:f>'mfg industry groups growth'!$B$5:$T$5</c:f>
              <c:numCache>
                <c:formatCode>_ * #,##0_ ;_ * \-#,##0_ ;_ * "-"??_ ;_ @_ </c:formatCode>
                <c:ptCount val="19"/>
                <c:pt idx="0">
                  <c:v>100</c:v>
                </c:pt>
                <c:pt idx="1">
                  <c:v>98.546375643335267</c:v>
                </c:pt>
                <c:pt idx="2">
                  <c:v>97.586736542888289</c:v>
                </c:pt>
                <c:pt idx="3">
                  <c:v>100.22011555024729</c:v>
                </c:pt>
                <c:pt idx="4">
                  <c:v>103.48956641745335</c:v>
                </c:pt>
                <c:pt idx="5">
                  <c:v>101.69596825062868</c:v>
                </c:pt>
                <c:pt idx="6">
                  <c:v>105.58846636401145</c:v>
                </c:pt>
                <c:pt idx="7">
                  <c:v>110.10285269261682</c:v>
                </c:pt>
                <c:pt idx="8">
                  <c:v>113.9944389826</c:v>
                </c:pt>
                <c:pt idx="9">
                  <c:v>121.7297865971523</c:v>
                </c:pt>
                <c:pt idx="10">
                  <c:v>123.84595346988949</c:v>
                </c:pt>
                <c:pt idx="11">
                  <c:v>115.9157193749909</c:v>
                </c:pt>
                <c:pt idx="12">
                  <c:v>121.78781838160242</c:v>
                </c:pt>
                <c:pt idx="13">
                  <c:v>123.16703826612752</c:v>
                </c:pt>
                <c:pt idx="14">
                  <c:v>127.07107019459092</c:v>
                </c:pt>
                <c:pt idx="15">
                  <c:v>130.77474410041845</c:v>
                </c:pt>
                <c:pt idx="16">
                  <c:v>129.07659018351896</c:v>
                </c:pt>
                <c:pt idx="17">
                  <c:v>130.57302224838742</c:v>
                </c:pt>
                <c:pt idx="18">
                  <c:v>131.13991072266802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'mfg industry groups growth'!$A$8</c:f>
              <c:strCache>
                <c:ptCount val="1"/>
                <c:pt idx="0">
                  <c:v>wood/metals/ machinery</c:v>
                </c:pt>
              </c:strCache>
            </c:strRef>
          </c:tx>
          <c:spPr>
            <a:ln w="47625">
              <a:solidFill>
                <a:srgbClr val="1F497D">
                  <a:lumMod val="75000"/>
                </a:srgbClr>
              </a:solidFill>
            </a:ln>
          </c:spPr>
          <c:marker>
            <c:symbol val="diamond"/>
            <c:size val="9"/>
            <c:spPr>
              <a:solidFill>
                <a:srgbClr val="1F497D">
                  <a:lumMod val="75000"/>
                </a:srgbClr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cat>
            <c:strRef>
              <c:f>'mfg industry groups growth'!$B$4:$T$4</c:f>
              <c:strCach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strCache>
            </c:strRef>
          </c:cat>
          <c:val>
            <c:numRef>
              <c:f>'mfg industry groups growth'!$B$8:$T$8</c:f>
              <c:numCache>
                <c:formatCode>_ * #,##0_ ;_ * \-#,##0_ ;_ * "-"??_ ;_ @_ </c:formatCode>
                <c:ptCount val="19"/>
                <c:pt idx="0">
                  <c:v>100</c:v>
                </c:pt>
                <c:pt idx="1">
                  <c:v>95.518305157211358</c:v>
                </c:pt>
                <c:pt idx="2">
                  <c:v>100.75346748100587</c:v>
                </c:pt>
                <c:pt idx="3">
                  <c:v>103.28644914908564</c:v>
                </c:pt>
                <c:pt idx="4">
                  <c:v>111.82387093704271</c:v>
                </c:pt>
                <c:pt idx="5">
                  <c:v>109.67574626919532</c:v>
                </c:pt>
                <c:pt idx="6">
                  <c:v>115.45895067539132</c:v>
                </c:pt>
                <c:pt idx="7">
                  <c:v>117.78413885413683</c:v>
                </c:pt>
                <c:pt idx="8">
                  <c:v>117.43852834088773</c:v>
                </c:pt>
                <c:pt idx="9">
                  <c:v>128.70734720143901</c:v>
                </c:pt>
                <c:pt idx="10">
                  <c:v>128.21638282686908</c:v>
                </c:pt>
                <c:pt idx="11">
                  <c:v>96.615883543343926</c:v>
                </c:pt>
                <c:pt idx="12">
                  <c:v>105.55967867582228</c:v>
                </c:pt>
                <c:pt idx="13">
                  <c:v>109.02291388734453</c:v>
                </c:pt>
                <c:pt idx="14">
                  <c:v>105.94174010589705</c:v>
                </c:pt>
                <c:pt idx="15">
                  <c:v>107.99405795468617</c:v>
                </c:pt>
                <c:pt idx="16">
                  <c:v>107.46577914891668</c:v>
                </c:pt>
                <c:pt idx="17">
                  <c:v>104.30506456345185</c:v>
                </c:pt>
                <c:pt idx="18">
                  <c:v>104.45584490520903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'mfg industry groups growth'!$A$6</c:f>
              <c:strCache>
                <c:ptCount val="1"/>
                <c:pt idx="0">
                  <c:v>clothing/textiles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'mfg industry groups growth'!$B$4:$T$4</c:f>
              <c:strCach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strCache>
            </c:strRef>
          </c:cat>
          <c:val>
            <c:numRef>
              <c:f>'mfg industry groups growth'!$B$6:$T$6</c:f>
              <c:numCache>
                <c:formatCode>_ * #,##0_ ;_ * \-#,##0_ ;_ * "-"??_ ;_ @_ </c:formatCode>
                <c:ptCount val="19"/>
                <c:pt idx="0">
                  <c:v>100</c:v>
                </c:pt>
                <c:pt idx="1">
                  <c:v>96.169696969696986</c:v>
                </c:pt>
                <c:pt idx="2">
                  <c:v>98.836363636363643</c:v>
                </c:pt>
                <c:pt idx="3">
                  <c:v>95.006060606060615</c:v>
                </c:pt>
                <c:pt idx="4">
                  <c:v>103.56363636363636</c:v>
                </c:pt>
                <c:pt idx="5">
                  <c:v>92.145454545454555</c:v>
                </c:pt>
                <c:pt idx="6">
                  <c:v>95.466666666666683</c:v>
                </c:pt>
                <c:pt idx="7">
                  <c:v>91.369696969696975</c:v>
                </c:pt>
                <c:pt idx="8">
                  <c:v>89.696969696969703</c:v>
                </c:pt>
                <c:pt idx="9">
                  <c:v>89.696969696969703</c:v>
                </c:pt>
                <c:pt idx="10">
                  <c:v>96.266666666666666</c:v>
                </c:pt>
                <c:pt idx="11">
                  <c:v>79.345454545454558</c:v>
                </c:pt>
                <c:pt idx="12">
                  <c:v>75.466666666666669</c:v>
                </c:pt>
                <c:pt idx="13">
                  <c:v>70.836363636363629</c:v>
                </c:pt>
                <c:pt idx="14">
                  <c:v>70.109090909090895</c:v>
                </c:pt>
                <c:pt idx="15">
                  <c:v>71.27272727272728</c:v>
                </c:pt>
                <c:pt idx="16">
                  <c:v>70.884848484848476</c:v>
                </c:pt>
                <c:pt idx="17">
                  <c:v>73.115151515151524</c:v>
                </c:pt>
                <c:pt idx="18">
                  <c:v>70.521212121212102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742528"/>
        <c:axId val="194748416"/>
      </c:lineChart>
      <c:catAx>
        <c:axId val="19474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800"/>
            </a:pPr>
            <a:endParaRPr lang="en-US"/>
          </a:p>
        </c:txPr>
        <c:crossAx val="194748416"/>
        <c:crosses val="autoZero"/>
        <c:auto val="1"/>
        <c:lblAlgn val="ctr"/>
        <c:lblOffset val="100"/>
        <c:noMultiLvlLbl val="0"/>
      </c:catAx>
      <c:valAx>
        <c:axId val="194748416"/>
        <c:scaling>
          <c:orientation val="minMax"/>
          <c:max val="180"/>
          <c:min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1998 = 100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94742528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'BRICS growth'!$C$3</c:f>
              <c:strCache>
                <c:ptCount val="1"/>
                <c:pt idx="0">
                  <c:v>China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'BRICS growth'!$A$4:$A$18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'BRICS growth'!$C$4:$C$18</c:f>
              <c:numCache>
                <c:formatCode>0.0%</c:formatCode>
                <c:ptCount val="15"/>
                <c:pt idx="0">
                  <c:v>8.2983744105564056E-2</c:v>
                </c:pt>
                <c:pt idx="1">
                  <c:v>9.0909090905725798E-2</c:v>
                </c:pt>
                <c:pt idx="2">
                  <c:v>0.1001997336875344</c:v>
                </c:pt>
                <c:pt idx="3">
                  <c:v>0.10075642965487447</c:v>
                </c:pt>
                <c:pt idx="4">
                  <c:v>0.11352391423494951</c:v>
                </c:pt>
                <c:pt idx="5">
                  <c:v>0.12688225104469736</c:v>
                </c:pt>
                <c:pt idx="6">
                  <c:v>0.14194961672398534</c:v>
                </c:pt>
                <c:pt idx="7">
                  <c:v>9.6233774862005961E-2</c:v>
                </c:pt>
                <c:pt idx="8">
                  <c:v>9.2335510947285829E-2</c:v>
                </c:pt>
                <c:pt idx="9">
                  <c:v>0.1063170823365462</c:v>
                </c:pt>
                <c:pt idx="10">
                  <c:v>9.4845062015218959E-2</c:v>
                </c:pt>
                <c:pt idx="11">
                  <c:v>7.7502975931740103E-2</c:v>
                </c:pt>
                <c:pt idx="12">
                  <c:v>7.6838099695499984E-2</c:v>
                </c:pt>
                <c:pt idx="13">
                  <c:v>7.2685132413844833E-2</c:v>
                </c:pt>
                <c:pt idx="14">
                  <c:v>6.9000000000001768E-2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'BRICS growth'!$D$3</c:f>
              <c:strCache>
                <c:ptCount val="1"/>
                <c:pt idx="0">
                  <c:v>India</c:v>
                </c:pt>
              </c:strCache>
            </c:strRef>
          </c:tx>
          <c:spPr>
            <a:ln w="19050">
              <a:solidFill>
                <a:srgbClr val="5B9BD5">
                  <a:lumMod val="50000"/>
                </a:srgbClr>
              </a:solidFill>
            </a:ln>
          </c:spPr>
          <c:marker>
            <c:symbol val="square"/>
            <c:size val="4"/>
          </c:marker>
          <c:cat>
            <c:numRef>
              <c:f>'BRICS growth'!$A$4:$A$18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'BRICS growth'!$D$4:$D$18</c:f>
              <c:numCache>
                <c:formatCode>0.0%</c:formatCode>
                <c:ptCount val="15"/>
                <c:pt idx="0">
                  <c:v>4.8239662642031646E-2</c:v>
                </c:pt>
                <c:pt idx="1">
                  <c:v>3.8039753212355691E-2</c:v>
                </c:pt>
                <c:pt idx="2">
                  <c:v>7.8603814752592746E-2</c:v>
                </c:pt>
                <c:pt idx="3">
                  <c:v>7.9229366131262816E-2</c:v>
                </c:pt>
                <c:pt idx="4">
                  <c:v>9.284831507372189E-2</c:v>
                </c:pt>
                <c:pt idx="5">
                  <c:v>9.2639588978073284E-2</c:v>
                </c:pt>
                <c:pt idx="6">
                  <c:v>8.6082124872760776E-2</c:v>
                </c:pt>
                <c:pt idx="7">
                  <c:v>3.8909570624335428E-2</c:v>
                </c:pt>
                <c:pt idx="8">
                  <c:v>8.4797866216655679E-2</c:v>
                </c:pt>
                <c:pt idx="9">
                  <c:v>0.10259962989110222</c:v>
                </c:pt>
                <c:pt idx="10">
                  <c:v>6.6383534501076161E-2</c:v>
                </c:pt>
                <c:pt idx="11">
                  <c:v>5.6185627733206477E-2</c:v>
                </c:pt>
                <c:pt idx="12">
                  <c:v>6.6388127357182039E-2</c:v>
                </c:pt>
                <c:pt idx="13">
                  <c:v>7.2434717458330911E-2</c:v>
                </c:pt>
                <c:pt idx="14">
                  <c:v>7.5701303678739576E-2</c:v>
                </c:pt>
              </c:numCache>
            </c:numRef>
          </c:val>
          <c:smooth val="1"/>
        </c:ser>
        <c:ser>
          <c:idx val="4"/>
          <c:order val="2"/>
          <c:tx>
            <c:strRef>
              <c:f>'BRICS growth'!$F$3</c:f>
              <c:strCache>
                <c:ptCount val="1"/>
                <c:pt idx="0">
                  <c:v>South Africa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'BRICS growth'!$A$4:$A$18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'BRICS growth'!$F$4:$F$18</c:f>
              <c:numCache>
                <c:formatCode>0.0%</c:formatCode>
                <c:ptCount val="15"/>
                <c:pt idx="0">
                  <c:v>2.7000000026392287E-2</c:v>
                </c:pt>
                <c:pt idx="1">
                  <c:v>3.7003744032864321E-2</c:v>
                </c:pt>
                <c:pt idx="2">
                  <c:v>2.9490754657419273E-2</c:v>
                </c:pt>
                <c:pt idx="3">
                  <c:v>4.5545599082035725E-2</c:v>
                </c:pt>
                <c:pt idx="4">
                  <c:v>5.2770519707346752E-2</c:v>
                </c:pt>
                <c:pt idx="5">
                  <c:v>5.5850459615114402E-2</c:v>
                </c:pt>
                <c:pt idx="6">
                  <c:v>5.3604740532845058E-2</c:v>
                </c:pt>
                <c:pt idx="7">
                  <c:v>3.1910438877832237E-2</c:v>
                </c:pt>
                <c:pt idx="8">
                  <c:v>-1.538089134774097E-2</c:v>
                </c:pt>
                <c:pt idx="9">
                  <c:v>3.0397470850071214E-2</c:v>
                </c:pt>
                <c:pt idx="10">
                  <c:v>3.2124517550539335E-2</c:v>
                </c:pt>
                <c:pt idx="11">
                  <c:v>2.2198240062575821E-2</c:v>
                </c:pt>
                <c:pt idx="12">
                  <c:v>2.2123544313780882E-2</c:v>
                </c:pt>
                <c:pt idx="13">
                  <c:v>1.5487006353245932E-2</c:v>
                </c:pt>
                <c:pt idx="14">
                  <c:v>1.2832957219377477E-2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'BRICS growth'!$E$3</c:f>
              <c:strCache>
                <c:ptCount val="1"/>
                <c:pt idx="0">
                  <c:v>Russian Federation</c:v>
                </c:pt>
              </c:strCache>
            </c:strRef>
          </c:tx>
          <c:spPr>
            <a:ln w="28575"/>
          </c:spPr>
          <c:marker>
            <c:symbol val="diamond"/>
            <c:size val="6"/>
          </c:marker>
          <c:cat>
            <c:numRef>
              <c:f>'BRICS growth'!$A$4:$A$18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'BRICS growth'!$E$4:$E$18</c:f>
              <c:numCache>
                <c:formatCode>0.0%</c:formatCode>
                <c:ptCount val="15"/>
                <c:pt idx="0">
                  <c:v>5.0919842312747508E-2</c:v>
                </c:pt>
                <c:pt idx="1">
                  <c:v>4.7436698968428746E-2</c:v>
                </c:pt>
                <c:pt idx="2">
                  <c:v>7.2958543311196708E-2</c:v>
                </c:pt>
                <c:pt idx="3">
                  <c:v>7.1759491922491925E-2</c:v>
                </c:pt>
                <c:pt idx="4">
                  <c:v>6.3761870270434576E-2</c:v>
                </c:pt>
                <c:pt idx="5">
                  <c:v>8.1534319728838511E-2</c:v>
                </c:pt>
                <c:pt idx="6">
                  <c:v>8.5350802093819594E-2</c:v>
                </c:pt>
                <c:pt idx="7">
                  <c:v>5.247953532233865E-2</c:v>
                </c:pt>
                <c:pt idx="8">
                  <c:v>-7.8208850269372618E-2</c:v>
                </c:pt>
                <c:pt idx="9">
                  <c:v>4.5037256257725457E-2</c:v>
                </c:pt>
                <c:pt idx="10">
                  <c:v>4.2641765648287304E-2</c:v>
                </c:pt>
                <c:pt idx="11">
                  <c:v>3.5179418654945921E-2</c:v>
                </c:pt>
                <c:pt idx="12">
                  <c:v>1.2794539109574572E-2</c:v>
                </c:pt>
                <c:pt idx="13">
                  <c:v>7.0637056042524189E-3</c:v>
                </c:pt>
                <c:pt idx="14">
                  <c:v>-3.7266734400142096E-2</c:v>
                </c:pt>
              </c:numCache>
            </c:numRef>
          </c:val>
          <c:smooth val="1"/>
        </c:ser>
        <c:ser>
          <c:idx val="0"/>
          <c:order val="4"/>
          <c:tx>
            <c:strRef>
              <c:f>'BRICS growth'!$B$3</c:f>
              <c:strCache>
                <c:ptCount val="1"/>
                <c:pt idx="0">
                  <c:v>Brazil</c:v>
                </c:pt>
              </c:strCache>
            </c:strRef>
          </c:tx>
          <c:spPr>
            <a:ln w="28575">
              <a:solidFill>
                <a:srgbClr val="1F497D">
                  <a:lumMod val="50000"/>
                </a:srgbClr>
              </a:solidFill>
            </a:ln>
          </c:spPr>
          <c:marker>
            <c:symbol val="triangle"/>
            <c:size val="5"/>
          </c:marker>
          <c:cat>
            <c:numRef>
              <c:f>'BRICS growth'!$A$4:$A$18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'BRICS growth'!$B$4:$B$18</c:f>
              <c:numCache>
                <c:formatCode>0.0%</c:formatCode>
                <c:ptCount val="15"/>
                <c:pt idx="0">
                  <c:v>1.6578179666289543E-2</c:v>
                </c:pt>
                <c:pt idx="1">
                  <c:v>3.0531609195401047E-2</c:v>
                </c:pt>
                <c:pt idx="2">
                  <c:v>1.1403190458226504E-2</c:v>
                </c:pt>
                <c:pt idx="3">
                  <c:v>5.7608807259759087E-2</c:v>
                </c:pt>
                <c:pt idx="4">
                  <c:v>3.202051526983922E-2</c:v>
                </c:pt>
                <c:pt idx="5">
                  <c:v>3.9605020290719606E-2</c:v>
                </c:pt>
                <c:pt idx="6">
                  <c:v>6.072283690379663E-2</c:v>
                </c:pt>
                <c:pt idx="7">
                  <c:v>5.0937670118104988E-2</c:v>
                </c:pt>
                <c:pt idx="8">
                  <c:v>-1.2614741452281919E-3</c:v>
                </c:pt>
                <c:pt idx="9">
                  <c:v>7.5287973813094308E-2</c:v>
                </c:pt>
                <c:pt idx="10">
                  <c:v>3.9102553481334471E-2</c:v>
                </c:pt>
                <c:pt idx="11">
                  <c:v>1.9154586225194094E-2</c:v>
                </c:pt>
                <c:pt idx="12">
                  <c:v>3.0151405108109371E-2</c:v>
                </c:pt>
                <c:pt idx="13">
                  <c:v>1.0337135910000938E-3</c:v>
                </c:pt>
                <c:pt idx="14">
                  <c:v>-3.8473624947110492E-2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086144"/>
        <c:axId val="228087680"/>
      </c:lineChart>
      <c:catAx>
        <c:axId val="22808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800"/>
            </a:pPr>
            <a:endParaRPr lang="en-US"/>
          </a:p>
        </c:txPr>
        <c:crossAx val="228087680"/>
        <c:crosses val="autoZero"/>
        <c:auto val="1"/>
        <c:lblAlgn val="ctr"/>
        <c:lblOffset val="100"/>
        <c:noMultiLvlLbl val="0"/>
      </c:catAx>
      <c:valAx>
        <c:axId val="228087680"/>
        <c:scaling>
          <c:orientation val="minMax"/>
          <c:max val="0.16000000000000003"/>
          <c:min val="-8.0000000000000016E-2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28086144"/>
        <c:crosses val="autoZero"/>
        <c:crossBetween val="between"/>
        <c:majorUnit val="2.0000000000000004E-2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'long term commodity prices'!$B$5</c:f>
              <c:strCache>
                <c:ptCount val="1"/>
                <c:pt idx="0">
                  <c:v>Coal</c:v>
                </c:pt>
              </c:strCache>
            </c:strRef>
          </c:tx>
          <c:spPr>
            <a:ln w="57150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'long term commodity prices'!$A$6:$A$121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</c:numCache>
            </c:numRef>
          </c:cat>
          <c:val>
            <c:numRef>
              <c:f>'long term commodity prices'!$B$6:$B$121</c:f>
              <c:numCache>
                <c:formatCode>_ * #,##0_ ;_ * \-#,##0_ ;_ * "-"??_ ;_ @_ </c:formatCode>
                <c:ptCount val="116"/>
                <c:pt idx="0">
                  <c:v>91.474744361415773</c:v>
                </c:pt>
                <c:pt idx="1">
                  <c:v>91.233504487609764</c:v>
                </c:pt>
                <c:pt idx="2">
                  <c:v>96.148882746974223</c:v>
                </c:pt>
                <c:pt idx="3">
                  <c:v>104.07943453945198</c:v>
                </c:pt>
                <c:pt idx="4">
                  <c:v>91.258675128366704</c:v>
                </c:pt>
                <c:pt idx="5">
                  <c:v>88.971129525660558</c:v>
                </c:pt>
                <c:pt idx="6">
                  <c:v>91.137846815800998</c:v>
                </c:pt>
                <c:pt idx="7">
                  <c:v>89.593962443658043</c:v>
                </c:pt>
                <c:pt idx="8">
                  <c:v>89.897049563874987</c:v>
                </c:pt>
                <c:pt idx="9">
                  <c:v>86.857527520392793</c:v>
                </c:pt>
                <c:pt idx="10">
                  <c:v>87.066414995631348</c:v>
                </c:pt>
                <c:pt idx="11">
                  <c:v>86.289036290313206</c:v>
                </c:pt>
                <c:pt idx="12">
                  <c:v>87.591559121032418</c:v>
                </c:pt>
                <c:pt idx="13">
                  <c:v>88.00412805892131</c:v>
                </c:pt>
                <c:pt idx="14">
                  <c:v>86.447881474681608</c:v>
                </c:pt>
                <c:pt idx="15">
                  <c:v>83.063792606339277</c:v>
                </c:pt>
                <c:pt idx="16">
                  <c:v>88.822823273436597</c:v>
                </c:pt>
                <c:pt idx="17">
                  <c:v>126.21549765768245</c:v>
                </c:pt>
                <c:pt idx="18">
                  <c:v>122.65549349288516</c:v>
                </c:pt>
                <c:pt idx="19">
                  <c:v>103.04941104734276</c:v>
                </c:pt>
                <c:pt idx="20">
                  <c:v>133.97563390681216</c:v>
                </c:pt>
                <c:pt idx="21">
                  <c:v>115.59447632168896</c:v>
                </c:pt>
                <c:pt idx="22">
                  <c:v>128.93361231639668</c:v>
                </c:pt>
                <c:pt idx="23">
                  <c:v>112.40704808217058</c:v>
                </c:pt>
                <c:pt idx="24">
                  <c:v>92.112557468749074</c:v>
                </c:pt>
                <c:pt idx="25">
                  <c:v>83.318323257269157</c:v>
                </c:pt>
                <c:pt idx="26">
                  <c:v>83.327091663948508</c:v>
                </c:pt>
                <c:pt idx="27">
                  <c:v>82.024865706391935</c:v>
                </c:pt>
                <c:pt idx="28">
                  <c:v>77.740593399433038</c:v>
                </c:pt>
                <c:pt idx="29">
                  <c:v>74.396911962898287</c:v>
                </c:pt>
                <c:pt idx="30">
                  <c:v>72.882744845305808</c:v>
                </c:pt>
                <c:pt idx="31">
                  <c:v>72.395752652720049</c:v>
                </c:pt>
                <c:pt idx="32">
                  <c:v>68.661433510496735</c:v>
                </c:pt>
                <c:pt idx="33">
                  <c:v>74.027326804114637</c:v>
                </c:pt>
                <c:pt idx="34">
                  <c:v>93.572825115497182</c:v>
                </c:pt>
                <c:pt idx="35">
                  <c:v>92.298575677237224</c:v>
                </c:pt>
                <c:pt idx="36">
                  <c:v>90.916290488635454</c:v>
                </c:pt>
                <c:pt idx="37">
                  <c:v>96.725183004187187</c:v>
                </c:pt>
                <c:pt idx="38">
                  <c:v>99.086819433364653</c:v>
                </c:pt>
                <c:pt idx="39">
                  <c:v>94.843560056179101</c:v>
                </c:pt>
                <c:pt idx="40">
                  <c:v>97.469326750690527</c:v>
                </c:pt>
                <c:pt idx="41">
                  <c:v>106.44705192393951</c:v>
                </c:pt>
                <c:pt idx="42">
                  <c:v>103.66130421664354</c:v>
                </c:pt>
                <c:pt idx="43">
                  <c:v>111.3264721756434</c:v>
                </c:pt>
                <c:pt idx="44">
                  <c:v>118.78523294239616</c:v>
                </c:pt>
                <c:pt idx="45">
                  <c:v>121.71418389166074</c:v>
                </c:pt>
                <c:pt idx="46">
                  <c:v>126.04515400906524</c:v>
                </c:pt>
                <c:pt idx="47">
                  <c:v>133.32218784277967</c:v>
                </c:pt>
                <c:pt idx="48">
                  <c:v>148.36666445656326</c:v>
                </c:pt>
                <c:pt idx="49">
                  <c:v>146.49530580621638</c:v>
                </c:pt>
                <c:pt idx="50">
                  <c:v>143.91159901776689</c:v>
                </c:pt>
                <c:pt idx="51">
                  <c:v>135.58255514275194</c:v>
                </c:pt>
                <c:pt idx="52">
                  <c:v>132.13461066077127</c:v>
                </c:pt>
                <c:pt idx="53">
                  <c:v>131.67980495733437</c:v>
                </c:pt>
                <c:pt idx="54">
                  <c:v>120.43219461697723</c:v>
                </c:pt>
                <c:pt idx="55">
                  <c:v>120.08312497970577</c:v>
                </c:pt>
                <c:pt idx="56">
                  <c:v>126.71081677704193</c:v>
                </c:pt>
                <c:pt idx="57">
                  <c:v>128.93041933740059</c:v>
                </c:pt>
                <c:pt idx="58">
                  <c:v>120.07336580672316</c:v>
                </c:pt>
                <c:pt idx="59">
                  <c:v>117.12888411761197</c:v>
                </c:pt>
                <c:pt idx="60">
                  <c:v>113.38402372075269</c:v>
                </c:pt>
                <c:pt idx="61">
                  <c:v>109.62566844919783</c:v>
                </c:pt>
                <c:pt idx="62">
                  <c:v>106.03752981407509</c:v>
                </c:pt>
                <c:pt idx="63">
                  <c:v>102.46215886178398</c:v>
                </c:pt>
                <c:pt idx="64">
                  <c:v>102.48707421989937</c:v>
                </c:pt>
                <c:pt idx="65">
                  <c:v>100.54003416542676</c:v>
                </c:pt>
                <c:pt idx="66">
                  <c:v>100.1687695893273</c:v>
                </c:pt>
                <c:pt idx="67">
                  <c:v>99.057537099713628</c:v>
                </c:pt>
                <c:pt idx="68">
                  <c:v>96.301849075462258</c:v>
                </c:pt>
                <c:pt idx="69">
                  <c:v>97.613260454583155</c:v>
                </c:pt>
                <c:pt idx="70">
                  <c:v>115.65844266332329</c:v>
                </c:pt>
                <c:pt idx="71">
                  <c:v>125.49987657368547</c:v>
                </c:pt>
                <c:pt idx="72">
                  <c:v>132.55623084515088</c:v>
                </c:pt>
                <c:pt idx="73">
                  <c:v>139.72123049836159</c:v>
                </c:pt>
                <c:pt idx="74">
                  <c:v>231.41751645969029</c:v>
                </c:pt>
                <c:pt idx="75">
                  <c:v>262.0938045093352</c:v>
                </c:pt>
                <c:pt idx="76">
                  <c:v>251.83182908019117</c:v>
                </c:pt>
                <c:pt idx="77">
                  <c:v>242.23008113168288</c:v>
                </c:pt>
                <c:pt idx="78">
                  <c:v>247.52076583603312</c:v>
                </c:pt>
                <c:pt idx="79">
                  <c:v>268.33701793171207</c:v>
                </c:pt>
                <c:pt idx="80">
                  <c:v>252.48213475199762</c:v>
                </c:pt>
                <c:pt idx="81">
                  <c:v>247.09116903112277</c:v>
                </c:pt>
                <c:pt idx="82">
                  <c:v>237.5580085604866</c:v>
                </c:pt>
                <c:pt idx="83">
                  <c:v>222.71870089051856</c:v>
                </c:pt>
                <c:pt idx="84">
                  <c:v>210.20713897141894</c:v>
                </c:pt>
                <c:pt idx="85">
                  <c:v>203.97284629060931</c:v>
                </c:pt>
                <c:pt idx="86">
                  <c:v>187.62932402411937</c:v>
                </c:pt>
                <c:pt idx="87">
                  <c:v>176.94274341702385</c:v>
                </c:pt>
                <c:pt idx="88">
                  <c:v>166.7183652467933</c:v>
                </c:pt>
                <c:pt idx="89">
                  <c:v>157.55960729312758</c:v>
                </c:pt>
                <c:pt idx="90">
                  <c:v>149.64638568244573</c:v>
                </c:pt>
                <c:pt idx="91">
                  <c:v>143.9175126093341</c:v>
                </c:pt>
                <c:pt idx="92">
                  <c:v>136.10338095385663</c:v>
                </c:pt>
                <c:pt idx="93">
                  <c:v>129.03866405897395</c:v>
                </c:pt>
                <c:pt idx="94">
                  <c:v>123.55571202253121</c:v>
                </c:pt>
                <c:pt idx="95">
                  <c:v>119.58918178705919</c:v>
                </c:pt>
                <c:pt idx="96">
                  <c:v>114.38689832903816</c:v>
                </c:pt>
                <c:pt idx="97">
                  <c:v>109.46661248814844</c:v>
                </c:pt>
                <c:pt idx="98">
                  <c:v>108.79381168311548</c:v>
                </c:pt>
                <c:pt idx="99">
                  <c:v>102.37695078031213</c:v>
                </c:pt>
                <c:pt idx="100">
                  <c:v>100</c:v>
                </c:pt>
                <c:pt idx="101">
                  <c:v>102.10492720889694</c:v>
                </c:pt>
                <c:pt idx="102">
                  <c:v>105.31164656693331</c:v>
                </c:pt>
                <c:pt idx="103">
                  <c:v>103.58506616257088</c:v>
                </c:pt>
                <c:pt idx="104">
                  <c:v>115.35526043225074</c:v>
                </c:pt>
                <c:pt idx="105">
                  <c:v>134.35739887352787</c:v>
                </c:pt>
                <c:pt idx="106">
                  <c:v>139.07177363699103</c:v>
                </c:pt>
                <c:pt idx="107">
                  <c:v>140.31143972722808</c:v>
                </c:pt>
                <c:pt idx="108">
                  <c:v>170.19649023607096</c:v>
                </c:pt>
                <c:pt idx="109">
                  <c:v>184.25995355077188</c:v>
                </c:pt>
                <c:pt idx="110">
                  <c:v>210.72730281653631</c:v>
                </c:pt>
                <c:pt idx="111">
                  <c:v>237.19558417158936</c:v>
                </c:pt>
                <c:pt idx="112">
                  <c:v>190.56165940763628</c:v>
                </c:pt>
                <c:pt idx="113">
                  <c:v>188.76451012047593</c:v>
                </c:pt>
                <c:pt idx="114">
                  <c:v>169.63578113400408</c:v>
                </c:pt>
                <c:pt idx="115">
                  <c:v>144.32043048580172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'long term commodity prices'!$C$5</c:f>
              <c:strCache>
                <c:ptCount val="1"/>
                <c:pt idx="0">
                  <c:v>Iron ore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'long term commodity prices'!$A$6:$A$121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</c:numCache>
            </c:numRef>
          </c:cat>
          <c:val>
            <c:numRef>
              <c:f>'long term commodity prices'!$C$6:$C$121</c:f>
              <c:numCache>
                <c:formatCode>_ * #,##0_ ;_ * \-#,##0_ ;_ * "-"??_ ;_ @_ </c:formatCode>
                <c:ptCount val="116"/>
                <c:pt idx="0">
                  <c:v>192.68898920061707</c:v>
                </c:pt>
                <c:pt idx="1">
                  <c:v>136.0803793181305</c:v>
                </c:pt>
                <c:pt idx="2">
                  <c:v>145.65278010150021</c:v>
                </c:pt>
                <c:pt idx="3">
                  <c:v>147.10324708961534</c:v>
                </c:pt>
                <c:pt idx="4">
                  <c:v>119.87657980543803</c:v>
                </c:pt>
                <c:pt idx="5">
                  <c:v>136.93121404618446</c:v>
                </c:pt>
                <c:pt idx="6">
                  <c:v>159.97173031790058</c:v>
                </c:pt>
                <c:pt idx="7">
                  <c:v>185.35981415771064</c:v>
                </c:pt>
                <c:pt idx="8">
                  <c:v>168.35697152987797</c:v>
                </c:pt>
                <c:pt idx="9">
                  <c:v>161.18493909191582</c:v>
                </c:pt>
                <c:pt idx="10">
                  <c:v>178.27437315354894</c:v>
                </c:pt>
                <c:pt idx="11">
                  <c:v>143.48912961139305</c:v>
                </c:pt>
                <c:pt idx="12">
                  <c:v>138.45868381989115</c:v>
                </c:pt>
                <c:pt idx="13">
                  <c:v>147.39341085271315</c:v>
                </c:pt>
                <c:pt idx="14">
                  <c:v>121.22783017735861</c:v>
                </c:pt>
                <c:pt idx="15">
                  <c:v>125.40232080607423</c:v>
                </c:pt>
                <c:pt idx="16">
                  <c:v>150.55079559363526</c:v>
                </c:pt>
                <c:pt idx="17">
                  <c:v>162.43514856873341</c:v>
                </c:pt>
                <c:pt idx="18">
                  <c:v>153.34321628215815</c:v>
                </c:pt>
                <c:pt idx="19">
                  <c:v>123.4574539588654</c:v>
                </c:pt>
                <c:pt idx="20">
                  <c:v>137.88469572482941</c:v>
                </c:pt>
                <c:pt idx="21">
                  <c:v>111.86176432376249</c:v>
                </c:pt>
                <c:pt idx="22">
                  <c:v>132.13518048564015</c:v>
                </c:pt>
                <c:pt idx="23">
                  <c:v>134.50497949619214</c:v>
                </c:pt>
                <c:pt idx="24">
                  <c:v>110.45967632258942</c:v>
                </c:pt>
                <c:pt idx="25">
                  <c:v>97.850860319187021</c:v>
                </c:pt>
                <c:pt idx="26">
                  <c:v>95.025620811982648</c:v>
                </c:pt>
                <c:pt idx="27">
                  <c:v>96.062443935681642</c:v>
                </c:pt>
                <c:pt idx="28">
                  <c:v>95.460161012232049</c:v>
                </c:pt>
                <c:pt idx="29">
                  <c:v>103.25282721731222</c:v>
                </c:pt>
                <c:pt idx="30">
                  <c:v>98.717448823283689</c:v>
                </c:pt>
                <c:pt idx="31">
                  <c:v>103.42500267220447</c:v>
                </c:pt>
                <c:pt idx="32">
                  <c:v>68.894071980659888</c:v>
                </c:pt>
                <c:pt idx="33">
                  <c:v>181.28050531151302</c:v>
                </c:pt>
                <c:pt idx="34">
                  <c:v>131.59421296698329</c:v>
                </c:pt>
                <c:pt idx="35">
                  <c:v>129.30774572740052</c:v>
                </c:pt>
                <c:pt idx="36">
                  <c:v>127.13178294573649</c:v>
                </c:pt>
                <c:pt idx="37">
                  <c:v>131.07145170693789</c:v>
                </c:pt>
                <c:pt idx="38">
                  <c:v>121.26693845214321</c:v>
                </c:pt>
                <c:pt idx="39">
                  <c:v>143.67538968975504</c:v>
                </c:pt>
                <c:pt idx="40">
                  <c:v>119.88264350478212</c:v>
                </c:pt>
                <c:pt idx="41">
                  <c:v>120.0760984543488</c:v>
                </c:pt>
                <c:pt idx="42">
                  <c:v>106.87259238122415</c:v>
                </c:pt>
                <c:pt idx="43">
                  <c:v>101.08079042882106</c:v>
                </c:pt>
                <c:pt idx="44">
                  <c:v>102.01242071881605</c:v>
                </c:pt>
                <c:pt idx="45">
                  <c:v>100.85788113695094</c:v>
                </c:pt>
                <c:pt idx="46">
                  <c:v>102.81473899692936</c:v>
                </c:pt>
                <c:pt idx="47">
                  <c:v>102.77529095792299</c:v>
                </c:pt>
                <c:pt idx="48">
                  <c:v>107.54461871281774</c:v>
                </c:pt>
                <c:pt idx="49">
                  <c:v>124.81302715616008</c:v>
                </c:pt>
                <c:pt idx="50">
                  <c:v>136.37101135749054</c:v>
                </c:pt>
                <c:pt idx="51">
                  <c:v>138.72925506203342</c:v>
                </c:pt>
                <c:pt idx="52">
                  <c:v>156.11351990540007</c:v>
                </c:pt>
                <c:pt idx="53">
                  <c:v>169.91697457074545</c:v>
                </c:pt>
                <c:pt idx="54">
                  <c:v>167.85368217054258</c:v>
                </c:pt>
                <c:pt idx="55">
                  <c:v>179.69588550983892</c:v>
                </c:pt>
                <c:pt idx="56">
                  <c:v>188.59284357513215</c:v>
                </c:pt>
                <c:pt idx="57">
                  <c:v>192.05254244289316</c:v>
                </c:pt>
                <c:pt idx="58">
                  <c:v>190.86252372221682</c:v>
                </c:pt>
                <c:pt idx="59">
                  <c:v>194.0983188183877</c:v>
                </c:pt>
                <c:pt idx="60">
                  <c:v>188.15460955042943</c:v>
                </c:pt>
                <c:pt idx="61">
                  <c:v>203.66792065663475</c:v>
                </c:pt>
                <c:pt idx="62">
                  <c:v>194.54187737284613</c:v>
                </c:pt>
                <c:pt idx="63">
                  <c:v>200.97367581608006</c:v>
                </c:pt>
                <c:pt idx="64">
                  <c:v>203.48050273928447</c:v>
                </c:pt>
                <c:pt idx="65">
                  <c:v>195.62221829221565</c:v>
                </c:pt>
                <c:pt idx="66">
                  <c:v>195.33880697531129</c:v>
                </c:pt>
                <c:pt idx="67">
                  <c:v>192.63890823005156</c:v>
                </c:pt>
                <c:pt idx="68">
                  <c:v>187.57417802726545</c:v>
                </c:pt>
                <c:pt idx="69">
                  <c:v>185.6533127009595</c:v>
                </c:pt>
                <c:pt idx="70">
                  <c:v>178.71769693195694</c:v>
                </c:pt>
                <c:pt idx="71">
                  <c:v>179.58815796271952</c:v>
                </c:pt>
                <c:pt idx="72">
                  <c:v>192.97602178322353</c:v>
                </c:pt>
                <c:pt idx="73">
                  <c:v>192.19923091008971</c:v>
                </c:pt>
                <c:pt idx="74">
                  <c:v>209.71718705066493</c:v>
                </c:pt>
                <c:pt idx="75">
                  <c:v>240.49725284218528</c:v>
                </c:pt>
                <c:pt idx="76">
                  <c:v>264.91369944699028</c:v>
                </c:pt>
                <c:pt idx="77">
                  <c:v>275.30187282012702</c:v>
                </c:pt>
                <c:pt idx="78">
                  <c:v>283.4734672628598</c:v>
                </c:pt>
                <c:pt idx="79">
                  <c:v>283.27420838260412</c:v>
                </c:pt>
                <c:pt idx="80">
                  <c:v>279.51862328291463</c:v>
                </c:pt>
                <c:pt idx="81">
                  <c:v>275.25645845641543</c:v>
                </c:pt>
                <c:pt idx="82">
                  <c:v>267.66839378238342</c:v>
                </c:pt>
                <c:pt idx="83">
                  <c:v>310.26664798729803</c:v>
                </c:pt>
                <c:pt idx="84">
                  <c:v>256.3130917474316</c:v>
                </c:pt>
                <c:pt idx="85">
                  <c:v>239.43546295495807</c:v>
                </c:pt>
                <c:pt idx="86">
                  <c:v>208.27109149550162</c:v>
                </c:pt>
                <c:pt idx="87">
                  <c:v>173.91090730429087</c:v>
                </c:pt>
                <c:pt idx="88">
                  <c:v>159.66698775285533</c:v>
                </c:pt>
                <c:pt idx="89">
                  <c:v>168.47524381095269</c:v>
                </c:pt>
                <c:pt idx="90">
                  <c:v>157.79612462411706</c:v>
                </c:pt>
                <c:pt idx="91">
                  <c:v>147.50367107195302</c:v>
                </c:pt>
                <c:pt idx="92">
                  <c:v>136.05728588241141</c:v>
                </c:pt>
                <c:pt idx="93">
                  <c:v>119.16955017301038</c:v>
                </c:pt>
                <c:pt idx="94">
                  <c:v>113.4921382167404</c:v>
                </c:pt>
                <c:pt idx="95">
                  <c:v>121.31325154123176</c:v>
                </c:pt>
                <c:pt idx="96">
                  <c:v>122.9386218447537</c:v>
                </c:pt>
                <c:pt idx="97">
                  <c:v>124.33963631094687</c:v>
                </c:pt>
                <c:pt idx="98">
                  <c:v>127.75574261663574</c:v>
                </c:pt>
                <c:pt idx="99">
                  <c:v>107.36759820207152</c:v>
                </c:pt>
                <c:pt idx="100">
                  <c:v>100</c:v>
                </c:pt>
                <c:pt idx="101">
                  <c:v>92.333854214541759</c:v>
                </c:pt>
                <c:pt idx="102">
                  <c:v>96.090851506650949</c:v>
                </c:pt>
                <c:pt idx="103">
                  <c:v>112.44944388270979</c:v>
                </c:pt>
                <c:pt idx="104">
                  <c:v>130.02573036059434</c:v>
                </c:pt>
                <c:pt idx="105">
                  <c:v>149.68742185546384</c:v>
                </c:pt>
                <c:pt idx="106">
                  <c:v>178.11692506459946</c:v>
                </c:pt>
                <c:pt idx="107">
                  <c:v>191.21272553114642</c:v>
                </c:pt>
                <c:pt idx="108">
                  <c:v>231.57411508009372</c:v>
                </c:pt>
                <c:pt idx="109">
                  <c:v>289.94864079122232</c:v>
                </c:pt>
                <c:pt idx="110">
                  <c:v>308.8364840912144</c:v>
                </c:pt>
                <c:pt idx="111">
                  <c:v>342.38495464581422</c:v>
                </c:pt>
                <c:pt idx="112">
                  <c:v>256.96077210923931</c:v>
                </c:pt>
                <c:pt idx="113">
                  <c:v>266.61169639332127</c:v>
                </c:pt>
                <c:pt idx="114">
                  <c:v>189.31693188960628</c:v>
                </c:pt>
                <c:pt idx="115">
                  <c:v>107.14632715293713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'long term commodity prices'!$D$5</c:f>
              <c:strCache>
                <c:ptCount val="1"/>
                <c:pt idx="0">
                  <c:v>Gold</c:v>
                </c:pt>
              </c:strCache>
            </c:strRef>
          </c:tx>
          <c:spPr>
            <a:ln w="28575">
              <a:solidFill>
                <a:srgbClr val="C0504D">
                  <a:lumMod val="75000"/>
                </a:srgbClr>
              </a:solidFill>
            </a:ln>
          </c:spPr>
          <c:marker>
            <c:symbol val="none"/>
          </c:marker>
          <c:cat>
            <c:numRef>
              <c:f>'long term commodity prices'!$A$6:$A$121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</c:numCache>
            </c:numRef>
          </c:cat>
          <c:val>
            <c:numRef>
              <c:f>'long term commodity prices'!$D$6:$D$121</c:f>
              <c:numCache>
                <c:formatCode>_ * #,##0_ ;_ * \-#,##0_ ;_ * "-"??_ ;_ @_ </c:formatCode>
                <c:ptCount val="116"/>
                <c:pt idx="0">
                  <c:v>156.17861990605257</c:v>
                </c:pt>
                <c:pt idx="1">
                  <c:v>154.28324830525096</c:v>
                </c:pt>
                <c:pt idx="2">
                  <c:v>152.43332926082351</c:v>
                </c:pt>
                <c:pt idx="3">
                  <c:v>149.03797960554138</c:v>
                </c:pt>
                <c:pt idx="4">
                  <c:v>147.31100417558144</c:v>
                </c:pt>
                <c:pt idx="5">
                  <c:v>149.03797960554138</c:v>
                </c:pt>
                <c:pt idx="6">
                  <c:v>145.79059243523716</c:v>
                </c:pt>
                <c:pt idx="7">
                  <c:v>139.54928277006235</c:v>
                </c:pt>
                <c:pt idx="8">
                  <c:v>142.52174507121839</c:v>
                </c:pt>
                <c:pt idx="9">
                  <c:v>144.13763787247936</c:v>
                </c:pt>
                <c:pt idx="10">
                  <c:v>138.03408968895417</c:v>
                </c:pt>
                <c:pt idx="11">
                  <c:v>138.03408968895417</c:v>
                </c:pt>
                <c:pt idx="12">
                  <c:v>135.24403893992212</c:v>
                </c:pt>
                <c:pt idx="13">
                  <c:v>132.42645479534042</c:v>
                </c:pt>
                <c:pt idx="14">
                  <c:v>131.19648772293789</c:v>
                </c:pt>
                <c:pt idx="15">
                  <c:v>130.5229944594731</c:v>
                </c:pt>
                <c:pt idx="16">
                  <c:v>119.48251560481842</c:v>
                </c:pt>
                <c:pt idx="17">
                  <c:v>99.164895946588757</c:v>
                </c:pt>
                <c:pt idx="18">
                  <c:v>84.415269989061613</c:v>
                </c:pt>
                <c:pt idx="19">
                  <c:v>73.485200348859408</c:v>
                </c:pt>
                <c:pt idx="20">
                  <c:v>63.437822656450507</c:v>
                </c:pt>
                <c:pt idx="21">
                  <c:v>71.022009275713287</c:v>
                </c:pt>
                <c:pt idx="22">
                  <c:v>75.807630652073215</c:v>
                </c:pt>
                <c:pt idx="23">
                  <c:v>74.475334858539426</c:v>
                </c:pt>
                <c:pt idx="24">
                  <c:v>74.344676376331449</c:v>
                </c:pt>
                <c:pt idx="25">
                  <c:v>72.52104769168669</c:v>
                </c:pt>
                <c:pt idx="26">
                  <c:v>71.824517855099884</c:v>
                </c:pt>
                <c:pt idx="27">
                  <c:v>73.189059645093153</c:v>
                </c:pt>
                <c:pt idx="28">
                  <c:v>74.214475542047182</c:v>
                </c:pt>
                <c:pt idx="29">
                  <c:v>74.214475542047182</c:v>
                </c:pt>
                <c:pt idx="30">
                  <c:v>76.125387187740614</c:v>
                </c:pt>
                <c:pt idx="31">
                  <c:v>83.473011558454886</c:v>
                </c:pt>
                <c:pt idx="32">
                  <c:v>102.49216515230322</c:v>
                </c:pt>
                <c:pt idx="33">
                  <c:v>160.04486131605503</c:v>
                </c:pt>
                <c:pt idx="34">
                  <c:v>160.76554473398926</c:v>
                </c:pt>
                <c:pt idx="35">
                  <c:v>156.78446059636681</c:v>
                </c:pt>
                <c:pt idx="36">
                  <c:v>155.31389927764192</c:v>
                </c:pt>
                <c:pt idx="37">
                  <c:v>149.90603370390784</c:v>
                </c:pt>
                <c:pt idx="38">
                  <c:v>152.77861206445112</c:v>
                </c:pt>
                <c:pt idx="39">
                  <c:v>153.09656693590276</c:v>
                </c:pt>
                <c:pt idx="40">
                  <c:v>151.05743496743139</c:v>
                </c:pt>
                <c:pt idx="41">
                  <c:v>147.27142292502671</c:v>
                </c:pt>
                <c:pt idx="42">
                  <c:v>135.68050728613389</c:v>
                </c:pt>
                <c:pt idx="43">
                  <c:v>128.80055979546293</c:v>
                </c:pt>
                <c:pt idx="44">
                  <c:v>128.9348041972049</c:v>
                </c:pt>
                <c:pt idx="45">
                  <c:v>130.62546070496671</c:v>
                </c:pt>
                <c:pt idx="46">
                  <c:v>121.77317120820335</c:v>
                </c:pt>
                <c:pt idx="47">
                  <c:v>117.29362682130329</c:v>
                </c:pt>
                <c:pt idx="48">
                  <c:v>107.48779615705577</c:v>
                </c:pt>
                <c:pt idx="49">
                  <c:v>102.82952312551797</c:v>
                </c:pt>
                <c:pt idx="50">
                  <c:v>105.16776253703219</c:v>
                </c:pt>
                <c:pt idx="51">
                  <c:v>94.310150698203671</c:v>
                </c:pt>
                <c:pt idx="52">
                  <c:v>88.434154785306802</c:v>
                </c:pt>
                <c:pt idx="53">
                  <c:v>81.890777502494075</c:v>
                </c:pt>
                <c:pt idx="54">
                  <c:v>80.627154621100388</c:v>
                </c:pt>
                <c:pt idx="55">
                  <c:v>80.727269962853157</c:v>
                </c:pt>
                <c:pt idx="56">
                  <c:v>79.595801957617994</c:v>
                </c:pt>
                <c:pt idx="57">
                  <c:v>77.016934991708823</c:v>
                </c:pt>
                <c:pt idx="58">
                  <c:v>74.966345782040207</c:v>
                </c:pt>
                <c:pt idx="59">
                  <c:v>74.340550482949055</c:v>
                </c:pt>
                <c:pt idx="60">
                  <c:v>74.033919972855827</c:v>
                </c:pt>
                <c:pt idx="61">
                  <c:v>72.734869448478022</c:v>
                </c:pt>
                <c:pt idx="62">
                  <c:v>71.89560466855788</c:v>
                </c:pt>
                <c:pt idx="63">
                  <c:v>70.825192353073902</c:v>
                </c:pt>
                <c:pt idx="64">
                  <c:v>70.042989797613743</c:v>
                </c:pt>
                <c:pt idx="65">
                  <c:v>68.974725505057108</c:v>
                </c:pt>
                <c:pt idx="66">
                  <c:v>67.014933128057734</c:v>
                </c:pt>
                <c:pt idx="67">
                  <c:v>70.044011010006841</c:v>
                </c:pt>
                <c:pt idx="68">
                  <c:v>77.042388606334427</c:v>
                </c:pt>
                <c:pt idx="69">
                  <c:v>66.949735638987875</c:v>
                </c:pt>
                <c:pt idx="70">
                  <c:v>63.624914668166724</c:v>
                </c:pt>
                <c:pt idx="71">
                  <c:v>78.110162574728363</c:v>
                </c:pt>
                <c:pt idx="72">
                  <c:v>124.85300253286253</c:v>
                </c:pt>
                <c:pt idx="73">
                  <c:v>188.599362543935</c:v>
                </c:pt>
                <c:pt idx="74">
                  <c:v>211.50806116082208</c:v>
                </c:pt>
                <c:pt idx="75">
                  <c:v>149.67494315297691</c:v>
                </c:pt>
                <c:pt idx="76">
                  <c:v>147.68576103909473</c:v>
                </c:pt>
                <c:pt idx="77">
                  <c:v>177.73434854904593</c:v>
                </c:pt>
                <c:pt idx="78">
                  <c:v>230.98691746156859</c:v>
                </c:pt>
                <c:pt idx="79">
                  <c:v>453.31562164733327</c:v>
                </c:pt>
                <c:pt idx="80">
                  <c:v>387.96688070905719</c:v>
                </c:pt>
                <c:pt idx="81">
                  <c:v>253.58209480097025</c:v>
                </c:pt>
                <c:pt idx="82">
                  <c:v>274.37664925512991</c:v>
                </c:pt>
                <c:pt idx="83">
                  <c:v>237.21508190199421</c:v>
                </c:pt>
                <c:pt idx="84">
                  <c:v>190.00331100071099</c:v>
                </c:pt>
                <c:pt idx="85">
                  <c:v>195.97828254027948</c:v>
                </c:pt>
                <c:pt idx="86">
                  <c:v>239.30421245977129</c:v>
                </c:pt>
                <c:pt idx="87">
                  <c:v>246.43681007980152</c:v>
                </c:pt>
                <c:pt idx="88">
                  <c:v>201.83428511216519</c:v>
                </c:pt>
                <c:pt idx="89">
                  <c:v>190.09293993282154</c:v>
                </c:pt>
                <c:pt idx="90">
                  <c:v>174.81904344553186</c:v>
                </c:pt>
                <c:pt idx="91">
                  <c:v>157.9359331565262</c:v>
                </c:pt>
                <c:pt idx="92">
                  <c:v>154.71423043060909</c:v>
                </c:pt>
                <c:pt idx="93">
                  <c:v>161.64742811631641</c:v>
                </c:pt>
                <c:pt idx="94">
                  <c:v>159.58471710717129</c:v>
                </c:pt>
                <c:pt idx="95">
                  <c:v>157.37777029550358</c:v>
                </c:pt>
                <c:pt idx="96">
                  <c:v>138.03515374117862</c:v>
                </c:pt>
                <c:pt idx="97">
                  <c:v>114.86711168902917</c:v>
                </c:pt>
                <c:pt idx="98">
                  <c:v>109.88548894263906</c:v>
                </c:pt>
                <c:pt idx="99">
                  <c:v>103.31320231865449</c:v>
                </c:pt>
                <c:pt idx="100">
                  <c:v>100</c:v>
                </c:pt>
                <c:pt idx="101">
                  <c:v>94.421865775220297</c:v>
                </c:pt>
                <c:pt idx="102">
                  <c:v>106.22087131595464</c:v>
                </c:pt>
                <c:pt idx="103">
                  <c:v>121.84310222087906</c:v>
                </c:pt>
                <c:pt idx="104">
                  <c:v>133.81751369242005</c:v>
                </c:pt>
                <c:pt idx="105">
                  <c:v>140.49526856293983</c:v>
                </c:pt>
                <c:pt idx="106">
                  <c:v>184.67823319360346</c:v>
                </c:pt>
                <c:pt idx="107">
                  <c:v>206.92029896997516</c:v>
                </c:pt>
                <c:pt idx="108">
                  <c:v>249.86779439251049</c:v>
                </c:pt>
                <c:pt idx="109">
                  <c:v>279.62248607092698</c:v>
                </c:pt>
                <c:pt idx="110">
                  <c:v>346.45846116266489</c:v>
                </c:pt>
                <c:pt idx="111">
                  <c:v>431.03344750149358</c:v>
                </c:pt>
                <c:pt idx="112">
                  <c:v>447.0989741717579</c:v>
                </c:pt>
                <c:pt idx="113">
                  <c:v>372.45762760297362</c:v>
                </c:pt>
                <c:pt idx="114">
                  <c:v>331.72338868045568</c:v>
                </c:pt>
                <c:pt idx="115">
                  <c:v>301.66867346104596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'long term commodity prices'!$E$5</c:f>
              <c:strCache>
                <c:ptCount val="1"/>
                <c:pt idx="0">
                  <c:v>Platinum</c:v>
                </c:pt>
              </c:strCache>
            </c:strRef>
          </c:tx>
          <c:spPr>
            <a:ln w="38100"/>
          </c:spPr>
          <c:marker>
            <c:symbol val="diamond"/>
            <c:size val="4"/>
          </c:marker>
          <c:cat>
            <c:numRef>
              <c:f>'long term commodity prices'!$A$6:$A$121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</c:numCache>
            </c:numRef>
          </c:cat>
          <c:val>
            <c:numRef>
              <c:f>'long term commodity prices'!$E$6:$E$121</c:f>
              <c:numCache>
                <c:formatCode>_ * #,##0_ ;_ * \-#,##0_ ;_ * "-"??_ ;_ @_ </c:formatCode>
                <c:ptCount val="116"/>
                <c:pt idx="0">
                  <c:v>73.215230244034032</c:v>
                </c:pt>
                <c:pt idx="1">
                  <c:v>82.156773429485895</c:v>
                </c:pt>
                <c:pt idx="2">
                  <c:v>93.56036273704386</c:v>
                </c:pt>
                <c:pt idx="3">
                  <c:v>89.836102803344858</c:v>
                </c:pt>
                <c:pt idx="4">
                  <c:v>83.432501135066417</c:v>
                </c:pt>
                <c:pt idx="5">
                  <c:v>93.873680457427767</c:v>
                </c:pt>
                <c:pt idx="6">
                  <c:v>108.98435534251709</c:v>
                </c:pt>
                <c:pt idx="7">
                  <c:v>137.0438507533604</c:v>
                </c:pt>
                <c:pt idx="8">
                  <c:v>93.871700143275703</c:v>
                </c:pt>
                <c:pt idx="9">
                  <c:v>97.864622258505065</c:v>
                </c:pt>
                <c:pt idx="10">
                  <c:v>112.18416087728751</c:v>
                </c:pt>
                <c:pt idx="11">
                  <c:v>147.9368223730437</c:v>
                </c:pt>
                <c:pt idx="12">
                  <c:v>153.12634641891844</c:v>
                </c:pt>
                <c:pt idx="13">
                  <c:v>147.7089634850673</c:v>
                </c:pt>
                <c:pt idx="14">
                  <c:v>147.20935299298679</c:v>
                </c:pt>
                <c:pt idx="15">
                  <c:v>152.91230449909639</c:v>
                </c:pt>
                <c:pt idx="16">
                  <c:v>247.68192783483514</c:v>
                </c:pt>
                <c:pt idx="17">
                  <c:v>253.43858228971553</c:v>
                </c:pt>
                <c:pt idx="18">
                  <c:v>222.30281505186031</c:v>
                </c:pt>
                <c:pt idx="19">
                  <c:v>209.32135903082863</c:v>
                </c:pt>
                <c:pt idx="20">
                  <c:v>174.85833243124782</c:v>
                </c:pt>
                <c:pt idx="21">
                  <c:v>132.45304386542571</c:v>
                </c:pt>
                <c:pt idx="22">
                  <c:v>183.93322080459157</c:v>
                </c:pt>
                <c:pt idx="23">
                  <c:v>215.72209423762945</c:v>
                </c:pt>
                <c:pt idx="24">
                  <c:v>219.55521904709684</c:v>
                </c:pt>
                <c:pt idx="25">
                  <c:v>214.66986942891592</c:v>
                </c:pt>
                <c:pt idx="26">
                  <c:v>195.44910723585315</c:v>
                </c:pt>
                <c:pt idx="27">
                  <c:v>142.78720403922421</c:v>
                </c:pt>
                <c:pt idx="28">
                  <c:v>140.2745417062676</c:v>
                </c:pt>
                <c:pt idx="29">
                  <c:v>117.81161539121629</c:v>
                </c:pt>
                <c:pt idx="30">
                  <c:v>80.330030395043579</c:v>
                </c:pt>
                <c:pt idx="31">
                  <c:v>68.435609939154673</c:v>
                </c:pt>
                <c:pt idx="32">
                  <c:v>78.78018503742787</c:v>
                </c:pt>
                <c:pt idx="33">
                  <c:v>74.35750272064837</c:v>
                </c:pt>
                <c:pt idx="34">
                  <c:v>82.903608060772214</c:v>
                </c:pt>
                <c:pt idx="35">
                  <c:v>73.946395520033079</c:v>
                </c:pt>
                <c:pt idx="36">
                  <c:v>93.607890360586921</c:v>
                </c:pt>
                <c:pt idx="37">
                  <c:v>109.39894158407417</c:v>
                </c:pt>
                <c:pt idx="38">
                  <c:v>77.394484241924175</c:v>
                </c:pt>
                <c:pt idx="39">
                  <c:v>80.197992806049243</c:v>
                </c:pt>
                <c:pt idx="40">
                  <c:v>82.451342118527052</c:v>
                </c:pt>
                <c:pt idx="41">
                  <c:v>75.081139410025003</c:v>
                </c:pt>
                <c:pt idx="42">
                  <c:v>68.14502728014655</c:v>
                </c:pt>
                <c:pt idx="43">
                  <c:v>63.965519318736305</c:v>
                </c:pt>
                <c:pt idx="44">
                  <c:v>62.837794517594773</c:v>
                </c:pt>
                <c:pt idx="45">
                  <c:v>61.441399083870451</c:v>
                </c:pt>
                <c:pt idx="46">
                  <c:v>93.823684641387217</c:v>
                </c:pt>
                <c:pt idx="47">
                  <c:v>85.550802920572991</c:v>
                </c:pt>
                <c:pt idx="48">
                  <c:v>114.95330009185982</c:v>
                </c:pt>
                <c:pt idx="49">
                  <c:v>98.858272667920204</c:v>
                </c:pt>
                <c:pt idx="50">
                  <c:v>101.82774634476037</c:v>
                </c:pt>
                <c:pt idx="51">
                  <c:v>111.28778652934636</c:v>
                </c:pt>
                <c:pt idx="52">
                  <c:v>112.56123819573378</c:v>
                </c:pt>
                <c:pt idx="53">
                  <c:v>108.56178421305185</c:v>
                </c:pt>
                <c:pt idx="54">
                  <c:v>101.28132668817416</c:v>
                </c:pt>
                <c:pt idx="55">
                  <c:v>100.36652144596701</c:v>
                </c:pt>
                <c:pt idx="56">
                  <c:v>120.05680382640298</c:v>
                </c:pt>
                <c:pt idx="57">
                  <c:v>101.57614948163017</c:v>
                </c:pt>
                <c:pt idx="58">
                  <c:v>72.853765653479712</c:v>
                </c:pt>
                <c:pt idx="59">
                  <c:v>80.829212698372203</c:v>
                </c:pt>
                <c:pt idx="60">
                  <c:v>88.766138205717155</c:v>
                </c:pt>
                <c:pt idx="61">
                  <c:v>88.184131802002767</c:v>
                </c:pt>
                <c:pt idx="62">
                  <c:v>87.193298860407225</c:v>
                </c:pt>
                <c:pt idx="63">
                  <c:v>83.516903352079595</c:v>
                </c:pt>
                <c:pt idx="64">
                  <c:v>90.101700159220741</c:v>
                </c:pt>
                <c:pt idx="65">
                  <c:v>98.161061952978827</c:v>
                </c:pt>
                <c:pt idx="66">
                  <c:v>96.952321250445991</c:v>
                </c:pt>
                <c:pt idx="67">
                  <c:v>104.30163664667957</c:v>
                </c:pt>
                <c:pt idx="68">
                  <c:v>106.2361136868893</c:v>
                </c:pt>
                <c:pt idx="69">
                  <c:v>106.9940605029027</c:v>
                </c:pt>
                <c:pt idx="70">
                  <c:v>107.79589290498086</c:v>
                </c:pt>
                <c:pt idx="71">
                  <c:v>95.974425095039734</c:v>
                </c:pt>
                <c:pt idx="72">
                  <c:v>95.98448981305107</c:v>
                </c:pt>
                <c:pt idx="73">
                  <c:v>108.18405664883983</c:v>
                </c:pt>
                <c:pt idx="74">
                  <c:v>118.48772128386649</c:v>
                </c:pt>
                <c:pt idx="75">
                  <c:v>99.698321177944493</c:v>
                </c:pt>
                <c:pt idx="76">
                  <c:v>93.449565546244457</c:v>
                </c:pt>
                <c:pt idx="77">
                  <c:v>87.431370118315655</c:v>
                </c:pt>
                <c:pt idx="78">
                  <c:v>114.86327845422457</c:v>
                </c:pt>
                <c:pt idx="79">
                  <c:v>153.19347715239292</c:v>
                </c:pt>
                <c:pt idx="80">
                  <c:v>168.29867449399546</c:v>
                </c:pt>
                <c:pt idx="81">
                  <c:v>165.06385199512729</c:v>
                </c:pt>
                <c:pt idx="82">
                  <c:v>155.5363322478438</c:v>
                </c:pt>
                <c:pt idx="83">
                  <c:v>150.69534198711773</c:v>
                </c:pt>
                <c:pt idx="84">
                  <c:v>144.45867239573556</c:v>
                </c:pt>
                <c:pt idx="85">
                  <c:v>87.585807483207262</c:v>
                </c:pt>
                <c:pt idx="86">
                  <c:v>134.68736311164409</c:v>
                </c:pt>
                <c:pt idx="87">
                  <c:v>154.75629659590771</c:v>
                </c:pt>
                <c:pt idx="88">
                  <c:v>141.69880928677188</c:v>
                </c:pt>
                <c:pt idx="89">
                  <c:v>129.5599492916827</c:v>
                </c:pt>
                <c:pt idx="90">
                  <c:v>113.51179278118144</c:v>
                </c:pt>
                <c:pt idx="91">
                  <c:v>86.362092419021195</c:v>
                </c:pt>
                <c:pt idx="92">
                  <c:v>81.858261512361551</c:v>
                </c:pt>
                <c:pt idx="93">
                  <c:v>82.64065591063347</c:v>
                </c:pt>
                <c:pt idx="94">
                  <c:v>87.036059402064609</c:v>
                </c:pt>
                <c:pt idx="95">
                  <c:v>87.682716535678168</c:v>
                </c:pt>
                <c:pt idx="96">
                  <c:v>79.566695727022605</c:v>
                </c:pt>
                <c:pt idx="97">
                  <c:v>77.944444034061462</c:v>
                </c:pt>
                <c:pt idx="98">
                  <c:v>72.26711491573505</c:v>
                </c:pt>
                <c:pt idx="99">
                  <c:v>71.803674321593405</c:v>
                </c:pt>
                <c:pt idx="100">
                  <c:v>100</c:v>
                </c:pt>
                <c:pt idx="101">
                  <c:v>94.554074158459784</c:v>
                </c:pt>
                <c:pt idx="102">
                  <c:v>94.857709480572652</c:v>
                </c:pt>
                <c:pt idx="103">
                  <c:v>118.92285152113568</c:v>
                </c:pt>
                <c:pt idx="104">
                  <c:v>141.64274895040259</c:v>
                </c:pt>
                <c:pt idx="105">
                  <c:v>145.35753582532902</c:v>
                </c:pt>
                <c:pt idx="106">
                  <c:v>179.3509778872488</c:v>
                </c:pt>
                <c:pt idx="107">
                  <c:v>198.92450424032415</c:v>
                </c:pt>
                <c:pt idx="108">
                  <c:v>231.33497383442383</c:v>
                </c:pt>
                <c:pt idx="109">
                  <c:v>177.55974298963656</c:v>
                </c:pt>
                <c:pt idx="110">
                  <c:v>233.55272348808373</c:v>
                </c:pt>
                <c:pt idx="111">
                  <c:v>242.29332197903597</c:v>
                </c:pt>
                <c:pt idx="112">
                  <c:v>213.89641786031217</c:v>
                </c:pt>
                <c:pt idx="113">
                  <c:v>201.96147959286085</c:v>
                </c:pt>
                <c:pt idx="114">
                  <c:v>186.80133844462844</c:v>
                </c:pt>
                <c:pt idx="115">
                  <c:v>140.99828296256817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554944"/>
        <c:axId val="241556480"/>
      </c:lineChart>
      <c:catAx>
        <c:axId val="24155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241556480"/>
        <c:crosses val="autoZero"/>
        <c:auto val="1"/>
        <c:lblAlgn val="ctr"/>
        <c:lblOffset val="100"/>
        <c:noMultiLvlLbl val="0"/>
      </c:catAx>
      <c:valAx>
        <c:axId val="241556480"/>
        <c:scaling>
          <c:orientation val="minMax"/>
          <c:max val="500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2000 = 100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41554944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'SA exports to Af rand'!$A$10</c:f>
              <c:strCache>
                <c:ptCount val="1"/>
                <c:pt idx="0">
                  <c:v>Namibia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'SA exports to Af rand'!$B$9:$G$9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'SA exports to Af rand'!$B$10:$G$10</c:f>
              <c:numCache>
                <c:formatCode>_ * #,##0_ ;_ * \-#,##0_ ;_ * "-"??_ ;_ @_ </c:formatCode>
                <c:ptCount val="6"/>
                <c:pt idx="0">
                  <c:v>36.720234861678009</c:v>
                </c:pt>
                <c:pt idx="1">
                  <c:v>38.202410576673877</c:v>
                </c:pt>
                <c:pt idx="2">
                  <c:v>39.152545935582829</c:v>
                </c:pt>
                <c:pt idx="3">
                  <c:v>45.135509366537711</c:v>
                </c:pt>
                <c:pt idx="4">
                  <c:v>51.270135681859621</c:v>
                </c:pt>
                <c:pt idx="5">
                  <c:v>48.779018000000001</c:v>
                </c:pt>
              </c:numCache>
            </c:numRef>
          </c:val>
        </c:ser>
        <c:ser>
          <c:idx val="1"/>
          <c:order val="1"/>
          <c:tx>
            <c:strRef>
              <c:f>'SA exports to Af rand'!$A$11</c:f>
              <c:strCache>
                <c:ptCount val="1"/>
                <c:pt idx="0">
                  <c:v>Botswana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numRef>
              <c:f>'SA exports to Af rand'!$B$9:$G$9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'SA exports to Af rand'!$B$11:$G$11</c:f>
              <c:numCache>
                <c:formatCode>_ * #,##0_ ;_ * \-#,##0_ ;_ * "-"??_ ;_ @_ </c:formatCode>
                <c:ptCount val="6"/>
                <c:pt idx="0">
                  <c:v>39.562196555555559</c:v>
                </c:pt>
                <c:pt idx="1">
                  <c:v>40.700361049676033</c:v>
                </c:pt>
                <c:pt idx="2">
                  <c:v>48.405027848670763</c:v>
                </c:pt>
                <c:pt idx="3">
                  <c:v>49.020360650870401</c:v>
                </c:pt>
                <c:pt idx="4">
                  <c:v>54.052593525979944</c:v>
                </c:pt>
                <c:pt idx="5">
                  <c:v>48.099052999999998</c:v>
                </c:pt>
              </c:numCache>
            </c:numRef>
          </c:val>
        </c:ser>
        <c:ser>
          <c:idx val="2"/>
          <c:order val="2"/>
          <c:tx>
            <c:strRef>
              <c:f>'SA exports to Af rand'!$A$12</c:f>
              <c:strCache>
                <c:ptCount val="1"/>
                <c:pt idx="0">
                  <c:v>Zambia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'SA exports to Af rand'!$B$9:$G$9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'SA exports to Af rand'!$B$12:$G$12</c:f>
              <c:numCache>
                <c:formatCode>_ * #,##0_ ;_ * \-#,##0_ ;_ * "-"??_ ;_ @_ </c:formatCode>
                <c:ptCount val="6"/>
                <c:pt idx="0">
                  <c:v>16.466256573696146</c:v>
                </c:pt>
                <c:pt idx="1">
                  <c:v>21.129928713822896</c:v>
                </c:pt>
                <c:pt idx="2">
                  <c:v>25.457562966257672</c:v>
                </c:pt>
                <c:pt idx="3">
                  <c:v>28.844751562862669</c:v>
                </c:pt>
                <c:pt idx="4">
                  <c:v>30.757512856882403</c:v>
                </c:pt>
                <c:pt idx="5">
                  <c:v>27.795748</c:v>
                </c:pt>
              </c:numCache>
            </c:numRef>
          </c:val>
        </c:ser>
        <c:ser>
          <c:idx val="3"/>
          <c:order val="3"/>
          <c:tx>
            <c:strRef>
              <c:f>'SA exports to Af rand'!$A$13</c:f>
              <c:strCache>
                <c:ptCount val="1"/>
                <c:pt idx="0">
                  <c:v>Mozambique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'SA exports to Af rand'!$B$9:$G$9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'SA exports to Af rand'!$B$13:$G$13</c:f>
              <c:numCache>
                <c:formatCode>_ * #,##0_ ;_ * \-#,##0_ ;_ * "-"??_ ;_ @_ </c:formatCode>
                <c:ptCount val="6"/>
                <c:pt idx="0">
                  <c:v>17.881883453514742</c:v>
                </c:pt>
                <c:pt idx="1">
                  <c:v>21.450631647948168</c:v>
                </c:pt>
                <c:pt idx="2">
                  <c:v>22.575161348670758</c:v>
                </c:pt>
                <c:pt idx="3">
                  <c:v>30.125492428433269</c:v>
                </c:pt>
                <c:pt idx="4">
                  <c:v>33.978439420237009</c:v>
                </c:pt>
                <c:pt idx="5">
                  <c:v>27.189285999999999</c:v>
                </c:pt>
              </c:numCache>
            </c:numRef>
          </c:val>
        </c:ser>
        <c:ser>
          <c:idx val="4"/>
          <c:order val="4"/>
          <c:tx>
            <c:strRef>
              <c:f>'SA exports to Af rand'!$A$14</c:f>
              <c:strCache>
                <c:ptCount val="1"/>
                <c:pt idx="0">
                  <c:v>Zimbabwe</c:v>
                </c:pt>
              </c:strCache>
            </c:strRef>
          </c:tx>
          <c:invertIfNegative val="0"/>
          <c:cat>
            <c:numRef>
              <c:f>'SA exports to Af rand'!$B$9:$G$9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'SA exports to Af rand'!$B$14:$G$14</c:f>
              <c:numCache>
                <c:formatCode>_ * #,##0_ ;_ * \-#,##0_ ;_ * "-"??_ ;_ @_ </c:formatCode>
                <c:ptCount val="6"/>
                <c:pt idx="0">
                  <c:v>20.192410917233563</c:v>
                </c:pt>
                <c:pt idx="1">
                  <c:v>21.635490640388774</c:v>
                </c:pt>
                <c:pt idx="2">
                  <c:v>23.199790808793459</c:v>
                </c:pt>
                <c:pt idx="3">
                  <c:v>25.523867088974853</c:v>
                </c:pt>
                <c:pt idx="4">
                  <c:v>25.878147671832266</c:v>
                </c:pt>
                <c:pt idx="5">
                  <c:v>22.748080000000002</c:v>
                </c:pt>
              </c:numCache>
            </c:numRef>
          </c:val>
        </c:ser>
        <c:ser>
          <c:idx val="5"/>
          <c:order val="5"/>
          <c:tx>
            <c:strRef>
              <c:f>'SA exports to Af rand'!$A$15</c:f>
              <c:strCache>
                <c:ptCount val="1"/>
                <c:pt idx="0">
                  <c:v>Other SADC</c:v>
                </c:pt>
              </c:strCache>
            </c:strRef>
          </c:tx>
          <c:invertIfNegative val="0"/>
          <c:cat>
            <c:numRef>
              <c:f>'SA exports to Af rand'!$B$9:$G$9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'SA exports to Af rand'!$B$15:$G$15</c:f>
              <c:numCache>
                <c:formatCode>_ * #,##0_ ;_ * \-#,##0_ ;_ * "-"??_ ;_ @_ </c:formatCode>
                <c:ptCount val="6"/>
                <c:pt idx="0">
                  <c:v>58.288079541950118</c:v>
                </c:pt>
                <c:pt idx="1">
                  <c:v>59.294779375809945</c:v>
                </c:pt>
                <c:pt idx="2">
                  <c:v>68.797646400817996</c:v>
                </c:pt>
                <c:pt idx="3">
                  <c:v>72.86180725241779</c:v>
                </c:pt>
                <c:pt idx="4">
                  <c:v>74.207708893345483</c:v>
                </c:pt>
                <c:pt idx="5">
                  <c:v>62.365113000000001</c:v>
                </c:pt>
              </c:numCache>
            </c:numRef>
          </c:val>
        </c:ser>
        <c:ser>
          <c:idx val="6"/>
          <c:order val="6"/>
          <c:tx>
            <c:strRef>
              <c:f>'SA exports to Af rand'!$A$16</c:f>
              <c:strCache>
                <c:ptCount val="1"/>
                <c:pt idx="0">
                  <c:v>Other Africa </c:v>
                </c:pt>
              </c:strCache>
            </c:strRef>
          </c:tx>
          <c:invertIfNegative val="0"/>
          <c:cat>
            <c:numRef>
              <c:f>'SA exports to Af rand'!$B$9:$G$9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'SA exports to Af rand'!$B$16:$G$16</c:f>
              <c:numCache>
                <c:formatCode>_ * #,##0_ ;_ * \-#,##0_ ;_ * "-"??_ ;_ @_ </c:formatCode>
                <c:ptCount val="6"/>
                <c:pt idx="0">
                  <c:v>32.003254581632653</c:v>
                </c:pt>
                <c:pt idx="1">
                  <c:v>35.019706058315343</c:v>
                </c:pt>
                <c:pt idx="2">
                  <c:v>37.599229981595094</c:v>
                </c:pt>
                <c:pt idx="3">
                  <c:v>40.116024383945842</c:v>
                </c:pt>
                <c:pt idx="4">
                  <c:v>42.613647217866905</c:v>
                </c:pt>
                <c:pt idx="5">
                  <c:v>38.790453999999997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39"/>
        <c:overlap val="100"/>
        <c:axId val="264003968"/>
        <c:axId val="264005504"/>
      </c:barChart>
      <c:catAx>
        <c:axId val="26400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4005504"/>
        <c:crosses val="autoZero"/>
        <c:auto val="1"/>
        <c:lblAlgn val="ctr"/>
        <c:lblOffset val="100"/>
        <c:noMultiLvlLbl val="0"/>
      </c:catAx>
      <c:valAx>
        <c:axId val="264005504"/>
        <c:scaling>
          <c:orientation val="minMax"/>
          <c:max val="325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ZA" sz="1600"/>
                  <a:t>billions of constant (2016) rand (a)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4003968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'SA exports to africa usd'!$A$14</c:f>
              <c:strCache>
                <c:ptCount val="1"/>
                <c:pt idx="0">
                  <c:v>Namibia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'SA exports to africa usd'!$B$13:$G$13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'SA exports to africa usd'!$B$14:$G$14</c:f>
              <c:numCache>
                <c:formatCode>_ * #,##0.0_ ;_ * \-#,##0.0_ ;_ * "-"??_ ;_ @_ </c:formatCode>
                <c:ptCount val="6"/>
                <c:pt idx="0">
                  <c:v>3.8743859999999999</c:v>
                </c:pt>
                <c:pt idx="1">
                  <c:v>4.2891849999999998</c:v>
                </c:pt>
                <c:pt idx="2">
                  <c:v>4.0817959999999998</c:v>
                </c:pt>
                <c:pt idx="3">
                  <c:v>4.2371489999999996</c:v>
                </c:pt>
                <c:pt idx="4">
                  <c:v>4.5291610000000002</c:v>
                </c:pt>
                <c:pt idx="5">
                  <c:v>3.8457750000000002</c:v>
                </c:pt>
              </c:numCache>
            </c:numRef>
          </c:val>
        </c:ser>
        <c:ser>
          <c:idx val="1"/>
          <c:order val="1"/>
          <c:tx>
            <c:strRef>
              <c:f>'SA exports to africa usd'!$A$15</c:f>
              <c:strCache>
                <c:ptCount val="1"/>
                <c:pt idx="0">
                  <c:v>Botswana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numRef>
              <c:f>'SA exports to africa usd'!$B$13:$G$13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'SA exports to africa usd'!$B$15:$G$15</c:f>
              <c:numCache>
                <c:formatCode>_ * #,##0.0_ ;_ * \-#,##0.0_ ;_ * "-"??_ ;_ @_ </c:formatCode>
                <c:ptCount val="6"/>
                <c:pt idx="0">
                  <c:v>4.1742439999999998</c:v>
                </c:pt>
                <c:pt idx="1">
                  <c:v>4.5696430000000001</c:v>
                </c:pt>
                <c:pt idx="2">
                  <c:v>5.0464010000000004</c:v>
                </c:pt>
                <c:pt idx="3">
                  <c:v>4.6018439999999998</c:v>
                </c:pt>
                <c:pt idx="4">
                  <c:v>4.7749610000000002</c:v>
                </c:pt>
                <c:pt idx="5">
                  <c:v>3.7921659999999999</c:v>
                </c:pt>
              </c:numCache>
            </c:numRef>
          </c:val>
        </c:ser>
        <c:ser>
          <c:idx val="2"/>
          <c:order val="2"/>
          <c:tx>
            <c:strRef>
              <c:f>'SA exports to africa usd'!$A$16</c:f>
              <c:strCache>
                <c:ptCount val="1"/>
                <c:pt idx="0">
                  <c:v>Zambia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'SA exports to africa usd'!$B$13:$G$13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'SA exports to africa usd'!$B$16:$G$16</c:f>
              <c:numCache>
                <c:formatCode>_ * #,##0.0_ ;_ * \-#,##0.0_ ;_ * "-"??_ ;_ @_ </c:formatCode>
                <c:ptCount val="6"/>
                <c:pt idx="0">
                  <c:v>1.7373700000000001</c:v>
                </c:pt>
                <c:pt idx="1">
                  <c:v>2.3723679999999998</c:v>
                </c:pt>
                <c:pt idx="2">
                  <c:v>2.6540439999999998</c:v>
                </c:pt>
                <c:pt idx="3">
                  <c:v>2.7078350000000002</c:v>
                </c:pt>
                <c:pt idx="4">
                  <c:v>2.7170930000000002</c:v>
                </c:pt>
                <c:pt idx="5">
                  <c:v>2.1914380000000002</c:v>
                </c:pt>
              </c:numCache>
            </c:numRef>
          </c:val>
        </c:ser>
        <c:ser>
          <c:idx val="3"/>
          <c:order val="3"/>
          <c:tx>
            <c:strRef>
              <c:f>'SA exports to africa usd'!$A$17</c:f>
              <c:strCache>
                <c:ptCount val="1"/>
                <c:pt idx="0">
                  <c:v>Mozambique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'SA exports to africa usd'!$B$13:$G$13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'SA exports to africa usd'!$B$17:$G$17</c:f>
              <c:numCache>
                <c:formatCode>_ * #,##0.0_ ;_ * \-#,##0.0_ ;_ * "-"??_ ;_ @_ </c:formatCode>
                <c:ptCount val="6"/>
                <c:pt idx="0">
                  <c:v>1.8867339999999999</c:v>
                </c:pt>
                <c:pt idx="1">
                  <c:v>2.4083749999999999</c:v>
                </c:pt>
                <c:pt idx="2">
                  <c:v>2.3535430000000002</c:v>
                </c:pt>
                <c:pt idx="3">
                  <c:v>2.8280660000000002</c:v>
                </c:pt>
                <c:pt idx="4">
                  <c:v>3.001627</c:v>
                </c:pt>
                <c:pt idx="5">
                  <c:v>2.143624</c:v>
                </c:pt>
              </c:numCache>
            </c:numRef>
          </c:val>
        </c:ser>
        <c:ser>
          <c:idx val="4"/>
          <c:order val="4"/>
          <c:tx>
            <c:strRef>
              <c:f>'SA exports to africa usd'!$A$18</c:f>
              <c:strCache>
                <c:ptCount val="1"/>
                <c:pt idx="0">
                  <c:v>Zimbabwe</c:v>
                </c:pt>
              </c:strCache>
            </c:strRef>
          </c:tx>
          <c:invertIfNegative val="0"/>
          <c:cat>
            <c:numRef>
              <c:f>'SA exports to africa usd'!$B$13:$G$13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'SA exports to africa usd'!$B$18:$G$18</c:f>
              <c:numCache>
                <c:formatCode>_ * #,##0.0_ ;_ * \-#,##0.0_ ;_ * "-"??_ ;_ @_ </c:formatCode>
                <c:ptCount val="6"/>
                <c:pt idx="0">
                  <c:v>2.1305200000000002</c:v>
                </c:pt>
                <c:pt idx="1">
                  <c:v>2.4291299999999998</c:v>
                </c:pt>
                <c:pt idx="2">
                  <c:v>2.418663</c:v>
                </c:pt>
                <c:pt idx="3">
                  <c:v>2.396083</c:v>
                </c:pt>
                <c:pt idx="4">
                  <c:v>2.286054</c:v>
                </c:pt>
                <c:pt idx="5">
                  <c:v>1.7934760000000001</c:v>
                </c:pt>
              </c:numCache>
            </c:numRef>
          </c:val>
        </c:ser>
        <c:ser>
          <c:idx val="5"/>
          <c:order val="5"/>
          <c:tx>
            <c:strRef>
              <c:f>'SA exports to africa usd'!$A$19</c:f>
              <c:strCache>
                <c:ptCount val="1"/>
                <c:pt idx="0">
                  <c:v>Other SADC</c:v>
                </c:pt>
              </c:strCache>
            </c:strRef>
          </c:tx>
          <c:invertIfNegative val="0"/>
          <c:cat>
            <c:numRef>
              <c:f>'SA exports to africa usd'!$B$13:$G$13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'SA exports to africa usd'!$B$19:$G$19</c:f>
              <c:numCache>
                <c:formatCode>_ * #,##0.0_ ;_ * \-#,##0.0_ ;_ * "-"??_ ;_ @_ </c:formatCode>
                <c:ptCount val="6"/>
                <c:pt idx="0">
                  <c:v>6.150029</c:v>
                </c:pt>
                <c:pt idx="1">
                  <c:v>6.6573359999999999</c:v>
                </c:pt>
                <c:pt idx="2">
                  <c:v>7.1724059999999996</c:v>
                </c:pt>
                <c:pt idx="3">
                  <c:v>6.839988</c:v>
                </c:pt>
                <c:pt idx="4">
                  <c:v>6.555447</c:v>
                </c:pt>
                <c:pt idx="5">
                  <c:v>4.9169130000000001</c:v>
                </c:pt>
              </c:numCache>
            </c:numRef>
          </c:val>
        </c:ser>
        <c:ser>
          <c:idx val="6"/>
          <c:order val="6"/>
          <c:tx>
            <c:strRef>
              <c:f>'SA exports to africa usd'!$A$20</c:f>
              <c:strCache>
                <c:ptCount val="1"/>
                <c:pt idx="0">
                  <c:v>Other Africa</c:v>
                </c:pt>
              </c:strCache>
            </c:strRef>
          </c:tx>
          <c:invertIfNegative val="0"/>
          <c:cat>
            <c:numRef>
              <c:f>'SA exports to africa usd'!$B$13:$G$13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'SA exports to africa usd'!$B$20:$G$20</c:f>
              <c:numCache>
                <c:formatCode>_ * #,##0.0_ ;_ * \-#,##0.0_ ;_ * "-"??_ ;_ @_ </c:formatCode>
                <c:ptCount val="6"/>
                <c:pt idx="0">
                  <c:v>3.3766929999999999</c:v>
                </c:pt>
                <c:pt idx="1">
                  <c:v>3.9318460000000002</c:v>
                </c:pt>
                <c:pt idx="2">
                  <c:v>3.9198569999999999</c:v>
                </c:pt>
                <c:pt idx="3">
                  <c:v>3.7659389999999999</c:v>
                </c:pt>
                <c:pt idx="4">
                  <c:v>3.7644540000000002</c:v>
                </c:pt>
                <c:pt idx="5">
                  <c:v>3.0582690000000001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39"/>
        <c:overlap val="100"/>
        <c:axId val="264565120"/>
        <c:axId val="264566656"/>
      </c:barChart>
      <c:catAx>
        <c:axId val="26456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4566656"/>
        <c:crosses val="autoZero"/>
        <c:auto val="1"/>
        <c:lblAlgn val="ctr"/>
        <c:lblOffset val="100"/>
        <c:noMultiLvlLbl val="0"/>
      </c:catAx>
      <c:valAx>
        <c:axId val="26456665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_ * #,##0.0_ ;_ * \-#,##0.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4565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493672576275801"/>
          <c:y val="0.29707031966414549"/>
          <c:w val="0.16687111235152244"/>
          <c:h val="0.60431197309926721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'share of SA exports to SADC'!$B$3</c:f>
              <c:strCache>
                <c:ptCount val="1"/>
                <c:pt idx="0">
                  <c:v>% of SA total exports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'share of SA exports to SADC'!$A$4:$A$10</c:f>
              <c:strCache>
                <c:ptCount val="7"/>
                <c:pt idx="0">
                  <c:v>Structural steel products</c:v>
                </c:pt>
                <c:pt idx="1">
                  <c:v>Consumer goods</c:v>
                </c:pt>
                <c:pt idx="2">
                  <c:v>Machinery and equipment</c:v>
                </c:pt>
                <c:pt idx="3">
                  <c:v>Petroleum and heavy chemicals</c:v>
                </c:pt>
                <c:pt idx="4">
                  <c:v>Auto</c:v>
                </c:pt>
                <c:pt idx="5">
                  <c:v>Metals and wood, ex structural steel</c:v>
                </c:pt>
                <c:pt idx="6">
                  <c:v>All products</c:v>
                </c:pt>
              </c:strCache>
            </c:strRef>
          </c:cat>
          <c:val>
            <c:numRef>
              <c:f>'share of SA exports to SADC'!$B$4:$B$10</c:f>
              <c:numCache>
                <c:formatCode>0%</c:formatCode>
                <c:ptCount val="7"/>
                <c:pt idx="0">
                  <c:v>0.68316756870324191</c:v>
                </c:pt>
                <c:pt idx="1">
                  <c:v>0.57816878308050834</c:v>
                </c:pt>
                <c:pt idx="2">
                  <c:v>0.46038399120859524</c:v>
                </c:pt>
                <c:pt idx="3">
                  <c:v>0.289285486470718</c:v>
                </c:pt>
                <c:pt idx="4">
                  <c:v>0.21380063983368794</c:v>
                </c:pt>
                <c:pt idx="5">
                  <c:v>8.1511562825468648E-2</c:v>
                </c:pt>
                <c:pt idx="6">
                  <c:v>0.26831970909984271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224557696"/>
        <c:axId val="224563584"/>
      </c:barChart>
      <c:catAx>
        <c:axId val="22455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en-US"/>
          </a:p>
        </c:txPr>
        <c:crossAx val="224563584"/>
        <c:crosses val="autoZero"/>
        <c:auto val="1"/>
        <c:lblAlgn val="ctr"/>
        <c:lblOffset val="100"/>
        <c:noMultiLvlLbl val="0"/>
      </c:catAx>
      <c:valAx>
        <c:axId val="224563584"/>
        <c:scaling>
          <c:orientation val="minMax"/>
          <c:max val="0.70000000000000007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24557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'sales in constant rand Q2 2016'!$B$4</c:f>
              <c:strCache>
                <c:ptCount val="1"/>
                <c:pt idx="0">
                  <c:v>Q2 2010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'sales in constant rand Q2 2016'!$A$5:$A$18</c:f>
              <c:strCache>
                <c:ptCount val="14"/>
                <c:pt idx="0">
                  <c:v>Food and beverages</c:v>
                </c:pt>
                <c:pt idx="1">
                  <c:v>Metal products</c:v>
                </c:pt>
                <c:pt idx="2">
                  <c:v>Chemicals, rubber, plastics</c:v>
                </c:pt>
                <c:pt idx="3">
                  <c:v>Transport equipment</c:v>
                </c:pt>
                <c:pt idx="4">
                  <c:v>Petroleum</c:v>
                </c:pt>
                <c:pt idx="5">
                  <c:v>Wood and paper</c:v>
                </c:pt>
                <c:pt idx="6">
                  <c:v>Machinery and appliances</c:v>
                </c:pt>
                <c:pt idx="7">
                  <c:v>Electrical machinery</c:v>
                </c:pt>
                <c:pt idx="8">
                  <c:v>Glass and non-metallic minerals</c:v>
                </c:pt>
                <c:pt idx="9">
                  <c:v>Clothing and footwear</c:v>
                </c:pt>
                <c:pt idx="10">
                  <c:v>Printing and publishing</c:v>
                </c:pt>
                <c:pt idx="11">
                  <c:v>ICT</c:v>
                </c:pt>
                <c:pt idx="12">
                  <c:v>Furniture</c:v>
                </c:pt>
                <c:pt idx="13">
                  <c:v>Other manufacturing groups</c:v>
                </c:pt>
              </c:strCache>
            </c:strRef>
          </c:cat>
          <c:val>
            <c:numRef>
              <c:f>'sales in constant rand Q2 2016'!$B$5:$B$18</c:f>
              <c:numCache>
                <c:formatCode>_ * #,##0_ ;_ * \-#,##0_ ;_ * "-"??_ ;_ @_ </c:formatCode>
                <c:ptCount val="14"/>
                <c:pt idx="0">
                  <c:v>108.01543532123735</c:v>
                </c:pt>
                <c:pt idx="1">
                  <c:v>83.404691783048534</c:v>
                </c:pt>
                <c:pt idx="2">
                  <c:v>65.826718251207637</c:v>
                </c:pt>
                <c:pt idx="3">
                  <c:v>64.582543599876118</c:v>
                </c:pt>
                <c:pt idx="4">
                  <c:v>31.438157837582629</c:v>
                </c:pt>
                <c:pt idx="5">
                  <c:v>22.220903716393668</c:v>
                </c:pt>
                <c:pt idx="6">
                  <c:v>24.06871380180597</c:v>
                </c:pt>
                <c:pt idx="7">
                  <c:v>13.747364051967558</c:v>
                </c:pt>
                <c:pt idx="8">
                  <c:v>15.041210101213174</c:v>
                </c:pt>
                <c:pt idx="9">
                  <c:v>14.6117480938263</c:v>
                </c:pt>
                <c:pt idx="10">
                  <c:v>14.192635143373034</c:v>
                </c:pt>
                <c:pt idx="11">
                  <c:v>4.8166574223632805</c:v>
                </c:pt>
                <c:pt idx="12">
                  <c:v>3.82268380787837</c:v>
                </c:pt>
                <c:pt idx="13">
                  <c:v>17.836839702127666</c:v>
                </c:pt>
              </c:numCache>
            </c:numRef>
          </c:val>
        </c:ser>
        <c:ser>
          <c:idx val="1"/>
          <c:order val="1"/>
          <c:tx>
            <c:strRef>
              <c:f>'sales in constant rand Q2 2016'!$C$4</c:f>
              <c:strCache>
                <c:ptCount val="1"/>
                <c:pt idx="0">
                  <c:v>Q2 2014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strRef>
              <c:f>'sales in constant rand Q2 2016'!$A$5:$A$18</c:f>
              <c:strCache>
                <c:ptCount val="14"/>
                <c:pt idx="0">
                  <c:v>Food and beverages</c:v>
                </c:pt>
                <c:pt idx="1">
                  <c:v>Metal products</c:v>
                </c:pt>
                <c:pt idx="2">
                  <c:v>Chemicals, rubber, plastics</c:v>
                </c:pt>
                <c:pt idx="3">
                  <c:v>Transport equipment</c:v>
                </c:pt>
                <c:pt idx="4">
                  <c:v>Petroleum</c:v>
                </c:pt>
                <c:pt idx="5">
                  <c:v>Wood and paper</c:v>
                </c:pt>
                <c:pt idx="6">
                  <c:v>Machinery and appliances</c:v>
                </c:pt>
                <c:pt idx="7">
                  <c:v>Electrical machinery</c:v>
                </c:pt>
                <c:pt idx="8">
                  <c:v>Glass and non-metallic minerals</c:v>
                </c:pt>
                <c:pt idx="9">
                  <c:v>Clothing and footwear</c:v>
                </c:pt>
                <c:pt idx="10">
                  <c:v>Printing and publishing</c:v>
                </c:pt>
                <c:pt idx="11">
                  <c:v>ICT</c:v>
                </c:pt>
                <c:pt idx="12">
                  <c:v>Furniture</c:v>
                </c:pt>
                <c:pt idx="13">
                  <c:v>Other manufacturing groups</c:v>
                </c:pt>
              </c:strCache>
            </c:strRef>
          </c:cat>
          <c:val>
            <c:numRef>
              <c:f>'sales in constant rand Q2 2016'!$C$5:$C$18</c:f>
              <c:numCache>
                <c:formatCode>_ * #,##0_ ;_ * \-#,##0_ ;_ * "-"??_ ;_ @_ </c:formatCode>
                <c:ptCount val="14"/>
                <c:pt idx="0">
                  <c:v>118.7808532897085</c:v>
                </c:pt>
                <c:pt idx="1">
                  <c:v>85.87223402286007</c:v>
                </c:pt>
                <c:pt idx="2">
                  <c:v>70.780525641369593</c:v>
                </c:pt>
                <c:pt idx="3">
                  <c:v>68.114071033137208</c:v>
                </c:pt>
                <c:pt idx="4">
                  <c:v>33.540940717658167</c:v>
                </c:pt>
                <c:pt idx="5">
                  <c:v>23.423855962039557</c:v>
                </c:pt>
                <c:pt idx="6">
                  <c:v>26.128655847214677</c:v>
                </c:pt>
                <c:pt idx="7">
                  <c:v>14.143266293781915</c:v>
                </c:pt>
                <c:pt idx="8">
                  <c:v>14.84677616221837</c:v>
                </c:pt>
                <c:pt idx="9">
                  <c:v>13.556799930240668</c:v>
                </c:pt>
                <c:pt idx="10">
                  <c:v>14.663572299057071</c:v>
                </c:pt>
                <c:pt idx="11">
                  <c:v>7.2217294348144536</c:v>
                </c:pt>
                <c:pt idx="12">
                  <c:v>4.4652792328956465</c:v>
                </c:pt>
                <c:pt idx="13">
                  <c:v>15.894448127659574</c:v>
                </c:pt>
              </c:numCache>
            </c:numRef>
          </c:val>
        </c:ser>
        <c:ser>
          <c:idx val="2"/>
          <c:order val="2"/>
          <c:tx>
            <c:strRef>
              <c:f>'sales in constant rand Q2 2016'!$D$4</c:f>
              <c:strCache>
                <c:ptCount val="1"/>
                <c:pt idx="0">
                  <c:v>Q2 2015</c:v>
                </c:pt>
              </c:strCache>
            </c:strRef>
          </c:tx>
          <c:invertIfNegative val="0"/>
          <c:cat>
            <c:strRef>
              <c:f>'sales in constant rand Q2 2016'!$A$5:$A$18</c:f>
              <c:strCache>
                <c:ptCount val="14"/>
                <c:pt idx="0">
                  <c:v>Food and beverages</c:v>
                </c:pt>
                <c:pt idx="1">
                  <c:v>Metal products</c:v>
                </c:pt>
                <c:pt idx="2">
                  <c:v>Chemicals, rubber, plastics</c:v>
                </c:pt>
                <c:pt idx="3">
                  <c:v>Transport equipment</c:v>
                </c:pt>
                <c:pt idx="4">
                  <c:v>Petroleum</c:v>
                </c:pt>
                <c:pt idx="5">
                  <c:v>Wood and paper</c:v>
                </c:pt>
                <c:pt idx="6">
                  <c:v>Machinery and appliances</c:v>
                </c:pt>
                <c:pt idx="7">
                  <c:v>Electrical machinery</c:v>
                </c:pt>
                <c:pt idx="8">
                  <c:v>Glass and non-metallic minerals</c:v>
                </c:pt>
                <c:pt idx="9">
                  <c:v>Clothing and footwear</c:v>
                </c:pt>
                <c:pt idx="10">
                  <c:v>Printing and publishing</c:v>
                </c:pt>
                <c:pt idx="11">
                  <c:v>ICT</c:v>
                </c:pt>
                <c:pt idx="12">
                  <c:v>Furniture</c:v>
                </c:pt>
                <c:pt idx="13">
                  <c:v>Other manufacturing groups</c:v>
                </c:pt>
              </c:strCache>
            </c:strRef>
          </c:cat>
          <c:val>
            <c:numRef>
              <c:f>'sales in constant rand Q2 2016'!$D$5:$D$18</c:f>
              <c:numCache>
                <c:formatCode>_ * #,##0_ ;_ * \-#,##0_ ;_ * "-"??_ ;_ @_ </c:formatCode>
                <c:ptCount val="14"/>
                <c:pt idx="0">
                  <c:v>121.34576830904223</c:v>
                </c:pt>
                <c:pt idx="1">
                  <c:v>78.711536944490149</c:v>
                </c:pt>
                <c:pt idx="2">
                  <c:v>72.088300935862492</c:v>
                </c:pt>
                <c:pt idx="3">
                  <c:v>73.041291943016404</c:v>
                </c:pt>
                <c:pt idx="4">
                  <c:v>28.164860349386213</c:v>
                </c:pt>
                <c:pt idx="5">
                  <c:v>23.414718310658888</c:v>
                </c:pt>
                <c:pt idx="6">
                  <c:v>24.635198513393288</c:v>
                </c:pt>
                <c:pt idx="7">
                  <c:v>13.952141073595676</c:v>
                </c:pt>
                <c:pt idx="8">
                  <c:v>14.757037421143849</c:v>
                </c:pt>
                <c:pt idx="9">
                  <c:v>13.642723310080221</c:v>
                </c:pt>
                <c:pt idx="10">
                  <c:v>13.070562613529228</c:v>
                </c:pt>
                <c:pt idx="11">
                  <c:v>6.3179955371093754</c:v>
                </c:pt>
                <c:pt idx="12">
                  <c:v>4.0276059709744301</c:v>
                </c:pt>
                <c:pt idx="13">
                  <c:v>15.47399141489362</c:v>
                </c:pt>
              </c:numCache>
            </c:numRef>
          </c:val>
        </c:ser>
        <c:ser>
          <c:idx val="3"/>
          <c:order val="3"/>
          <c:tx>
            <c:strRef>
              <c:f>'sales in constant rand Q2 2016'!$E$4</c:f>
              <c:strCache>
                <c:ptCount val="1"/>
                <c:pt idx="0">
                  <c:v>Q1 2016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</c:spPr>
          <c:invertIfNegative val="0"/>
          <c:cat>
            <c:strRef>
              <c:f>'sales in constant rand Q2 2016'!$A$5:$A$18</c:f>
              <c:strCache>
                <c:ptCount val="14"/>
                <c:pt idx="0">
                  <c:v>Food and beverages</c:v>
                </c:pt>
                <c:pt idx="1">
                  <c:v>Metal products</c:v>
                </c:pt>
                <c:pt idx="2">
                  <c:v>Chemicals, rubber, plastics</c:v>
                </c:pt>
                <c:pt idx="3">
                  <c:v>Transport equipment</c:v>
                </c:pt>
                <c:pt idx="4">
                  <c:v>Petroleum</c:v>
                </c:pt>
                <c:pt idx="5">
                  <c:v>Wood and paper</c:v>
                </c:pt>
                <c:pt idx="6">
                  <c:v>Machinery and appliances</c:v>
                </c:pt>
                <c:pt idx="7">
                  <c:v>Electrical machinery</c:v>
                </c:pt>
                <c:pt idx="8">
                  <c:v>Glass and non-metallic minerals</c:v>
                </c:pt>
                <c:pt idx="9">
                  <c:v>Clothing and footwear</c:v>
                </c:pt>
                <c:pt idx="10">
                  <c:v>Printing and publishing</c:v>
                </c:pt>
                <c:pt idx="11">
                  <c:v>ICT</c:v>
                </c:pt>
                <c:pt idx="12">
                  <c:v>Furniture</c:v>
                </c:pt>
                <c:pt idx="13">
                  <c:v>Other manufacturing groups</c:v>
                </c:pt>
              </c:strCache>
            </c:strRef>
          </c:cat>
          <c:val>
            <c:numRef>
              <c:f>'sales in constant rand Q2 2016'!$E$5:$E$18</c:f>
              <c:numCache>
                <c:formatCode>_ * #,##0_ ;_ * \-#,##0_ ;_ * "-"??_ ;_ @_ </c:formatCode>
                <c:ptCount val="14"/>
                <c:pt idx="0">
                  <c:v>121.45414500000001</c:v>
                </c:pt>
                <c:pt idx="1">
                  <c:v>79.863512</c:v>
                </c:pt>
                <c:pt idx="2">
                  <c:v>73.458614000000011</c:v>
                </c:pt>
                <c:pt idx="3">
                  <c:v>68.283246000000005</c:v>
                </c:pt>
                <c:pt idx="4">
                  <c:v>32.90907</c:v>
                </c:pt>
                <c:pt idx="5">
                  <c:v>25.063601999999999</c:v>
                </c:pt>
                <c:pt idx="6">
                  <c:v>24.609085</c:v>
                </c:pt>
                <c:pt idx="7">
                  <c:v>15.148949</c:v>
                </c:pt>
                <c:pt idx="8">
                  <c:v>14.383126000000001</c:v>
                </c:pt>
                <c:pt idx="9">
                  <c:v>13.685684999999999</c:v>
                </c:pt>
                <c:pt idx="10">
                  <c:v>12.982460999999999</c:v>
                </c:pt>
                <c:pt idx="11">
                  <c:v>6.6697189999999997</c:v>
                </c:pt>
                <c:pt idx="12">
                  <c:v>3.6607699999999999</c:v>
                </c:pt>
                <c:pt idx="13">
                  <c:v>13.916525</c:v>
                </c:pt>
              </c:numCache>
            </c:numRef>
          </c:val>
        </c:ser>
        <c:ser>
          <c:idx val="4"/>
          <c:order val="4"/>
          <c:tx>
            <c:strRef>
              <c:f>'sales in constant rand Q2 2016'!$F$4</c:f>
              <c:strCache>
                <c:ptCount val="1"/>
                <c:pt idx="0">
                  <c:v>Q2 2016</c:v>
                </c:pt>
              </c:strCache>
            </c:strRef>
          </c:tx>
          <c:invertIfNegative val="0"/>
          <c:cat>
            <c:strRef>
              <c:f>'sales in constant rand Q2 2016'!$A$5:$A$18</c:f>
              <c:strCache>
                <c:ptCount val="14"/>
                <c:pt idx="0">
                  <c:v>Food and beverages</c:v>
                </c:pt>
                <c:pt idx="1">
                  <c:v>Metal products</c:v>
                </c:pt>
                <c:pt idx="2">
                  <c:v>Chemicals, rubber, plastics</c:v>
                </c:pt>
                <c:pt idx="3">
                  <c:v>Transport equipment</c:v>
                </c:pt>
                <c:pt idx="4">
                  <c:v>Petroleum</c:v>
                </c:pt>
                <c:pt idx="5">
                  <c:v>Wood and paper</c:v>
                </c:pt>
                <c:pt idx="6">
                  <c:v>Machinery and appliances</c:v>
                </c:pt>
                <c:pt idx="7">
                  <c:v>Electrical machinery</c:v>
                </c:pt>
                <c:pt idx="8">
                  <c:v>Glass and non-metallic minerals</c:v>
                </c:pt>
                <c:pt idx="9">
                  <c:v>Clothing and footwear</c:v>
                </c:pt>
                <c:pt idx="10">
                  <c:v>Printing and publishing</c:v>
                </c:pt>
                <c:pt idx="11">
                  <c:v>ICT</c:v>
                </c:pt>
                <c:pt idx="12">
                  <c:v>Furniture</c:v>
                </c:pt>
                <c:pt idx="13">
                  <c:v>Other manufacturing groups</c:v>
                </c:pt>
              </c:strCache>
            </c:strRef>
          </c:cat>
          <c:val>
            <c:numRef>
              <c:f>'sales in constant rand Q2 2016'!$F$5:$F$18</c:f>
              <c:numCache>
                <c:formatCode>_ * #,##0_ ;_ * \-#,##0_ ;_ * "-"??_ ;_ @_ </c:formatCode>
                <c:ptCount val="14"/>
                <c:pt idx="0">
                  <c:v>124.09131114663892</c:v>
                </c:pt>
                <c:pt idx="1">
                  <c:v>81.18360183089537</c:v>
                </c:pt>
                <c:pt idx="2">
                  <c:v>76.079880273997006</c:v>
                </c:pt>
                <c:pt idx="3">
                  <c:v>73.781432423041196</c:v>
                </c:pt>
                <c:pt idx="4">
                  <c:v>34.007074853635508</c:v>
                </c:pt>
                <c:pt idx="5">
                  <c:v>23.921947620460639</c:v>
                </c:pt>
                <c:pt idx="6">
                  <c:v>25.180739962238427</c:v>
                </c:pt>
                <c:pt idx="7">
                  <c:v>14.780350361069393</c:v>
                </c:pt>
                <c:pt idx="8">
                  <c:v>14.732109993067592</c:v>
                </c:pt>
                <c:pt idx="9">
                  <c:v>13.728646689919772</c:v>
                </c:pt>
                <c:pt idx="10">
                  <c:v>13.431434831608085</c:v>
                </c:pt>
                <c:pt idx="11">
                  <c:v>6.7283395771484393</c:v>
                </c:pt>
                <c:pt idx="12">
                  <c:v>3.7126330165860404</c:v>
                </c:pt>
                <c:pt idx="13">
                  <c:v>14.615312212765959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179550848"/>
        <c:axId val="179626368"/>
      </c:barChart>
      <c:catAx>
        <c:axId val="17955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 b="1"/>
            </a:pPr>
            <a:endParaRPr lang="en-US"/>
          </a:p>
        </c:txPr>
        <c:crossAx val="179626368"/>
        <c:crosses val="autoZero"/>
        <c:auto val="1"/>
        <c:lblAlgn val="ctr"/>
        <c:lblOffset val="100"/>
        <c:noMultiLvlLbl val="0"/>
      </c:catAx>
      <c:valAx>
        <c:axId val="17962636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ZA"/>
                  <a:t>Billions of constant (2016)</a:t>
                </a:r>
                <a:r>
                  <a:rPr lang="en-ZA" baseline="0"/>
                  <a:t> rand</a:t>
                </a:r>
                <a:endParaRPr lang="en-ZA"/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795508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'employment in second quarter'!$A$5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'employment in second quarter'!$B$4:$J$4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'employment in second quarter'!$B$5:$J$5</c:f>
              <c:numCache>
                <c:formatCode>_ * #,##0_ ;_ * \-#,##0_ ;_ * "-"??_ ;_ @_ </c:formatCode>
                <c:ptCount val="9"/>
                <c:pt idx="0">
                  <c:v>820</c:v>
                </c:pt>
                <c:pt idx="1">
                  <c:v>750</c:v>
                </c:pt>
                <c:pt idx="2">
                  <c:v>650</c:v>
                </c:pt>
                <c:pt idx="3">
                  <c:v>630</c:v>
                </c:pt>
                <c:pt idx="4">
                  <c:v>670</c:v>
                </c:pt>
                <c:pt idx="5">
                  <c:v>740</c:v>
                </c:pt>
                <c:pt idx="6">
                  <c:v>670</c:v>
                </c:pt>
                <c:pt idx="7">
                  <c:v>870</c:v>
                </c:pt>
                <c:pt idx="8">
                  <c:v>830</c:v>
                </c:pt>
              </c:numCache>
            </c:numRef>
          </c:val>
        </c:ser>
        <c:ser>
          <c:idx val="1"/>
          <c:order val="1"/>
          <c:tx>
            <c:strRef>
              <c:f>'employment in second quarter'!$A$6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'employment in second quarter'!$B$4:$J$4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'employment in second quarter'!$B$6:$J$6</c:f>
              <c:numCache>
                <c:formatCode>_ * #,##0_ ;_ * \-#,##0_ ;_ * "-"??_ ;_ @_ </c:formatCode>
                <c:ptCount val="9"/>
                <c:pt idx="0">
                  <c:v>2100</c:v>
                </c:pt>
                <c:pt idx="1">
                  <c:v>2030</c:v>
                </c:pt>
                <c:pt idx="2">
                  <c:v>1810</c:v>
                </c:pt>
                <c:pt idx="3">
                  <c:v>1830</c:v>
                </c:pt>
                <c:pt idx="4">
                  <c:v>1780</c:v>
                </c:pt>
                <c:pt idx="5">
                  <c:v>1840</c:v>
                </c:pt>
                <c:pt idx="6">
                  <c:v>1740</c:v>
                </c:pt>
                <c:pt idx="7">
                  <c:v>1760</c:v>
                </c:pt>
                <c:pt idx="8">
                  <c:v>1710</c:v>
                </c:pt>
              </c:numCache>
            </c:numRef>
          </c:val>
        </c:ser>
        <c:ser>
          <c:idx val="2"/>
          <c:order val="2"/>
          <c:tx>
            <c:strRef>
              <c:f>'employment in second quarter'!$A$7</c:f>
              <c:strCache>
                <c:ptCount val="1"/>
                <c:pt idx="0">
                  <c:v>Utilities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'employment in second quarter'!$B$4:$J$4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'employment in second quarter'!$B$7:$J$7</c:f>
              <c:numCache>
                <c:formatCode>_ * #,##0_ ;_ * \-#,##0_ ;_ * "-"??_ ;_ @_ </c:formatCode>
                <c:ptCount val="9"/>
                <c:pt idx="0">
                  <c:v>110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120</c:v>
                </c:pt>
                <c:pt idx="6">
                  <c:v>120</c:v>
                </c:pt>
                <c:pt idx="7">
                  <c:v>140</c:v>
                </c:pt>
                <c:pt idx="8">
                  <c:v>110</c:v>
                </c:pt>
              </c:numCache>
            </c:numRef>
          </c:val>
        </c:ser>
        <c:ser>
          <c:idx val="3"/>
          <c:order val="3"/>
          <c:tx>
            <c:strRef>
              <c:f>'employment in second quarter'!$A$8</c:f>
              <c:strCache>
                <c:ptCount val="1"/>
                <c:pt idx="0">
                  <c:v>Construction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'employment in second quarter'!$B$4:$J$4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'employment in second quarter'!$B$8:$J$8</c:f>
              <c:numCache>
                <c:formatCode>_ * #,##0_ ;_ * \-#,##0_ ;_ * "-"??_ ;_ @_ </c:formatCode>
                <c:ptCount val="9"/>
                <c:pt idx="0">
                  <c:v>1220</c:v>
                </c:pt>
                <c:pt idx="1">
                  <c:v>1210</c:v>
                </c:pt>
                <c:pt idx="2">
                  <c:v>1100</c:v>
                </c:pt>
                <c:pt idx="3">
                  <c:v>1100</c:v>
                </c:pt>
                <c:pt idx="4">
                  <c:v>1070</c:v>
                </c:pt>
                <c:pt idx="5">
                  <c:v>1150</c:v>
                </c:pt>
                <c:pt idx="6">
                  <c:v>1180</c:v>
                </c:pt>
                <c:pt idx="7">
                  <c:v>1400</c:v>
                </c:pt>
                <c:pt idx="8">
                  <c:v>1390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100"/>
        <c:axId val="167438208"/>
        <c:axId val="167439744"/>
      </c:barChart>
      <c:lineChart>
        <c:grouping val="standard"/>
        <c:varyColors val="0"/>
        <c:ser>
          <c:idx val="4"/>
          <c:order val="4"/>
          <c:tx>
            <c:strRef>
              <c:f>'employment in second quarter'!$A$9</c:f>
              <c:strCache>
                <c:ptCount val="1"/>
                <c:pt idx="0">
                  <c:v>Other (right axis)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'employment in second quarter'!$B$4:$J$4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'employment in second quarter'!$B$9:$J$9</c:f>
              <c:numCache>
                <c:formatCode>_ * #,##0_ ;_ * \-#,##0_ ;_ * "-"??_ ;_ @_ </c:formatCode>
                <c:ptCount val="9"/>
                <c:pt idx="0">
                  <c:v>10.333813690918591</c:v>
                </c:pt>
                <c:pt idx="1">
                  <c:v>10.262216809969688</c:v>
                </c:pt>
                <c:pt idx="2">
                  <c:v>10.146556919918014</c:v>
                </c:pt>
                <c:pt idx="3">
                  <c:v>10.268664556242147</c:v>
                </c:pt>
                <c:pt idx="4">
                  <c:v>10.698314269093672</c:v>
                </c:pt>
                <c:pt idx="5">
                  <c:v>10.839299256893838</c:v>
                </c:pt>
                <c:pt idx="6">
                  <c:v>11.380160728390869</c:v>
                </c:pt>
                <c:pt idx="7">
                  <c:v>11.494897500557103</c:v>
                </c:pt>
                <c:pt idx="8">
                  <c:v>11.509601249703627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107392"/>
        <c:axId val="168105472"/>
      </c:lineChart>
      <c:catAx>
        <c:axId val="16743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67439744"/>
        <c:crosses val="autoZero"/>
        <c:auto val="1"/>
        <c:lblAlgn val="ctr"/>
        <c:lblOffset val="100"/>
        <c:noMultiLvlLbl val="0"/>
      </c:catAx>
      <c:valAx>
        <c:axId val="167439744"/>
        <c:scaling>
          <c:orientation val="minMax"/>
          <c:max val="60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Thousands employed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67438208"/>
        <c:crosses val="autoZero"/>
        <c:crossBetween val="between"/>
      </c:valAx>
      <c:valAx>
        <c:axId val="168105472"/>
        <c:scaling>
          <c:orientation val="minMax"/>
          <c:max val="1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800"/>
                </a:pPr>
                <a:r>
                  <a:rPr lang="en-US" sz="1800"/>
                  <a:t>Millions employed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68107392"/>
        <c:crosses val="max"/>
        <c:crossBetween val="between"/>
      </c:valAx>
      <c:catAx>
        <c:axId val="168107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810547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'QES re mining'!$B$6</c:f>
              <c:strCache>
                <c:ptCount val="1"/>
                <c:pt idx="0">
                  <c:v>Employed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cat>
            <c:numRef>
              <c:f>'QES re mining'!$A$7:$A$31</c:f>
              <c:numCache>
                <c:formatCode>General</c:formatCode>
                <c:ptCount val="25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'QES re mining'!$B$7:$B$31</c:f>
              <c:numCache>
                <c:formatCode>_ * #,##0_ ;_ * \-#,##0_ ;_ * "-"??_ ;_ @_ </c:formatCode>
                <c:ptCount val="25"/>
                <c:pt idx="0">
                  <c:v>491000</c:v>
                </c:pt>
                <c:pt idx="1">
                  <c:v>497000</c:v>
                </c:pt>
                <c:pt idx="2">
                  <c:v>505000</c:v>
                </c:pt>
                <c:pt idx="3">
                  <c:v>504000</c:v>
                </c:pt>
                <c:pt idx="4">
                  <c:v>511000</c:v>
                </c:pt>
                <c:pt idx="5">
                  <c:v>517000</c:v>
                </c:pt>
                <c:pt idx="6">
                  <c:v>519000</c:v>
                </c:pt>
                <c:pt idx="7">
                  <c:v>518000</c:v>
                </c:pt>
                <c:pt idx="8">
                  <c:v>523000</c:v>
                </c:pt>
                <c:pt idx="9">
                  <c:v>534000</c:v>
                </c:pt>
                <c:pt idx="10">
                  <c:v>518000</c:v>
                </c:pt>
                <c:pt idx="11">
                  <c:v>515000</c:v>
                </c:pt>
                <c:pt idx="12">
                  <c:v>515000</c:v>
                </c:pt>
                <c:pt idx="13">
                  <c:v>511000</c:v>
                </c:pt>
                <c:pt idx="14">
                  <c:v>507000</c:v>
                </c:pt>
                <c:pt idx="15">
                  <c:v>499000</c:v>
                </c:pt>
                <c:pt idx="16">
                  <c:v>491000</c:v>
                </c:pt>
                <c:pt idx="17">
                  <c:v>491000</c:v>
                </c:pt>
                <c:pt idx="18">
                  <c:v>498000</c:v>
                </c:pt>
                <c:pt idx="19">
                  <c:v>491000</c:v>
                </c:pt>
                <c:pt idx="20">
                  <c:v>490000</c:v>
                </c:pt>
                <c:pt idx="21">
                  <c:v>489000</c:v>
                </c:pt>
                <c:pt idx="22">
                  <c:v>476000</c:v>
                </c:pt>
                <c:pt idx="23">
                  <c:v>459000</c:v>
                </c:pt>
                <c:pt idx="24">
                  <c:v>455000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9"/>
        <c:axId val="172633472"/>
        <c:axId val="168141952"/>
      </c:barChart>
      <c:catAx>
        <c:axId val="17263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en-US"/>
          </a:p>
        </c:txPr>
        <c:crossAx val="168141952"/>
        <c:crosses val="autoZero"/>
        <c:auto val="1"/>
        <c:lblAlgn val="ctr"/>
        <c:lblOffset val="100"/>
        <c:noMultiLvlLbl val="0"/>
      </c:catAx>
      <c:valAx>
        <c:axId val="16814195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72633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'mfg empl comp rest of economy'!$A$5</c:f>
              <c:strCache>
                <c:ptCount val="1"/>
                <c:pt idx="0">
                  <c:v>Manufacturing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'mfg empl comp rest of economy'!$B$4:$AI$4</c:f>
              <c:numCache>
                <c:formatCode>General</c:formatCode>
                <c:ptCount val="34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</c:numCache>
            </c:numRef>
          </c:cat>
          <c:val>
            <c:numRef>
              <c:f>'mfg empl comp rest of economy'!$B$5:$AI$5</c:f>
              <c:numCache>
                <c:formatCode>_ * #,##0_ ;_ * \-#,##0_ ;_ * "-"??_ ;_ @_ </c:formatCode>
                <c:ptCount val="34"/>
                <c:pt idx="0">
                  <c:v>100</c:v>
                </c:pt>
                <c:pt idx="1">
                  <c:v>99.416815108848652</c:v>
                </c:pt>
                <c:pt idx="2">
                  <c:v>97.350246847756537</c:v>
                </c:pt>
                <c:pt idx="3">
                  <c:v>99.330945876920779</c:v>
                </c:pt>
                <c:pt idx="4">
                  <c:v>96.2185343855908</c:v>
                </c:pt>
                <c:pt idx="5">
                  <c:v>96.232680515496199</c:v>
                </c:pt>
                <c:pt idx="6">
                  <c:v>88.353741857368234</c:v>
                </c:pt>
                <c:pt idx="7">
                  <c:v>89.340634413858382</c:v>
                </c:pt>
                <c:pt idx="8">
                  <c:v>87.449184837843433</c:v>
                </c:pt>
                <c:pt idx="9">
                  <c:v>85.561578809686523</c:v>
                </c:pt>
                <c:pt idx="10">
                  <c:v>85.949646539455145</c:v>
                </c:pt>
                <c:pt idx="11">
                  <c:v>89.451281491554468</c:v>
                </c:pt>
                <c:pt idx="12">
                  <c:v>90.266583579055677</c:v>
                </c:pt>
                <c:pt idx="13">
                  <c:v>86.78327389149419</c:v>
                </c:pt>
                <c:pt idx="14">
                  <c:v>86.978848883819651</c:v>
                </c:pt>
                <c:pt idx="15">
                  <c:v>90.435989131074436</c:v>
                </c:pt>
                <c:pt idx="16">
                  <c:v>87.038078201555123</c:v>
                </c:pt>
                <c:pt idx="17">
                  <c:v>84.369510125257108</c:v>
                </c:pt>
                <c:pt idx="18">
                  <c:v>86.807381316404928</c:v>
                </c:pt>
                <c:pt idx="19">
                  <c:v>85.941372172286847</c:v>
                </c:pt>
                <c:pt idx="20">
                  <c:v>87.917187617573433</c:v>
                </c:pt>
                <c:pt idx="21">
                  <c:v>87.047456711501241</c:v>
                </c:pt>
                <c:pt idx="22">
                  <c:v>84.224105122238726</c:v>
                </c:pt>
                <c:pt idx="23">
                  <c:v>83.661493886692256</c:v>
                </c:pt>
                <c:pt idx="24">
                  <c:v>85.453145914671609</c:v>
                </c:pt>
                <c:pt idx="25">
                  <c:v>82.633087453494696</c:v>
                </c:pt>
                <c:pt idx="26">
                  <c:v>82.43761318187552</c:v>
                </c:pt>
                <c:pt idx="27">
                  <c:v>82.859318444856072</c:v>
                </c:pt>
                <c:pt idx="28">
                  <c:v>84.241728153874433</c:v>
                </c:pt>
                <c:pt idx="29">
                  <c:v>83.17301641925809</c:v>
                </c:pt>
                <c:pt idx="30">
                  <c:v>84.037614692946661</c:v>
                </c:pt>
                <c:pt idx="31">
                  <c:v>82.325790419829019</c:v>
                </c:pt>
                <c:pt idx="32">
                  <c:v>77.89904614213404</c:v>
                </c:pt>
                <c:pt idx="33">
                  <c:v>81.06420748790822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'mfg empl comp rest of economy'!$A$6</c:f>
              <c:strCache>
                <c:ptCount val="1"/>
                <c:pt idx="0">
                  <c:v>Total ex manufacturing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'mfg empl comp rest of economy'!$B$4:$AI$4</c:f>
              <c:numCache>
                <c:formatCode>General</c:formatCode>
                <c:ptCount val="34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</c:numCache>
            </c:numRef>
          </c:cat>
          <c:val>
            <c:numRef>
              <c:f>'mfg empl comp rest of economy'!$B$6:$AI$6</c:f>
              <c:numCache>
                <c:formatCode>_ * #,##0_ ;_ * \-#,##0_ ;_ * "-"??_ ;_ @_ </c:formatCode>
                <c:ptCount val="34"/>
                <c:pt idx="0">
                  <c:v>100</c:v>
                </c:pt>
                <c:pt idx="1">
                  <c:v>101.29045841176602</c:v>
                </c:pt>
                <c:pt idx="2">
                  <c:v>101.35248623208383</c:v>
                </c:pt>
                <c:pt idx="3">
                  <c:v>102.79954680739314</c:v>
                </c:pt>
                <c:pt idx="4">
                  <c:v>102.08981354763935</c:v>
                </c:pt>
                <c:pt idx="5">
                  <c:v>99.989936415360958</c:v>
                </c:pt>
                <c:pt idx="6">
                  <c:v>97.062774634476995</c:v>
                </c:pt>
                <c:pt idx="7">
                  <c:v>98.055786597880527</c:v>
                </c:pt>
                <c:pt idx="8">
                  <c:v>96.953685508968192</c:v>
                </c:pt>
                <c:pt idx="9">
                  <c:v>97.370001165657712</c:v>
                </c:pt>
                <c:pt idx="10">
                  <c:v>95.997939798541495</c:v>
                </c:pt>
                <c:pt idx="11">
                  <c:v>97.429314561209921</c:v>
                </c:pt>
                <c:pt idx="12">
                  <c:v>97.333815860156122</c:v>
                </c:pt>
                <c:pt idx="13">
                  <c:v>98.078216981383235</c:v>
                </c:pt>
                <c:pt idx="14">
                  <c:v>99.639476202806577</c:v>
                </c:pt>
                <c:pt idx="15">
                  <c:v>100.81612132438585</c:v>
                </c:pt>
                <c:pt idx="16">
                  <c:v>100.9735199927176</c:v>
                </c:pt>
                <c:pt idx="17">
                  <c:v>101.80329218931115</c:v>
                </c:pt>
                <c:pt idx="18">
                  <c:v>103.26461176692013</c:v>
                </c:pt>
                <c:pt idx="19">
                  <c:v>103.10657335297077</c:v>
                </c:pt>
                <c:pt idx="20">
                  <c:v>103.04823632702815</c:v>
                </c:pt>
                <c:pt idx="21">
                  <c:v>104.27751224370314</c:v>
                </c:pt>
                <c:pt idx="22">
                  <c:v>107.55432398604306</c:v>
                </c:pt>
                <c:pt idx="23">
                  <c:v>108.7938547693162</c:v>
                </c:pt>
                <c:pt idx="24">
                  <c:v>107.49753074048454</c:v>
                </c:pt>
                <c:pt idx="25">
                  <c:v>108.30061470991473</c:v>
                </c:pt>
                <c:pt idx="26">
                  <c:v>108.51521509221004</c:v>
                </c:pt>
                <c:pt idx="27">
                  <c:v>110.09019488257019</c:v>
                </c:pt>
                <c:pt idx="28">
                  <c:v>110.98763023895444</c:v>
                </c:pt>
                <c:pt idx="29">
                  <c:v>112.77360212222796</c:v>
                </c:pt>
                <c:pt idx="30">
                  <c:v>114.0163146529942</c:v>
                </c:pt>
                <c:pt idx="31">
                  <c:v>115.84791208937834</c:v>
                </c:pt>
                <c:pt idx="32">
                  <c:v>113.81899635296018</c:v>
                </c:pt>
                <c:pt idx="33">
                  <c:v>112.22979438293666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679808"/>
        <c:axId val="178681728"/>
      </c:lineChart>
      <c:catAx>
        <c:axId val="17867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800"/>
            </a:pPr>
            <a:endParaRPr lang="en-US"/>
          </a:p>
        </c:txPr>
        <c:crossAx val="178681728"/>
        <c:crosses val="autoZero"/>
        <c:auto val="1"/>
        <c:lblAlgn val="ctr"/>
        <c:lblOffset val="100"/>
        <c:noMultiLvlLbl val="0"/>
      </c:catAx>
      <c:valAx>
        <c:axId val="178681728"/>
        <c:scaling>
          <c:orientation val="minMax"/>
          <c:max val="120"/>
          <c:min val="75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Q1 2008 = 100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78679808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'employment in mfg subsectors'!$B$5</c:f>
              <c:strCache>
                <c:ptCount val="1"/>
                <c:pt idx="0">
                  <c:v>Q2 2008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'employment in mfg subsectors'!$A$6:$A$15</c:f>
              <c:strCache>
                <c:ptCount val="10"/>
                <c:pt idx="0">
                  <c:v>Food and 
beverages</c:v>
                </c:pt>
                <c:pt idx="1">
                  <c:v>Clothing and 
footwear</c:v>
                </c:pt>
                <c:pt idx="2">
                  <c:v>Wood and 
paper</c:v>
                </c:pt>
                <c:pt idx="3">
                  <c:v>Publishing 
and printing</c:v>
                </c:pt>
                <c:pt idx="4">
                  <c:v>Chemicals, 
rubber, plastic</c:v>
                </c:pt>
                <c:pt idx="5">
                  <c:v>Metals and 
metal products</c:v>
                </c:pt>
                <c:pt idx="6">
                  <c:v>Machinery and 
equipment</c:v>
                </c:pt>
                <c:pt idx="7">
                  <c:v>Transport 
equipment</c:v>
                </c:pt>
                <c:pt idx="8">
                  <c:v>Glass and non-
metallic minerals</c:v>
                </c:pt>
                <c:pt idx="9">
                  <c:v>Furniture, 
recycling, other</c:v>
                </c:pt>
              </c:strCache>
            </c:strRef>
          </c:cat>
          <c:val>
            <c:numRef>
              <c:f>'employment in mfg subsectors'!$B$6:$B$15</c:f>
              <c:numCache>
                <c:formatCode>_ * #,##0_ ;_ * \-#,##0_ ;_ * "-"??_ ;_ @_ </c:formatCode>
                <c:ptCount val="10"/>
                <c:pt idx="0">
                  <c:v>305.5942452068</c:v>
                </c:pt>
                <c:pt idx="1">
                  <c:v>286.29760577330001</c:v>
                </c:pt>
                <c:pt idx="2">
                  <c:v>152.24723860519998</c:v>
                </c:pt>
                <c:pt idx="3">
                  <c:v>89.511114548499989</c:v>
                </c:pt>
                <c:pt idx="4">
                  <c:v>260.96889409700009</c:v>
                </c:pt>
                <c:pt idx="5">
                  <c:v>358.36652012440004</c:v>
                </c:pt>
                <c:pt idx="6">
                  <c:v>231.621451751</c:v>
                </c:pt>
                <c:pt idx="7">
                  <c:v>164.40497007720001</c:v>
                </c:pt>
                <c:pt idx="8">
                  <c:v>119.4700419286</c:v>
                </c:pt>
                <c:pt idx="9">
                  <c:v>130.50489386560002</c:v>
                </c:pt>
              </c:numCache>
            </c:numRef>
          </c:val>
        </c:ser>
        <c:ser>
          <c:idx val="1"/>
          <c:order val="1"/>
          <c:tx>
            <c:strRef>
              <c:f>'employment in mfg subsectors'!$C$5</c:f>
              <c:strCache>
                <c:ptCount val="1"/>
                <c:pt idx="0">
                  <c:v>Q2 2010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invertIfNegative val="0"/>
          <c:cat>
            <c:strRef>
              <c:f>'employment in mfg subsectors'!$A$6:$A$15</c:f>
              <c:strCache>
                <c:ptCount val="10"/>
                <c:pt idx="0">
                  <c:v>Food and 
beverages</c:v>
                </c:pt>
                <c:pt idx="1">
                  <c:v>Clothing and 
footwear</c:v>
                </c:pt>
                <c:pt idx="2">
                  <c:v>Wood and 
paper</c:v>
                </c:pt>
                <c:pt idx="3">
                  <c:v>Publishing 
and printing</c:v>
                </c:pt>
                <c:pt idx="4">
                  <c:v>Chemicals, 
rubber, plastic</c:v>
                </c:pt>
                <c:pt idx="5">
                  <c:v>Metals and 
metal products</c:v>
                </c:pt>
                <c:pt idx="6">
                  <c:v>Machinery and 
equipment</c:v>
                </c:pt>
                <c:pt idx="7">
                  <c:v>Transport 
equipment</c:v>
                </c:pt>
                <c:pt idx="8">
                  <c:v>Glass and non-
metallic minerals</c:v>
                </c:pt>
                <c:pt idx="9">
                  <c:v>Furniture, 
recycling, other</c:v>
                </c:pt>
              </c:strCache>
            </c:strRef>
          </c:cat>
          <c:val>
            <c:numRef>
              <c:f>'employment in mfg subsectors'!$C$6:$C$15</c:f>
              <c:numCache>
                <c:formatCode>_ * #,##0_ ;_ * \-#,##0_ ;_ * "-"??_ ;_ @_ </c:formatCode>
                <c:ptCount val="10"/>
                <c:pt idx="0">
                  <c:v>313.36913553580007</c:v>
                </c:pt>
                <c:pt idx="1">
                  <c:v>240.47493116250004</c:v>
                </c:pt>
                <c:pt idx="2">
                  <c:v>129.82750572460003</c:v>
                </c:pt>
                <c:pt idx="3">
                  <c:v>91.816804561500035</c:v>
                </c:pt>
                <c:pt idx="4">
                  <c:v>217.86061085419996</c:v>
                </c:pt>
                <c:pt idx="5">
                  <c:v>322.43392084789997</c:v>
                </c:pt>
                <c:pt idx="6">
                  <c:v>131.902936361</c:v>
                </c:pt>
                <c:pt idx="7">
                  <c:v>136.70131483009999</c:v>
                </c:pt>
                <c:pt idx="8">
                  <c:v>110.70155171700002</c:v>
                </c:pt>
                <c:pt idx="9">
                  <c:v>111.37269404320003</c:v>
                </c:pt>
              </c:numCache>
            </c:numRef>
          </c:val>
        </c:ser>
        <c:ser>
          <c:idx val="3"/>
          <c:order val="2"/>
          <c:tx>
            <c:strRef>
              <c:f>'employment in mfg subsectors'!$E$5</c:f>
              <c:strCache>
                <c:ptCount val="1"/>
                <c:pt idx="0">
                  <c:v>Q2 2015</c:v>
                </c:pt>
              </c:strCache>
            </c:strRef>
          </c:tx>
          <c:spPr>
            <a:solidFill>
              <a:srgbClr val="4F81BD">
                <a:lumMod val="40000"/>
                <a:lumOff val="60000"/>
              </a:srgbClr>
            </a:solidFill>
          </c:spPr>
          <c:invertIfNegative val="0"/>
          <c:cat>
            <c:strRef>
              <c:f>'employment in mfg subsectors'!$A$6:$A$15</c:f>
              <c:strCache>
                <c:ptCount val="10"/>
                <c:pt idx="0">
                  <c:v>Food and 
beverages</c:v>
                </c:pt>
                <c:pt idx="1">
                  <c:v>Clothing and 
footwear</c:v>
                </c:pt>
                <c:pt idx="2">
                  <c:v>Wood and 
paper</c:v>
                </c:pt>
                <c:pt idx="3">
                  <c:v>Publishing 
and printing</c:v>
                </c:pt>
                <c:pt idx="4">
                  <c:v>Chemicals, 
rubber, plastic</c:v>
                </c:pt>
                <c:pt idx="5">
                  <c:v>Metals and 
metal products</c:v>
                </c:pt>
                <c:pt idx="6">
                  <c:v>Machinery and 
equipment</c:v>
                </c:pt>
                <c:pt idx="7">
                  <c:v>Transport 
equipment</c:v>
                </c:pt>
                <c:pt idx="8">
                  <c:v>Glass and non-
metallic minerals</c:v>
                </c:pt>
                <c:pt idx="9">
                  <c:v>Furniture, 
recycling, other</c:v>
                </c:pt>
              </c:strCache>
            </c:strRef>
          </c:cat>
          <c:val>
            <c:numRef>
              <c:f>'employment in mfg subsectors'!$E$6:$E$15</c:f>
              <c:numCache>
                <c:formatCode>_ * #,##0_ ;_ * \-#,##0_ ;_ * "-"??_ ;_ @_ </c:formatCode>
                <c:ptCount val="10"/>
                <c:pt idx="0">
                  <c:v>387.79276018460007</c:v>
                </c:pt>
                <c:pt idx="1">
                  <c:v>212.89523995959996</c:v>
                </c:pt>
                <c:pt idx="2">
                  <c:v>122.90137851760001</c:v>
                </c:pt>
                <c:pt idx="3">
                  <c:v>71.87164779630001</c:v>
                </c:pt>
                <c:pt idx="4">
                  <c:v>213.1102108609</c:v>
                </c:pt>
                <c:pt idx="5">
                  <c:v>272.56330271050007</c:v>
                </c:pt>
                <c:pt idx="6">
                  <c:v>138.01614785319998</c:v>
                </c:pt>
                <c:pt idx="7">
                  <c:v>103.64406126390001</c:v>
                </c:pt>
                <c:pt idx="8">
                  <c:v>120.37248675579998</c:v>
                </c:pt>
                <c:pt idx="9">
                  <c:v>112.86445778669999</c:v>
                </c:pt>
              </c:numCache>
            </c:numRef>
          </c:val>
        </c:ser>
        <c:ser>
          <c:idx val="4"/>
          <c:order val="3"/>
          <c:tx>
            <c:strRef>
              <c:f>'employment in mfg subsectors'!$F$5</c:f>
              <c:strCache>
                <c:ptCount val="1"/>
                <c:pt idx="0">
                  <c:v>Q1 2016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</c:spPr>
          <c:invertIfNegative val="0"/>
          <c:cat>
            <c:strRef>
              <c:f>'employment in mfg subsectors'!$A$6:$A$15</c:f>
              <c:strCache>
                <c:ptCount val="10"/>
                <c:pt idx="0">
                  <c:v>Food and 
beverages</c:v>
                </c:pt>
                <c:pt idx="1">
                  <c:v>Clothing and 
footwear</c:v>
                </c:pt>
                <c:pt idx="2">
                  <c:v>Wood and 
paper</c:v>
                </c:pt>
                <c:pt idx="3">
                  <c:v>Publishing 
and printing</c:v>
                </c:pt>
                <c:pt idx="4">
                  <c:v>Chemicals, 
rubber, plastic</c:v>
                </c:pt>
                <c:pt idx="5">
                  <c:v>Metals and 
metal products</c:v>
                </c:pt>
                <c:pt idx="6">
                  <c:v>Machinery and 
equipment</c:v>
                </c:pt>
                <c:pt idx="7">
                  <c:v>Transport 
equipment</c:v>
                </c:pt>
                <c:pt idx="8">
                  <c:v>Glass and non-
metallic minerals</c:v>
                </c:pt>
                <c:pt idx="9">
                  <c:v>Furniture, 
recycling, other</c:v>
                </c:pt>
              </c:strCache>
            </c:strRef>
          </c:cat>
          <c:val>
            <c:numRef>
              <c:f>'employment in mfg subsectors'!$F$6:$F$15</c:f>
              <c:numCache>
                <c:formatCode>_ * #,##0_ ;_ * \-#,##0_ ;_ * "-"??_ ;_ @_ </c:formatCode>
                <c:ptCount val="10"/>
                <c:pt idx="0">
                  <c:v>332.8356046935001</c:v>
                </c:pt>
                <c:pt idx="1">
                  <c:v>236.79202800729999</c:v>
                </c:pt>
                <c:pt idx="2">
                  <c:v>75.141096447899983</c:v>
                </c:pt>
                <c:pt idx="3">
                  <c:v>101.17072939010001</c:v>
                </c:pt>
                <c:pt idx="4">
                  <c:v>222.37093323529996</c:v>
                </c:pt>
                <c:pt idx="5">
                  <c:v>252.72448758600004</c:v>
                </c:pt>
                <c:pt idx="6">
                  <c:v>148.84330200149998</c:v>
                </c:pt>
                <c:pt idx="7">
                  <c:v>89.745523426900007</c:v>
                </c:pt>
                <c:pt idx="8">
                  <c:v>114.10969949070001</c:v>
                </c:pt>
                <c:pt idx="9">
                  <c:v>79.159957359500012</c:v>
                </c:pt>
              </c:numCache>
            </c:numRef>
          </c:val>
        </c:ser>
        <c:ser>
          <c:idx val="5"/>
          <c:order val="4"/>
          <c:tx>
            <c:strRef>
              <c:f>'employment in mfg subsectors'!$G$5</c:f>
              <c:strCache>
                <c:ptCount val="1"/>
                <c:pt idx="0">
                  <c:v>Q2 2016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</c:spPr>
          <c:invertIfNegative val="0"/>
          <c:cat>
            <c:strRef>
              <c:f>'employment in mfg subsectors'!$A$6:$A$15</c:f>
              <c:strCache>
                <c:ptCount val="10"/>
                <c:pt idx="0">
                  <c:v>Food and 
beverages</c:v>
                </c:pt>
                <c:pt idx="1">
                  <c:v>Clothing and 
footwear</c:v>
                </c:pt>
                <c:pt idx="2">
                  <c:v>Wood and 
paper</c:v>
                </c:pt>
                <c:pt idx="3">
                  <c:v>Publishing 
and printing</c:v>
                </c:pt>
                <c:pt idx="4">
                  <c:v>Chemicals, 
rubber, plastic</c:v>
                </c:pt>
                <c:pt idx="5">
                  <c:v>Metals and 
metal products</c:v>
                </c:pt>
                <c:pt idx="6">
                  <c:v>Machinery and 
equipment</c:v>
                </c:pt>
                <c:pt idx="7">
                  <c:v>Transport 
equipment</c:v>
                </c:pt>
                <c:pt idx="8">
                  <c:v>Glass and non-
metallic minerals</c:v>
                </c:pt>
                <c:pt idx="9">
                  <c:v>Furniture, 
recycling, other</c:v>
                </c:pt>
              </c:strCache>
            </c:strRef>
          </c:cat>
          <c:val>
            <c:numRef>
              <c:f>'employment in mfg subsectors'!$G$6:$G$15</c:f>
              <c:numCache>
                <c:formatCode>_ * #,##0_ ;_ * \-#,##0_ ;_ * "-"??_ ;_ @_ </c:formatCode>
                <c:ptCount val="10"/>
                <c:pt idx="0">
                  <c:v>352.59492909440002</c:v>
                </c:pt>
                <c:pt idx="1">
                  <c:v>262.36022850130001</c:v>
                </c:pt>
                <c:pt idx="2">
                  <c:v>91.904235921399987</c:v>
                </c:pt>
                <c:pt idx="3">
                  <c:v>89.123061578599973</c:v>
                </c:pt>
                <c:pt idx="4">
                  <c:v>216.0718474036</c:v>
                </c:pt>
                <c:pt idx="5">
                  <c:v>252.96586565810006</c:v>
                </c:pt>
                <c:pt idx="6">
                  <c:v>144.96350965750003</c:v>
                </c:pt>
                <c:pt idx="7">
                  <c:v>92.00162051689999</c:v>
                </c:pt>
                <c:pt idx="8">
                  <c:v>130.60969901509992</c:v>
                </c:pt>
                <c:pt idx="9">
                  <c:v>78.9134184957</c:v>
                </c:pt>
              </c:numCache>
            </c:numRef>
          </c:val>
        </c:ser>
        <c:ser>
          <c:idx val="6"/>
          <c:order val="5"/>
          <c:tx>
            <c:strRef>
              <c:f>'employment in mfg subsectors'!$H$5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'employment in mfg subsectors'!$A$6:$A$15</c:f>
              <c:strCache>
                <c:ptCount val="10"/>
                <c:pt idx="0">
                  <c:v>Food and 
beverages</c:v>
                </c:pt>
                <c:pt idx="1">
                  <c:v>Clothing and 
footwear</c:v>
                </c:pt>
                <c:pt idx="2">
                  <c:v>Wood and 
paper</c:v>
                </c:pt>
                <c:pt idx="3">
                  <c:v>Publishing 
and printing</c:v>
                </c:pt>
                <c:pt idx="4">
                  <c:v>Chemicals, 
rubber, plastic</c:v>
                </c:pt>
                <c:pt idx="5">
                  <c:v>Metals and 
metal products</c:v>
                </c:pt>
                <c:pt idx="6">
                  <c:v>Machinery and 
equipment</c:v>
                </c:pt>
                <c:pt idx="7">
                  <c:v>Transport 
equipment</c:v>
                </c:pt>
                <c:pt idx="8">
                  <c:v>Glass and non-
metallic minerals</c:v>
                </c:pt>
                <c:pt idx="9">
                  <c:v>Furniture, 
recycling, other</c:v>
                </c:pt>
              </c:strCache>
            </c:strRef>
          </c:cat>
          <c:val>
            <c:numRef>
              <c:f>'employment in mfg subsectors'!$H$6:$H$15</c:f>
              <c:numCache>
                <c:formatCode>_ * #,##0_ ;_ * \-#,##0_ ;_ * "-"??_ ;_ @_ </c:formatCode>
                <c:ptCount val="10"/>
                <c:pt idx="0">
                  <c:v>19.759324400899914</c:v>
                </c:pt>
                <c:pt idx="1">
                  <c:v>25.568200494000024</c:v>
                </c:pt>
                <c:pt idx="2">
                  <c:v>16.763139473500004</c:v>
                </c:pt>
                <c:pt idx="3">
                  <c:v>-12.047667811500034</c:v>
                </c:pt>
                <c:pt idx="4">
                  <c:v>-6.299085831699955</c:v>
                </c:pt>
                <c:pt idx="5">
                  <c:v>0.24137807210001938</c:v>
                </c:pt>
                <c:pt idx="6">
                  <c:v>-3.8797923439999522</c:v>
                </c:pt>
                <c:pt idx="7">
                  <c:v>2.256097089999983</c:v>
                </c:pt>
                <c:pt idx="8">
                  <c:v>16.499999524399911</c:v>
                </c:pt>
                <c:pt idx="9">
                  <c:v>-0.24653886380001211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193728512"/>
        <c:axId val="193730048"/>
      </c:barChart>
      <c:catAx>
        <c:axId val="19372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 b="1"/>
            </a:pPr>
            <a:endParaRPr lang="en-US"/>
          </a:p>
        </c:txPr>
        <c:crossAx val="193730048"/>
        <c:crosses val="autoZero"/>
        <c:auto val="1"/>
        <c:lblAlgn val="ctr"/>
        <c:lblOffset val="100"/>
        <c:noMultiLvlLbl val="0"/>
      </c:catAx>
      <c:valAx>
        <c:axId val="19373004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ZA"/>
                  <a:t>thousands employed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937285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'[7]quarterly incl blns'!$E$3</c:f>
              <c:strCache>
                <c:ptCount val="1"/>
                <c:pt idx="0">
                  <c:v>Trade Balance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9050">
              <a:solidFill>
                <a:srgbClr val="1F497D">
                  <a:lumMod val="60000"/>
                  <a:lumOff val="40000"/>
                </a:srgbClr>
              </a:solidFill>
            </a:ln>
          </c:spPr>
          <c:invertIfNegative val="0"/>
          <c:cat>
            <c:numRef>
              <c:f>'[7]quarterly incl blns'!$B$4:$B$29</c:f>
              <c:numCache>
                <c:formatCode>General</c:formatCode>
                <c:ptCount val="26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'[7]quarterly incl blns'!$E$4:$E$29</c:f>
              <c:numCache>
                <c:formatCode>General</c:formatCode>
                <c:ptCount val="26"/>
                <c:pt idx="0">
                  <c:v>3.3472505221505129</c:v>
                </c:pt>
                <c:pt idx="1">
                  <c:v>20.949103422337497</c:v>
                </c:pt>
                <c:pt idx="2">
                  <c:v>19.499616047330324</c:v>
                </c:pt>
                <c:pt idx="3">
                  <c:v>38.964254938365464</c:v>
                </c:pt>
                <c:pt idx="4">
                  <c:v>12.384930898012048</c:v>
                </c:pt>
                <c:pt idx="5">
                  <c:v>22.460372425142854</c:v>
                </c:pt>
                <c:pt idx="6">
                  <c:v>17.106948400400853</c:v>
                </c:pt>
                <c:pt idx="7">
                  <c:v>5.5331230411395351</c:v>
                </c:pt>
                <c:pt idx="8">
                  <c:v>-9.361638221829546</c:v>
                </c:pt>
                <c:pt idx="9">
                  <c:v>-6.074898298784615</c:v>
                </c:pt>
                <c:pt idx="10">
                  <c:v>-17.274301720583413</c:v>
                </c:pt>
                <c:pt idx="11">
                  <c:v>-14.329533773015999</c:v>
                </c:pt>
                <c:pt idx="12">
                  <c:v>-25.552147600094635</c:v>
                </c:pt>
                <c:pt idx="13">
                  <c:v>-16.385389917285714</c:v>
                </c:pt>
                <c:pt idx="14">
                  <c:v>-31.710575085057254</c:v>
                </c:pt>
                <c:pt idx="15">
                  <c:v>-7.6527966139810246</c:v>
                </c:pt>
                <c:pt idx="16">
                  <c:v>-26.767263352484818</c:v>
                </c:pt>
                <c:pt idx="17">
                  <c:v>-19.517958969248859</c:v>
                </c:pt>
                <c:pt idx="18">
                  <c:v>-24.988209471499999</c:v>
                </c:pt>
                <c:pt idx="19">
                  <c:v>-20.639614514199998</c:v>
                </c:pt>
                <c:pt idx="20">
                  <c:v>-31.90340452838992</c:v>
                </c:pt>
                <c:pt idx="21">
                  <c:v>6.9606148148563962</c:v>
                </c:pt>
                <c:pt idx="22">
                  <c:v>-14.789575275813952</c:v>
                </c:pt>
                <c:pt idx="23">
                  <c:v>-15.542652272869006</c:v>
                </c:pt>
                <c:pt idx="24">
                  <c:v>-18.489754363367719</c:v>
                </c:pt>
                <c:pt idx="25">
                  <c:v>30.377063320000001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163204480"/>
        <c:axId val="164259328"/>
      </c:barChart>
      <c:lineChart>
        <c:grouping val="standard"/>
        <c:varyColors val="0"/>
        <c:ser>
          <c:idx val="0"/>
          <c:order val="0"/>
          <c:tx>
            <c:strRef>
              <c:f>'[7]quarterly incl blns'!$C$3</c:f>
              <c:strCache>
                <c:ptCount val="1"/>
                <c:pt idx="0">
                  <c:v>Exports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'[7]quarterly incl blns'!$B$4:$B$29</c:f>
              <c:numCache>
                <c:formatCode>General</c:formatCode>
                <c:ptCount val="26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'[7]quarterly incl blns'!$C$4:$C$29</c:f>
              <c:numCache>
                <c:formatCode>General</c:formatCode>
                <c:ptCount val="26"/>
                <c:pt idx="0">
                  <c:v>202.44338184796345</c:v>
                </c:pt>
                <c:pt idx="1">
                  <c:v>225.68480484693748</c:v>
                </c:pt>
                <c:pt idx="2">
                  <c:v>242.41464317165614</c:v>
                </c:pt>
                <c:pt idx="3">
                  <c:v>249.42383959401789</c:v>
                </c:pt>
                <c:pt idx="4">
                  <c:v>234.05439982153013</c:v>
                </c:pt>
                <c:pt idx="5">
                  <c:v>250.32028752124998</c:v>
                </c:pt>
                <c:pt idx="6">
                  <c:v>272.51298643011938</c:v>
                </c:pt>
                <c:pt idx="7">
                  <c:v>279.01699189786046</c:v>
                </c:pt>
                <c:pt idx="8">
                  <c:v>246.44226355885226</c:v>
                </c:pt>
                <c:pt idx="9">
                  <c:v>253.04130899970153</c:v>
                </c:pt>
                <c:pt idx="10">
                  <c:v>254.98150715880485</c:v>
                </c:pt>
                <c:pt idx="11">
                  <c:v>260.09648694720897</c:v>
                </c:pt>
                <c:pt idx="12">
                  <c:v>246.29581978928488</c:v>
                </c:pt>
                <c:pt idx="13">
                  <c:v>271.18901198451312</c:v>
                </c:pt>
                <c:pt idx="14">
                  <c:v>285.4243606492758</c:v>
                </c:pt>
                <c:pt idx="15">
                  <c:v>288.08654411933395</c:v>
                </c:pt>
                <c:pt idx="16">
                  <c:v>274.29690518101376</c:v>
                </c:pt>
                <c:pt idx="17">
                  <c:v>264.92055259014307</c:v>
                </c:pt>
                <c:pt idx="18">
                  <c:v>282.70811702980001</c:v>
                </c:pt>
                <c:pt idx="19">
                  <c:v>287.64556430389996</c:v>
                </c:pt>
                <c:pt idx="20">
                  <c:v>256.83348435934215</c:v>
                </c:pt>
                <c:pt idx="21">
                  <c:v>278.24291289928976</c:v>
                </c:pt>
                <c:pt idx="22">
                  <c:v>284.76641768760464</c:v>
                </c:pt>
                <c:pt idx="23">
                  <c:v>277.94350012775084</c:v>
                </c:pt>
                <c:pt idx="24">
                  <c:v>258.98186151810398</c:v>
                </c:pt>
                <c:pt idx="25">
                  <c:v>301.386441623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'[7]quarterly incl blns'!$D$3</c:f>
              <c:strCache>
                <c:ptCount val="1"/>
                <c:pt idx="0">
                  <c:v>Imports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'[7]quarterly incl blns'!$B$4:$B$29</c:f>
              <c:numCache>
                <c:formatCode>General</c:formatCode>
                <c:ptCount val="26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'[7]quarterly incl blns'!$D$4:$D$29</c:f>
              <c:numCache>
                <c:formatCode>General</c:formatCode>
                <c:ptCount val="26"/>
                <c:pt idx="0">
                  <c:v>199.09613132581296</c:v>
                </c:pt>
                <c:pt idx="1">
                  <c:v>204.73570142459999</c:v>
                </c:pt>
                <c:pt idx="2">
                  <c:v>222.9150271243258</c:v>
                </c:pt>
                <c:pt idx="3">
                  <c:v>210.45958465565246</c:v>
                </c:pt>
                <c:pt idx="4">
                  <c:v>221.66946892351808</c:v>
                </c:pt>
                <c:pt idx="5">
                  <c:v>227.85991509610713</c:v>
                </c:pt>
                <c:pt idx="6">
                  <c:v>255.40603802971853</c:v>
                </c:pt>
                <c:pt idx="7">
                  <c:v>273.48386885672096</c:v>
                </c:pt>
                <c:pt idx="8">
                  <c:v>255.80390178068183</c:v>
                </c:pt>
                <c:pt idx="9">
                  <c:v>259.11620729848619</c:v>
                </c:pt>
                <c:pt idx="10">
                  <c:v>272.25580887938821</c:v>
                </c:pt>
                <c:pt idx="11">
                  <c:v>274.42602072022498</c:v>
                </c:pt>
                <c:pt idx="12">
                  <c:v>271.84796738937951</c:v>
                </c:pt>
                <c:pt idx="13">
                  <c:v>287.57440190179886</c:v>
                </c:pt>
                <c:pt idx="14">
                  <c:v>317.134935734333</c:v>
                </c:pt>
                <c:pt idx="15">
                  <c:v>295.73934073331498</c:v>
                </c:pt>
                <c:pt idx="16">
                  <c:v>301.06416853349862</c:v>
                </c:pt>
                <c:pt idx="17">
                  <c:v>284.43851155939194</c:v>
                </c:pt>
                <c:pt idx="18">
                  <c:v>307.69632650129995</c:v>
                </c:pt>
                <c:pt idx="19">
                  <c:v>308.28517881810001</c:v>
                </c:pt>
                <c:pt idx="20">
                  <c:v>288.73688888773211</c:v>
                </c:pt>
                <c:pt idx="21">
                  <c:v>271.28229808443342</c:v>
                </c:pt>
                <c:pt idx="22">
                  <c:v>299.55599296341859</c:v>
                </c:pt>
                <c:pt idx="23">
                  <c:v>293.48615240061986</c:v>
                </c:pt>
                <c:pt idx="24">
                  <c:v>277.47161588147173</c:v>
                </c:pt>
                <c:pt idx="25">
                  <c:v>271.00937830300001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04480"/>
        <c:axId val="164259328"/>
      </c:lineChart>
      <c:catAx>
        <c:axId val="16320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800"/>
            </a:pPr>
            <a:endParaRPr lang="en-US"/>
          </a:p>
        </c:txPr>
        <c:crossAx val="164259328"/>
        <c:crosses val="autoZero"/>
        <c:auto val="1"/>
        <c:lblAlgn val="ctr"/>
        <c:lblOffset val="100"/>
        <c:noMultiLvlLbl val="0"/>
      </c:catAx>
      <c:valAx>
        <c:axId val="1642593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billions of constant (2016) rand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632044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'trade in constant rand'!$E$3</c:f>
              <c:strCache>
                <c:ptCount val="1"/>
                <c:pt idx="0">
                  <c:v>Trade Balance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9050">
              <a:solidFill>
                <a:srgbClr val="1F497D">
                  <a:lumMod val="60000"/>
                  <a:lumOff val="40000"/>
                </a:srgbClr>
              </a:solidFill>
            </a:ln>
          </c:spPr>
          <c:invertIfNegative val="0"/>
          <c:cat>
            <c:numRef>
              <c:f>'trade in constant rand'!$B$4:$B$29</c:f>
              <c:numCache>
                <c:formatCode>General</c:formatCode>
                <c:ptCount val="26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'trade in constant rand'!$E$4:$E$29</c:f>
              <c:numCache>
                <c:formatCode>_ * #,##0_ ;_ * \-#,##0_ ;_ * "-"??_ ;_ @_ </c:formatCode>
                <c:ptCount val="26"/>
                <c:pt idx="0">
                  <c:v>3.3472505221505129</c:v>
                </c:pt>
                <c:pt idx="1">
                  <c:v>20.949103422337497</c:v>
                </c:pt>
                <c:pt idx="2">
                  <c:v>19.499616047330324</c:v>
                </c:pt>
                <c:pt idx="3">
                  <c:v>38.964254938365464</c:v>
                </c:pt>
                <c:pt idx="4">
                  <c:v>12.384930898012048</c:v>
                </c:pt>
                <c:pt idx="5">
                  <c:v>22.460372425142854</c:v>
                </c:pt>
                <c:pt idx="6">
                  <c:v>17.106948400400853</c:v>
                </c:pt>
                <c:pt idx="7">
                  <c:v>5.5331230411395351</c:v>
                </c:pt>
                <c:pt idx="8">
                  <c:v>-9.361638221829546</c:v>
                </c:pt>
                <c:pt idx="9">
                  <c:v>-6.074898298784615</c:v>
                </c:pt>
                <c:pt idx="10">
                  <c:v>-17.274301720583413</c:v>
                </c:pt>
                <c:pt idx="11">
                  <c:v>-14.329533773015999</c:v>
                </c:pt>
                <c:pt idx="12">
                  <c:v>-25.552147600094635</c:v>
                </c:pt>
                <c:pt idx="13">
                  <c:v>-16.385389917285714</c:v>
                </c:pt>
                <c:pt idx="14">
                  <c:v>-31.710575085057254</c:v>
                </c:pt>
                <c:pt idx="15">
                  <c:v>-7.6527966139810246</c:v>
                </c:pt>
                <c:pt idx="16">
                  <c:v>-26.767263352484818</c:v>
                </c:pt>
                <c:pt idx="17">
                  <c:v>-19.517958969248859</c:v>
                </c:pt>
                <c:pt idx="18">
                  <c:v>-24.988209471499999</c:v>
                </c:pt>
                <c:pt idx="19">
                  <c:v>-20.639614514199998</c:v>
                </c:pt>
                <c:pt idx="20">
                  <c:v>-31.90340452838992</c:v>
                </c:pt>
                <c:pt idx="21">
                  <c:v>6.9606148148563962</c:v>
                </c:pt>
                <c:pt idx="22">
                  <c:v>-14.789575275813952</c:v>
                </c:pt>
                <c:pt idx="23">
                  <c:v>-15.542652272869006</c:v>
                </c:pt>
                <c:pt idx="24">
                  <c:v>-18.489754363367719</c:v>
                </c:pt>
                <c:pt idx="25">
                  <c:v>30.377063320000001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162947072"/>
        <c:axId val="162948992"/>
      </c:barChart>
      <c:lineChart>
        <c:grouping val="standard"/>
        <c:varyColors val="0"/>
        <c:ser>
          <c:idx val="0"/>
          <c:order val="0"/>
          <c:tx>
            <c:strRef>
              <c:f>'trade in constant rand'!$C$3</c:f>
              <c:strCache>
                <c:ptCount val="1"/>
                <c:pt idx="0">
                  <c:v>Exports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'trade in constant rand'!$B$4:$B$29</c:f>
              <c:numCache>
                <c:formatCode>General</c:formatCode>
                <c:ptCount val="26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'trade in constant rand'!$C$4:$C$29</c:f>
              <c:numCache>
                <c:formatCode>_ * #,##0_ ;_ * \-#,##0_ ;_ * "-"??_ ;_ @_ </c:formatCode>
                <c:ptCount val="26"/>
                <c:pt idx="0">
                  <c:v>202.44338184796345</c:v>
                </c:pt>
                <c:pt idx="1">
                  <c:v>225.68480484693748</c:v>
                </c:pt>
                <c:pt idx="2">
                  <c:v>242.41464317165614</c:v>
                </c:pt>
                <c:pt idx="3">
                  <c:v>249.42383959401789</c:v>
                </c:pt>
                <c:pt idx="4">
                  <c:v>234.05439982153013</c:v>
                </c:pt>
                <c:pt idx="5">
                  <c:v>250.32028752124998</c:v>
                </c:pt>
                <c:pt idx="6">
                  <c:v>272.51298643011938</c:v>
                </c:pt>
                <c:pt idx="7">
                  <c:v>279.01699189786046</c:v>
                </c:pt>
                <c:pt idx="8">
                  <c:v>246.44226355885226</c:v>
                </c:pt>
                <c:pt idx="9">
                  <c:v>253.04130899970153</c:v>
                </c:pt>
                <c:pt idx="10">
                  <c:v>254.98150715880485</c:v>
                </c:pt>
                <c:pt idx="11">
                  <c:v>260.09648694720897</c:v>
                </c:pt>
                <c:pt idx="12">
                  <c:v>246.29581978928488</c:v>
                </c:pt>
                <c:pt idx="13">
                  <c:v>271.18901198451312</c:v>
                </c:pt>
                <c:pt idx="14">
                  <c:v>285.4243606492758</c:v>
                </c:pt>
                <c:pt idx="15">
                  <c:v>288.08654411933395</c:v>
                </c:pt>
                <c:pt idx="16">
                  <c:v>274.29690518101376</c:v>
                </c:pt>
                <c:pt idx="17">
                  <c:v>264.92055259014307</c:v>
                </c:pt>
                <c:pt idx="18">
                  <c:v>282.70811702980001</c:v>
                </c:pt>
                <c:pt idx="19">
                  <c:v>287.64556430389996</c:v>
                </c:pt>
                <c:pt idx="20">
                  <c:v>256.83348435934215</c:v>
                </c:pt>
                <c:pt idx="21">
                  <c:v>278.24291289928976</c:v>
                </c:pt>
                <c:pt idx="22">
                  <c:v>284.76641768760464</c:v>
                </c:pt>
                <c:pt idx="23">
                  <c:v>277.94350012775084</c:v>
                </c:pt>
                <c:pt idx="24">
                  <c:v>258.98186151810398</c:v>
                </c:pt>
                <c:pt idx="25">
                  <c:v>301.386441623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'trade in constant rand'!$D$3</c:f>
              <c:strCache>
                <c:ptCount val="1"/>
                <c:pt idx="0">
                  <c:v>Imports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'trade in constant rand'!$B$4:$B$29</c:f>
              <c:numCache>
                <c:formatCode>General</c:formatCode>
                <c:ptCount val="26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'trade in constant rand'!$D$4:$D$29</c:f>
              <c:numCache>
                <c:formatCode>_ * #,##0_ ;_ * \-#,##0_ ;_ * "-"??_ ;_ @_ </c:formatCode>
                <c:ptCount val="26"/>
                <c:pt idx="0">
                  <c:v>199.09613132581296</c:v>
                </c:pt>
                <c:pt idx="1">
                  <c:v>204.73570142459999</c:v>
                </c:pt>
                <c:pt idx="2">
                  <c:v>222.9150271243258</c:v>
                </c:pt>
                <c:pt idx="3">
                  <c:v>210.45958465565246</c:v>
                </c:pt>
                <c:pt idx="4">
                  <c:v>221.66946892351808</c:v>
                </c:pt>
                <c:pt idx="5">
                  <c:v>227.85991509610713</c:v>
                </c:pt>
                <c:pt idx="6">
                  <c:v>255.40603802971853</c:v>
                </c:pt>
                <c:pt idx="7">
                  <c:v>273.48386885672096</c:v>
                </c:pt>
                <c:pt idx="8">
                  <c:v>255.80390178068183</c:v>
                </c:pt>
                <c:pt idx="9">
                  <c:v>259.11620729848619</c:v>
                </c:pt>
                <c:pt idx="10">
                  <c:v>272.25580887938821</c:v>
                </c:pt>
                <c:pt idx="11">
                  <c:v>274.42602072022498</c:v>
                </c:pt>
                <c:pt idx="12">
                  <c:v>271.84796738937951</c:v>
                </c:pt>
                <c:pt idx="13">
                  <c:v>287.57440190179886</c:v>
                </c:pt>
                <c:pt idx="14">
                  <c:v>317.134935734333</c:v>
                </c:pt>
                <c:pt idx="15">
                  <c:v>295.73934073331498</c:v>
                </c:pt>
                <c:pt idx="16">
                  <c:v>301.06416853349862</c:v>
                </c:pt>
                <c:pt idx="17">
                  <c:v>284.43851155939194</c:v>
                </c:pt>
                <c:pt idx="18">
                  <c:v>307.69632650129995</c:v>
                </c:pt>
                <c:pt idx="19">
                  <c:v>308.28517881810001</c:v>
                </c:pt>
                <c:pt idx="20">
                  <c:v>288.73688888773211</c:v>
                </c:pt>
                <c:pt idx="21">
                  <c:v>271.28229808443342</c:v>
                </c:pt>
                <c:pt idx="22">
                  <c:v>299.55599296341859</c:v>
                </c:pt>
                <c:pt idx="23">
                  <c:v>293.48615240061986</c:v>
                </c:pt>
                <c:pt idx="24">
                  <c:v>277.47161588147173</c:v>
                </c:pt>
                <c:pt idx="25">
                  <c:v>271.00937830300001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47072"/>
        <c:axId val="162948992"/>
      </c:lineChart>
      <c:catAx>
        <c:axId val="16294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800"/>
            </a:pPr>
            <a:endParaRPr lang="en-US"/>
          </a:p>
        </c:txPr>
        <c:crossAx val="162948992"/>
        <c:crosses val="autoZero"/>
        <c:auto val="1"/>
        <c:lblAlgn val="ctr"/>
        <c:lblOffset val="100"/>
        <c:noMultiLvlLbl val="0"/>
      </c:catAx>
      <c:valAx>
        <c:axId val="162948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billions of constant (2016) rand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629470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762750" y="3952875"/>
    <xdr:ext cx="9301574" cy="456813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5660997" y="3483888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5705475" y="3619500"/>
    <xdr:ext cx="5611091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1766840" y="3619500"/>
    <xdr:ext cx="4589318" cy="6079537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5810250" y="2667000"/>
    <xdr:ext cx="5933281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1783219" y="2667000"/>
    <xdr:ext cx="4802187" cy="6079537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8201025" y="369570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24244624" y="1172159"/>
    <xdr:ext cx="9301574" cy="44282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3048000" y="2876550"/>
    <xdr:ext cx="9301574" cy="46049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4398818" y="952500"/>
    <xdr:ext cx="9301574" cy="6079537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463261" y="2078182"/>
    <xdr:ext cx="9301574" cy="4552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3404053" y="4837340"/>
    <xdr:ext cx="9301574" cy="425676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5362575" y="215900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6823808" y="4751424"/>
    <xdr:ext cx="9301574" cy="486016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7315200" y="1714500"/>
    <xdr:ext cx="9301574" cy="46785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6477000" y="1885950"/>
    <xdr:ext cx="9301574" cy="6079537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5695950" y="4000500"/>
    <xdr:ext cx="4286249" cy="49649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6781800" y="495300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3800475" y="504825"/>
    <xdr:ext cx="9301574" cy="39398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2676525" y="2048774"/>
    <xdr:ext cx="9306393" cy="78353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8210550" y="4048125"/>
    <xdr:ext cx="9301574" cy="403513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3390900" y="971550"/>
    <xdr:ext cx="9301574" cy="407109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4156364" y="2220191"/>
    <xdr:ext cx="9301574" cy="44299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0.06889</cdr:x>
      <cdr:y>0.44488</cdr:y>
    </cdr:from>
    <cdr:to>
      <cdr:x>0.9812</cdr:x>
      <cdr:y>0.44879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640773" y="1970809"/>
          <a:ext cx="8485909" cy="17318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7070725" y="1622425"/>
    <xdr:ext cx="9301574" cy="4829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6588425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va.TIPSHQ/AppData/Local/Microsoft/Windows/Temporary%20Internet%20Files/Content.Outlook/Z7DA1ZHD/trends%20from%2020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investment%20to%20Q2%202016%20sept%2020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GDP%20expenditure%20side%20statssa%20GDP%20data%20sept%20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A%20GDP%20to%20Q2%2020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va.TIPSHQ/Documents/econ%20data/data%20by%20cty%20group/data%20on%20growth%20rate%20and%20empl%20ratio%20UMIC/growth%20rates%20sa%20china%20umic%20eu%20and%20us%20from%201966%20WDI%20downldd%20august%20201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GDP%20growth%20by%20sector%20sept%2020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va.TIPSHQ/Documents/econ%20data/real%20economy%20bulletin/REB%20Q1%202016/mfg%20sectors%20from%202001%20to%202016%20from%20mfg%20vol%20n%20sales%20july%2020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RICS%20grwoth%20rates%20from%202003%20to%202015%20WDI%20downldd%20sept%20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va.TIPSHQ/Documents/mining/mining%20book%202016/data%20for%20mining%20book%202016/long-term%20commodity%20price%20trends%20to%20feb%202016%20jacks%20cite%20NBER%20article%20downldd%20june%20201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SA%20exports%20to%20africa%20trademap%20sept%2020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va.TIPSHQ/Documents/econ%20data/real%20economy%20bulletin/REB%20Q1%202016/SACU%20n%20SA%20trade%20data%20trademap%20downldd%20aug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/Publication/2014-05/SUT/SUT%20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divhuwog.000/Desktop/Malerat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va.TIPSHQ/Downloads/Manufacturing%20subsectors%20production%20and%20value%20add%20from%202010%20sept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empl%20data%20for%20REB%20Q2%202016%20sept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va.TIPSHQ/Documents/empl%20data/LT%20empl%20data/trends%20from%20200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trade%20data%20SARS%20downldd%20sept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SARS%20Trade%20Statistics%20%20-%20Excluding%20BLNS%20sept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va.TIPSHQ/Documents/trade%20data/trade%20by%20countries%202006%20to%202015%20trademap%20downldd%20august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  <sheetName val="Table 2"/>
      <sheetName val="Table2.1"/>
      <sheetName val="Table2.2"/>
      <sheetName val="Table 2.3"/>
      <sheetName val="Table 2.4"/>
      <sheetName val="Table 2.5"/>
      <sheetName val="Table 2.6"/>
      <sheetName val="Table 2.7"/>
      <sheetName val="Table3.1"/>
      <sheetName val="Table3.2"/>
      <sheetName val="Table3.3"/>
      <sheetName val="Table3.4"/>
      <sheetName val="Table3.5"/>
      <sheetName val="Table3.6"/>
      <sheetName val="Table3.7"/>
      <sheetName val="Table3.8a"/>
      <sheetName val="Table3.8b"/>
      <sheetName val="Table3.8c"/>
      <sheetName val="Table3.9"/>
      <sheetName val="Table4"/>
      <sheetName val="Table5"/>
      <sheetName val="Table6"/>
      <sheetName val="Table 7"/>
      <sheetName val="Table8"/>
      <sheetName val="sec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changes"/>
      <sheetName val="change"/>
      <sheetName val="Chart shares"/>
      <sheetName val="current shares"/>
      <sheetName val="Chart gfkf"/>
      <sheetName val="GFKF"/>
      <sheetName val="21. Gfcf QNS"/>
      <sheetName val="3. Prod QN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2010</v>
          </cell>
          <cell r="F6">
            <v>2011</v>
          </cell>
          <cell r="J6">
            <v>2012</v>
          </cell>
          <cell r="N6">
            <v>2013</v>
          </cell>
          <cell r="R6">
            <v>2014</v>
          </cell>
          <cell r="V6">
            <v>2015</v>
          </cell>
          <cell r="Z6">
            <v>2016</v>
          </cell>
        </row>
        <row r="7">
          <cell r="A7" t="str">
            <v>General government</v>
          </cell>
          <cell r="B7">
            <v>26.275205194210852</v>
          </cell>
          <cell r="C7">
            <v>25.823731760202762</v>
          </cell>
          <cell r="D7">
            <v>25.641847672735071</v>
          </cell>
          <cell r="E7">
            <v>25.507890089930857</v>
          </cell>
          <cell r="F7">
            <v>25.908065345686232</v>
          </cell>
          <cell r="G7">
            <v>26.453055813797942</v>
          </cell>
          <cell r="H7">
            <v>26.972642252209635</v>
          </cell>
          <cell r="I7">
            <v>28.105341047865348</v>
          </cell>
          <cell r="J7">
            <v>29.020126475427272</v>
          </cell>
          <cell r="K7">
            <v>29.018850409565339</v>
          </cell>
          <cell r="L7">
            <v>28.656946417852517</v>
          </cell>
          <cell r="M7">
            <v>28.611575324638689</v>
          </cell>
          <cell r="N7">
            <v>28.635424274189646</v>
          </cell>
          <cell r="O7">
            <v>29.356765763522734</v>
          </cell>
          <cell r="P7">
            <v>30.101046453548378</v>
          </cell>
          <cell r="Q7">
            <v>31.975892971922725</v>
          </cell>
          <cell r="R7">
            <v>33.669177242414492</v>
          </cell>
          <cell r="S7">
            <v>33.444757018019672</v>
          </cell>
          <cell r="T7">
            <v>31.27907281796038</v>
          </cell>
          <cell r="U7">
            <v>31.864026598995938</v>
          </cell>
          <cell r="V7">
            <v>33.988575576621948</v>
          </cell>
          <cell r="W7">
            <v>36.723053854520238</v>
          </cell>
          <cell r="X7">
            <v>39.476851676050998</v>
          </cell>
          <cell r="Y7">
            <v>39.035344004745419</v>
          </cell>
          <cell r="Z7">
            <v>37.779780961316966</v>
          </cell>
          <cell r="AA7">
            <v>36.913434575726619</v>
          </cell>
        </row>
        <row r="8">
          <cell r="A8" t="str">
            <v>Public corporations</v>
          </cell>
          <cell r="B8">
            <v>40.131588865907368</v>
          </cell>
          <cell r="C8">
            <v>38.773671672102537</v>
          </cell>
          <cell r="D8">
            <v>37.746495301377621</v>
          </cell>
          <cell r="E8">
            <v>36.571749758297024</v>
          </cell>
          <cell r="F8">
            <v>37.18032552092329</v>
          </cell>
          <cell r="G8">
            <v>37.500322092269457</v>
          </cell>
          <cell r="H8">
            <v>37.834411935421095</v>
          </cell>
          <cell r="I8">
            <v>37.823157645424232</v>
          </cell>
          <cell r="J8">
            <v>36.898207501124325</v>
          </cell>
          <cell r="K8">
            <v>38.332430438319022</v>
          </cell>
          <cell r="L8">
            <v>39.886051987508033</v>
          </cell>
          <cell r="M8">
            <v>40.90549842578762</v>
          </cell>
          <cell r="N8">
            <v>41.596412018482418</v>
          </cell>
          <cell r="O8">
            <v>41.765923890881005</v>
          </cell>
          <cell r="P8">
            <v>41.970450211765638</v>
          </cell>
          <cell r="Q8">
            <v>41.454603472388506</v>
          </cell>
          <cell r="R8">
            <v>41.296097520500219</v>
          </cell>
          <cell r="S8">
            <v>41.437882204880495</v>
          </cell>
          <cell r="T8">
            <v>42.166231452531484</v>
          </cell>
          <cell r="U8">
            <v>43.02806708707346</v>
          </cell>
          <cell r="V8">
            <v>43.494208410359128</v>
          </cell>
          <cell r="W8">
            <v>43.509682562674577</v>
          </cell>
          <cell r="X8">
            <v>43.196118586284015</v>
          </cell>
          <cell r="Y8">
            <v>43.632060975187862</v>
          </cell>
          <cell r="Z8">
            <v>44.004124703948079</v>
          </cell>
          <cell r="AA8">
            <v>43.393266090019765</v>
          </cell>
        </row>
        <row r="9">
          <cell r="A9" t="str">
            <v>Private business enterprises</v>
          </cell>
          <cell r="B9">
            <v>118.8462903148634</v>
          </cell>
          <cell r="C9">
            <v>120.9109434014414</v>
          </cell>
          <cell r="D9">
            <v>121.01304214183395</v>
          </cell>
          <cell r="E9">
            <v>121.45502336078437</v>
          </cell>
          <cell r="F9">
            <v>126.19346796335508</v>
          </cell>
          <cell r="G9">
            <v>128.63943604265998</v>
          </cell>
          <cell r="H9">
            <v>133.37171071766616</v>
          </cell>
          <cell r="I9">
            <v>134.03014149186333</v>
          </cell>
          <cell r="J9">
            <v>131.65970617574919</v>
          </cell>
          <cell r="K9">
            <v>133.90738544811401</v>
          </cell>
          <cell r="L9">
            <v>131.09562888660312</v>
          </cell>
          <cell r="M9">
            <v>132.07129920886854</v>
          </cell>
          <cell r="N9">
            <v>136.29521369259768</v>
          </cell>
          <cell r="O9">
            <v>140.84783134981981</v>
          </cell>
          <cell r="P9">
            <v>145.01693017952965</v>
          </cell>
          <cell r="Q9">
            <v>146.8508867733056</v>
          </cell>
          <cell r="R9">
            <v>140.77844891790198</v>
          </cell>
          <cell r="S9">
            <v>140.36475011815233</v>
          </cell>
          <cell r="T9">
            <v>143.54499301038754</v>
          </cell>
          <cell r="U9">
            <v>145.89485174474845</v>
          </cell>
          <cell r="V9">
            <v>144.64512930965276</v>
          </cell>
          <cell r="W9">
            <v>141.29121107670738</v>
          </cell>
          <cell r="X9">
            <v>141.30031210890073</v>
          </cell>
          <cell r="Y9">
            <v>139.71753388663475</v>
          </cell>
          <cell r="Z9">
            <v>134.80532543295882</v>
          </cell>
          <cell r="AA9">
            <v>133.74012378267116</v>
          </cell>
        </row>
      </sheetData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changes"/>
      <sheetName val="Chart exp by type"/>
      <sheetName val="Chart exp by type amts"/>
      <sheetName val="10. Exp QRU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Chart quarterly"/>
      <sheetName val="Excel table from 1993"/>
      <sheetName val="Chart annual"/>
      <sheetName val="Sheet2"/>
    </sheetNames>
    <sheetDataSet>
      <sheetData sheetId="0" refreshError="1"/>
      <sheetData sheetId="1" refreshError="1"/>
      <sheetData sheetId="2">
        <row r="4">
          <cell r="B4" t="str">
            <v>GDP</v>
          </cell>
        </row>
        <row r="5">
          <cell r="A5">
            <v>1994</v>
          </cell>
          <cell r="B5">
            <v>1.95E-2</v>
          </cell>
        </row>
        <row r="6">
          <cell r="B6">
            <v>3.8800000000000001E-2</v>
          </cell>
        </row>
        <row r="7">
          <cell r="B7">
            <v>3.2500000000000001E-2</v>
          </cell>
        </row>
        <row r="8">
          <cell r="B8">
            <v>3.7000000000000005E-2</v>
          </cell>
        </row>
        <row r="9">
          <cell r="A9">
            <v>1995</v>
          </cell>
          <cell r="B9">
            <v>3.9900000000000005E-2</v>
          </cell>
        </row>
        <row r="10">
          <cell r="B10">
            <v>1.6200000000000003E-2</v>
          </cell>
        </row>
        <row r="11">
          <cell r="B11">
            <v>3.61E-2</v>
          </cell>
        </row>
        <row r="12">
          <cell r="B12">
            <v>3.2000000000000001E-2</v>
          </cell>
        </row>
        <row r="13">
          <cell r="A13">
            <v>1996</v>
          </cell>
          <cell r="B13">
            <v>3.9699999999999999E-2</v>
          </cell>
        </row>
        <row r="14">
          <cell r="B14">
            <v>5.6100000000000004E-2</v>
          </cell>
        </row>
        <row r="15">
          <cell r="B15">
            <v>3.7599999999999995E-2</v>
          </cell>
        </row>
        <row r="16">
          <cell r="B16">
            <v>3.8900000000000004E-2</v>
          </cell>
        </row>
        <row r="17">
          <cell r="A17">
            <v>1997</v>
          </cell>
          <cell r="B17">
            <v>3.1600000000000003E-2</v>
          </cell>
        </row>
        <row r="18">
          <cell r="B18">
            <v>3.1899999999999998E-2</v>
          </cell>
        </row>
        <row r="19">
          <cell r="B19">
            <v>2.35E-2</v>
          </cell>
        </row>
        <row r="20">
          <cell r="B20">
            <v>1.7500000000000002E-2</v>
          </cell>
        </row>
        <row r="21">
          <cell r="A21">
            <v>1998</v>
          </cell>
          <cell r="B21">
            <v>9.8999999999999991E-3</v>
          </cell>
        </row>
        <row r="22">
          <cell r="B22">
            <v>6.3E-3</v>
          </cell>
        </row>
        <row r="23">
          <cell r="B23">
            <v>2.5000000000000001E-3</v>
          </cell>
        </row>
        <row r="24">
          <cell r="B24">
            <v>1.5E-3</v>
          </cell>
        </row>
        <row r="25">
          <cell r="A25">
            <v>1999</v>
          </cell>
          <cell r="B25">
            <v>1.09E-2</v>
          </cell>
        </row>
        <row r="26">
          <cell r="B26">
            <v>1.9099999999999999E-2</v>
          </cell>
        </row>
        <row r="27">
          <cell r="B27">
            <v>2.8199999999999999E-2</v>
          </cell>
        </row>
        <row r="28">
          <cell r="B28">
            <v>3.7200000000000004E-2</v>
          </cell>
        </row>
        <row r="29">
          <cell r="A29">
            <v>2000</v>
          </cell>
          <cell r="B29">
            <v>3.6000000000000004E-2</v>
          </cell>
        </row>
        <row r="30">
          <cell r="B30">
            <v>3.4200000000000001E-2</v>
          </cell>
        </row>
        <row r="31">
          <cell r="B31">
            <v>5.2499999999999998E-2</v>
          </cell>
        </row>
        <row r="32">
          <cell r="B32">
            <v>4.4800000000000006E-2</v>
          </cell>
        </row>
        <row r="33">
          <cell r="A33">
            <v>2001</v>
          </cell>
          <cell r="B33">
            <v>3.73E-2</v>
          </cell>
        </row>
        <row r="34">
          <cell r="B34">
            <v>3.6900000000000002E-2</v>
          </cell>
        </row>
        <row r="35">
          <cell r="B35">
            <v>1.5100000000000001E-2</v>
          </cell>
        </row>
        <row r="36">
          <cell r="B36">
            <v>1.9799999999999998E-2</v>
          </cell>
        </row>
        <row r="37">
          <cell r="A37">
            <v>2002</v>
          </cell>
          <cell r="B37">
            <v>3.5400000000000001E-2</v>
          </cell>
        </row>
        <row r="38">
          <cell r="B38">
            <v>3.78E-2</v>
          </cell>
        </row>
        <row r="39">
          <cell r="B39">
            <v>3.56E-2</v>
          </cell>
        </row>
        <row r="40">
          <cell r="B40">
            <v>3.9199999999999999E-2</v>
          </cell>
        </row>
        <row r="41">
          <cell r="A41">
            <v>2003</v>
          </cell>
          <cell r="B41">
            <v>3.2099999999999997E-2</v>
          </cell>
        </row>
        <row r="42">
          <cell r="B42">
            <v>3.2099999999999997E-2</v>
          </cell>
        </row>
        <row r="43">
          <cell r="B43">
            <v>0.03</v>
          </cell>
        </row>
        <row r="44">
          <cell r="B44">
            <v>2.4E-2</v>
          </cell>
        </row>
        <row r="45">
          <cell r="A45">
            <v>2004</v>
          </cell>
          <cell r="B45">
            <v>3.7499999999999999E-2</v>
          </cell>
        </row>
        <row r="46">
          <cell r="B46">
            <v>3.73E-2</v>
          </cell>
        </row>
        <row r="47">
          <cell r="B47">
            <v>5.0199999999999995E-2</v>
          </cell>
        </row>
        <row r="48">
          <cell r="B48">
            <v>5.67E-2</v>
          </cell>
        </row>
        <row r="49">
          <cell r="A49">
            <v>2005</v>
          </cell>
          <cell r="B49">
            <v>5.45E-2</v>
          </cell>
        </row>
        <row r="50">
          <cell r="B50">
            <v>5.1900000000000002E-2</v>
          </cell>
        </row>
        <row r="51">
          <cell r="B51">
            <v>5.4600000000000003E-2</v>
          </cell>
        </row>
        <row r="52">
          <cell r="B52">
            <v>5.0300000000000004E-2</v>
          </cell>
        </row>
        <row r="53">
          <cell r="A53">
            <v>2006</v>
          </cell>
          <cell r="B53">
            <v>5.0999999999999997E-2</v>
          </cell>
        </row>
        <row r="54">
          <cell r="B54">
            <v>4.8300000000000003E-2</v>
          </cell>
        </row>
        <row r="55">
          <cell r="B55">
            <v>5.3200000000000004E-2</v>
          </cell>
        </row>
        <row r="56">
          <cell r="B56">
            <v>7.1099999999999997E-2</v>
          </cell>
        </row>
        <row r="57">
          <cell r="A57">
            <v>2007</v>
          </cell>
          <cell r="B57">
            <v>6.4299999999999996E-2</v>
          </cell>
        </row>
        <row r="58">
          <cell r="B58">
            <v>5.4699999999999999E-2</v>
          </cell>
        </row>
        <row r="59">
          <cell r="B59">
            <v>4.9699999999999994E-2</v>
          </cell>
        </row>
        <row r="60">
          <cell r="B60">
            <v>4.6600000000000003E-2</v>
          </cell>
        </row>
        <row r="61">
          <cell r="A61">
            <v>2008</v>
          </cell>
          <cell r="B61">
            <v>3.8300000000000001E-2</v>
          </cell>
        </row>
        <row r="62">
          <cell r="B62">
            <v>4.6699999999999998E-2</v>
          </cell>
        </row>
        <row r="63">
          <cell r="B63">
            <v>3.2400000000000005E-2</v>
          </cell>
        </row>
        <row r="64">
          <cell r="B64">
            <v>1.1399999999999999E-2</v>
          </cell>
        </row>
        <row r="65">
          <cell r="A65">
            <v>2009</v>
          </cell>
          <cell r="B65">
            <v>-1.1000000000000001E-2</v>
          </cell>
        </row>
        <row r="66">
          <cell r="B66">
            <v>-2.58E-2</v>
          </cell>
        </row>
        <row r="67">
          <cell r="B67">
            <v>-1.9199999999999998E-2</v>
          </cell>
        </row>
        <row r="68">
          <cell r="B68">
            <v>-5.4000000000000003E-3</v>
          </cell>
        </row>
        <row r="69">
          <cell r="A69">
            <v>2010</v>
          </cell>
          <cell r="B69">
            <v>2.3199999999999998E-2</v>
          </cell>
        </row>
        <row r="70">
          <cell r="B70">
            <v>3.0699999999999998E-2</v>
          </cell>
        </row>
        <row r="71">
          <cell r="B71">
            <v>3.3399999999999999E-2</v>
          </cell>
        </row>
        <row r="72">
          <cell r="B72">
            <v>3.4099999999999998E-2</v>
          </cell>
        </row>
        <row r="73">
          <cell r="A73">
            <v>2011</v>
          </cell>
          <cell r="B73">
            <v>3.49E-2</v>
          </cell>
        </row>
        <row r="74">
          <cell r="B74">
            <v>3.4099999999999998E-2</v>
          </cell>
        </row>
        <row r="75">
          <cell r="B75">
            <v>3.04E-2</v>
          </cell>
        </row>
        <row r="76">
          <cell r="B76">
            <v>3.2000000000000001E-2</v>
          </cell>
        </row>
        <row r="77">
          <cell r="A77">
            <v>2012</v>
          </cell>
          <cell r="B77">
            <v>2.1700000000000001E-2</v>
          </cell>
        </row>
        <row r="78">
          <cell r="B78">
            <v>2.7400000000000001E-2</v>
          </cell>
        </row>
        <row r="79">
          <cell r="B79">
            <v>2.07E-2</v>
          </cell>
        </row>
        <row r="80">
          <cell r="B80">
            <v>1.8799999999999997E-2</v>
          </cell>
        </row>
        <row r="81">
          <cell r="A81">
            <v>2013</v>
          </cell>
          <cell r="B81">
            <v>2.0199999999999999E-2</v>
          </cell>
        </row>
        <row r="82">
          <cell r="B82">
            <v>2.3799999999999998E-2</v>
          </cell>
        </row>
        <row r="83">
          <cell r="B83">
            <v>1.9699999999999999E-2</v>
          </cell>
        </row>
        <row r="84">
          <cell r="B84">
            <v>2.9300000000000003E-2</v>
          </cell>
        </row>
        <row r="85">
          <cell r="A85">
            <v>2014</v>
          </cell>
          <cell r="B85">
            <v>1.83E-2</v>
          </cell>
        </row>
        <row r="86">
          <cell r="B86">
            <v>1.47E-2</v>
          </cell>
        </row>
        <row r="87">
          <cell r="B87">
            <v>1.6799999999999999E-2</v>
          </cell>
        </row>
        <row r="88">
          <cell r="B88">
            <v>1.54E-2</v>
          </cell>
        </row>
        <row r="89">
          <cell r="A89">
            <v>2015</v>
          </cell>
          <cell r="B89">
            <v>2.5099999999999997E-2</v>
          </cell>
        </row>
        <row r="90">
          <cell r="B90">
            <v>1.21E-2</v>
          </cell>
        </row>
        <row r="91">
          <cell r="B91">
            <v>8.5000000000000006E-3</v>
          </cell>
        </row>
        <row r="92">
          <cell r="B92">
            <v>5.5000000000000005E-3</v>
          </cell>
        </row>
        <row r="93">
          <cell r="A93">
            <v>2016</v>
          </cell>
          <cell r="B93">
            <v>-1.1999999999999999E-3</v>
          </cell>
        </row>
        <row r="94">
          <cell r="B94">
            <v>6.1999999999999998E-3</v>
          </cell>
        </row>
      </sheetData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6"/>
      <sheetName val="Chart comps fm 2000"/>
      <sheetName val="comps w umic fm 2000"/>
      <sheetName val="Chart comps fm 1994"/>
      <sheetName val="comps w umic fm 1994"/>
      <sheetName val="Sheet7"/>
      <sheetName val="Chart trading ptners"/>
      <sheetName val="growth trading ptners"/>
      <sheetName val="Chart4"/>
      <sheetName val="Data (3)"/>
      <sheetName val="Chart comps sa eu china"/>
      <sheetName val="Data (2)"/>
      <sheetName val="Chart comps fm 1966"/>
      <sheetName val="Chart comps all"/>
      <sheetName val="comps fm 1980"/>
      <sheetName val="Data"/>
      <sheetName val="Series - Metadata"/>
      <sheetName val="Country - Metadata"/>
      <sheetName val="FootNo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3">
          <cell r="B23" t="str">
            <v>China</v>
          </cell>
          <cell r="C23" t="str">
            <v xml:space="preserve">European Union </v>
          </cell>
          <cell r="D23" t="str">
            <v xml:space="preserve">United States </v>
          </cell>
          <cell r="E23" t="str">
            <v>Japan</v>
          </cell>
          <cell r="F23" t="str">
            <v>Other</v>
          </cell>
          <cell r="G23" t="str">
            <v xml:space="preserve">South Africa </v>
          </cell>
        </row>
        <row r="24">
          <cell r="A24" t="str">
            <v>2003 to 2008</v>
          </cell>
          <cell r="B24">
            <v>0.1157422731682114</v>
          </cell>
          <cell r="C24">
            <v>2.326535864840662E-2</v>
          </cell>
          <cell r="D24">
            <v>2.2466464983031509E-2</v>
          </cell>
          <cell r="E24">
            <v>1.293848725400415E-2</v>
          </cell>
          <cell r="F24">
            <v>5.401545058638213E-2</v>
          </cell>
          <cell r="G24">
            <v>4.7899819879649197E-2</v>
          </cell>
        </row>
        <row r="25">
          <cell r="A25" t="str">
            <v>2008 to 2010</v>
          </cell>
          <cell r="B25">
            <v>9.9304068674268997E-2</v>
          </cell>
          <cell r="C25">
            <v>-1.2083852917787241E-2</v>
          </cell>
          <cell r="D25">
            <v>-1.5706492870966038E-3</v>
          </cell>
          <cell r="E25">
            <v>-5.3944880351032287E-3</v>
          </cell>
          <cell r="F25">
            <v>2.7130159954474209E-2</v>
          </cell>
          <cell r="G25">
            <v>7.2482510811022749E-3</v>
          </cell>
        </row>
        <row r="26">
          <cell r="A26" t="str">
            <v>2010 to 2013</v>
          </cell>
          <cell r="B26">
            <v>8.3030078871348945E-2</v>
          </cell>
          <cell r="C26">
            <v>4.8591021185868666E-3</v>
          </cell>
          <cell r="D26">
            <v>1.771157926784328E-2</v>
          </cell>
          <cell r="E26">
            <v>8.7698192468743663E-3</v>
          </cell>
          <cell r="F26">
            <v>3.722247289721281E-2</v>
          </cell>
          <cell r="G26">
            <v>2.5471366966154152E-2</v>
          </cell>
        </row>
        <row r="27">
          <cell r="A27" t="str">
            <v>2013 to 2015</v>
          </cell>
          <cell r="B27">
            <v>7.0840980981957902E-2</v>
          </cell>
          <cell r="C27">
            <v>1.6528582452950191E-2</v>
          </cell>
          <cell r="D27">
            <v>2.426883077214903E-2</v>
          </cell>
          <cell r="E27">
            <v>2.2036062887200725E-3</v>
          </cell>
          <cell r="F27">
            <v>2.3473516446219866E-2</v>
          </cell>
          <cell r="G27">
            <v>1.4159113582583149E-2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ll sectors"/>
      <sheetName val="GDP growth all sectors"/>
      <sheetName val="Chart gdp growth"/>
      <sheetName val="GDP growth, annual to Q2 2016"/>
      <sheetName val="Chart shares"/>
      <sheetName val="real econ shares in GDP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growth summary bars"/>
      <sheetName val="Chart commodity vc growth"/>
      <sheetName val="commodity VC growth summary"/>
      <sheetName val="commodity VC growth "/>
      <sheetName val="commodity VC growth (2)"/>
      <sheetName val="indices n sales w subsectors"/>
      <sheetName val="Chart boom n post"/>
      <sheetName val="sectors indices (3)"/>
      <sheetName val="Chart sector av growth"/>
      <sheetName val="sectors indices (2)"/>
      <sheetName val="sectors indices"/>
      <sheetName val="wtd growth subsectors"/>
      <sheetName val="growth subsectors (3)"/>
      <sheetName val="sectors (3)"/>
      <sheetName val="Sheet29"/>
      <sheetName val="growth subsectors (2)"/>
      <sheetName val="sectors (2)"/>
      <sheetName val="growth subsectors"/>
      <sheetName val="Chart vc"/>
      <sheetName val="Chart cons goods"/>
      <sheetName val="irreg years vc n cons for subse"/>
      <sheetName val="Chart7"/>
      <sheetName val="irreg years for totals"/>
      <sheetName val="VC n consumer goods"/>
      <sheetName val="Chart annual pc"/>
      <sheetName val="Chart vc n cons pc"/>
      <sheetName val="vc n cons goods pc"/>
      <sheetName val="annual pc"/>
      <sheetName val="annual"/>
      <sheetName val="sectors"/>
      <sheetName val="data (2)"/>
      <sheetName val="data"/>
    </sheetNames>
    <sheetDataSet>
      <sheetData sheetId="0" refreshError="1"/>
      <sheetData sheetId="1" refreshError="1"/>
      <sheetData sheetId="2">
        <row r="4">
          <cell r="D4" t="str">
            <v>1998</v>
          </cell>
          <cell r="E4" t="str">
            <v>1999</v>
          </cell>
          <cell r="F4" t="str">
            <v>2000</v>
          </cell>
          <cell r="G4" t="str">
            <v>2001</v>
          </cell>
          <cell r="H4" t="str">
            <v>2002</v>
          </cell>
          <cell r="I4" t="str">
            <v>2003</v>
          </cell>
          <cell r="J4" t="str">
            <v>2004</v>
          </cell>
          <cell r="K4" t="str">
            <v>2005</v>
          </cell>
          <cell r="L4" t="str">
            <v>2006</v>
          </cell>
          <cell r="M4" t="str">
            <v>2007</v>
          </cell>
          <cell r="N4" t="str">
            <v>2008</v>
          </cell>
          <cell r="O4" t="str">
            <v>2009</v>
          </cell>
          <cell r="P4" t="str">
            <v>2010</v>
          </cell>
          <cell r="Q4" t="str">
            <v>2011</v>
          </cell>
          <cell r="R4" t="str">
            <v>2012</v>
          </cell>
          <cell r="S4" t="str">
            <v>2013</v>
          </cell>
          <cell r="T4" t="str">
            <v>2014</v>
          </cell>
          <cell r="U4" t="str">
            <v>2015</v>
          </cell>
          <cell r="V4" t="str">
            <v>2016</v>
          </cell>
        </row>
        <row r="5">
          <cell r="C5" t="str">
            <v>consumer goods ex clothing</v>
          </cell>
          <cell r="D5">
            <v>100</v>
          </cell>
          <cell r="E5">
            <v>98.546375643335267</v>
          </cell>
          <cell r="F5">
            <v>97.586736542888289</v>
          </cell>
          <cell r="G5">
            <v>100.22011555024729</v>
          </cell>
          <cell r="H5">
            <v>103.48956641745335</v>
          </cell>
          <cell r="I5">
            <v>101.69596825062868</v>
          </cell>
          <cell r="J5">
            <v>105.58846636401145</v>
          </cell>
          <cell r="K5">
            <v>110.10285269261682</v>
          </cell>
          <cell r="L5">
            <v>113.9944389826</v>
          </cell>
          <cell r="M5">
            <v>121.7297865971523</v>
          </cell>
          <cell r="N5">
            <v>123.84595346988949</v>
          </cell>
          <cell r="O5">
            <v>115.9157193749909</v>
          </cell>
          <cell r="P5">
            <v>121.78781838160242</v>
          </cell>
          <cell r="Q5">
            <v>123.16703826612752</v>
          </cell>
          <cell r="R5">
            <v>127.07107019459092</v>
          </cell>
          <cell r="S5">
            <v>130.77474410041845</v>
          </cell>
          <cell r="T5">
            <v>129.07659018351896</v>
          </cell>
          <cell r="U5">
            <v>130.57302224838742</v>
          </cell>
          <cell r="V5">
            <v>131.13991072266802</v>
          </cell>
        </row>
        <row r="6">
          <cell r="C6" t="str">
            <v>clothing/textiles</v>
          </cell>
          <cell r="D6">
            <v>100</v>
          </cell>
          <cell r="E6">
            <v>96.169696969696986</v>
          </cell>
          <cell r="F6">
            <v>98.836363636363643</v>
          </cell>
          <cell r="G6">
            <v>95.006060606060615</v>
          </cell>
          <cell r="H6">
            <v>103.56363636363636</v>
          </cell>
          <cell r="I6">
            <v>92.145454545454555</v>
          </cell>
          <cell r="J6">
            <v>95.466666666666683</v>
          </cell>
          <cell r="K6">
            <v>91.369696969696975</v>
          </cell>
          <cell r="L6">
            <v>89.696969696969703</v>
          </cell>
          <cell r="M6">
            <v>89.696969696969703</v>
          </cell>
          <cell r="N6">
            <v>96.266666666666666</v>
          </cell>
          <cell r="O6">
            <v>79.345454545454558</v>
          </cell>
          <cell r="P6">
            <v>75.466666666666669</v>
          </cell>
          <cell r="Q6">
            <v>70.836363636363629</v>
          </cell>
          <cell r="R6">
            <v>70.109090909090895</v>
          </cell>
          <cell r="S6">
            <v>71.27272727272728</v>
          </cell>
          <cell r="T6">
            <v>70.884848484848476</v>
          </cell>
          <cell r="U6">
            <v>73.115151515151524</v>
          </cell>
          <cell r="V6">
            <v>70.521212121212102</v>
          </cell>
        </row>
        <row r="7">
          <cell r="C7" t="str">
            <v>transport equipment</v>
          </cell>
          <cell r="D7">
            <v>100</v>
          </cell>
          <cell r="E7">
            <v>100.04755111745125</v>
          </cell>
          <cell r="F7">
            <v>118.54493580599143</v>
          </cell>
          <cell r="G7">
            <v>130.86067522586779</v>
          </cell>
          <cell r="H7">
            <v>137.23252496433665</v>
          </cell>
          <cell r="I7">
            <v>129.67189728958627</v>
          </cell>
          <cell r="J7">
            <v>129.71944840703753</v>
          </cell>
          <cell r="K7">
            <v>145.41131716595336</v>
          </cell>
          <cell r="L7">
            <v>164.47931526390869</v>
          </cell>
          <cell r="M7">
            <v>171.70708511650022</v>
          </cell>
          <cell r="N7">
            <v>173.94198763670946</v>
          </cell>
          <cell r="O7">
            <v>110.1283880171184</v>
          </cell>
          <cell r="P7">
            <v>145.07845934379458</v>
          </cell>
          <cell r="Q7">
            <v>149.97622444127435</v>
          </cell>
          <cell r="R7">
            <v>158.01236329053731</v>
          </cell>
          <cell r="S7">
            <v>167.61768901569184</v>
          </cell>
          <cell r="T7">
            <v>149.02520209224915</v>
          </cell>
          <cell r="U7">
            <v>161.81645268663812</v>
          </cell>
          <cell r="V7">
            <v>165.43033761293387</v>
          </cell>
        </row>
        <row r="8">
          <cell r="C8" t="str">
            <v>wood/metals/ machinery</v>
          </cell>
          <cell r="D8">
            <v>100</v>
          </cell>
          <cell r="E8">
            <v>95.518305157211358</v>
          </cell>
          <cell r="F8">
            <v>100.75346748100587</v>
          </cell>
          <cell r="G8">
            <v>103.28644914908564</v>
          </cell>
          <cell r="H8">
            <v>111.82387093704271</v>
          </cell>
          <cell r="I8">
            <v>109.67574626919532</v>
          </cell>
          <cell r="J8">
            <v>115.45895067539132</v>
          </cell>
          <cell r="K8">
            <v>117.78413885413683</v>
          </cell>
          <cell r="L8">
            <v>117.43852834088773</v>
          </cell>
          <cell r="M8">
            <v>128.70734720143901</v>
          </cell>
          <cell r="N8">
            <v>128.21638282686908</v>
          </cell>
          <cell r="O8">
            <v>96.615883543343926</v>
          </cell>
          <cell r="P8">
            <v>105.55967867582228</v>
          </cell>
          <cell r="Q8">
            <v>109.02291388734453</v>
          </cell>
          <cell r="R8">
            <v>105.94174010589705</v>
          </cell>
          <cell r="S8">
            <v>107.99405795468617</v>
          </cell>
          <cell r="T8">
            <v>107.46577914891668</v>
          </cell>
          <cell r="U8">
            <v>104.30506456345185</v>
          </cell>
          <cell r="V8">
            <v>104.45584490520903</v>
          </cell>
        </row>
        <row r="9">
          <cell r="C9" t="str">
            <v>petroleum/basic chems</v>
          </cell>
          <cell r="D9">
            <v>100</v>
          </cell>
          <cell r="E9">
            <v>105.98764754975328</v>
          </cell>
          <cell r="F9">
            <v>104.88012661083481</v>
          </cell>
          <cell r="G9">
            <v>111.51820751216697</v>
          </cell>
          <cell r="H9">
            <v>123.57036649516498</v>
          </cell>
          <cell r="I9">
            <v>117.78844629535428</v>
          </cell>
          <cell r="J9">
            <v>124.84029732012685</v>
          </cell>
          <cell r="K9">
            <v>124.60117962143471</v>
          </cell>
          <cell r="L9">
            <v>121.65755287365916</v>
          </cell>
          <cell r="M9">
            <v>126.2054912464792</v>
          </cell>
          <cell r="N9">
            <v>145.01888628086718</v>
          </cell>
          <cell r="O9">
            <v>118.07543109989096</v>
          </cell>
          <cell r="P9">
            <v>123.55127190769855</v>
          </cell>
          <cell r="Q9">
            <v>131.88944353588522</v>
          </cell>
          <cell r="R9">
            <v>130.28103215374944</v>
          </cell>
          <cell r="S9">
            <v>128.12947244010269</v>
          </cell>
          <cell r="T9">
            <v>133.29957237114021</v>
          </cell>
          <cell r="U9">
            <v>126.38430487731213</v>
          </cell>
          <cell r="V9">
            <v>138.54856664589801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Data"/>
      <sheetName val="Series - Metadata"/>
      <sheetName val="Country - Metadata"/>
      <sheetName val="FootNote"/>
    </sheetNames>
    <sheetDataSet>
      <sheetData sheetId="0" refreshError="1"/>
      <sheetData sheetId="1">
        <row r="3">
          <cell r="B3" t="str">
            <v>Brazil</v>
          </cell>
          <cell r="C3" t="str">
            <v>China</v>
          </cell>
          <cell r="D3" t="str">
            <v>India</v>
          </cell>
          <cell r="E3" t="str">
            <v>Russian Federation</v>
          </cell>
          <cell r="F3" t="str">
            <v>South Africa</v>
          </cell>
        </row>
        <row r="4">
          <cell r="A4">
            <v>2001</v>
          </cell>
          <cell r="B4">
            <v>1.6578179666289543E-2</v>
          </cell>
          <cell r="C4">
            <v>8.2983744105564056E-2</v>
          </cell>
          <cell r="D4">
            <v>4.8239662642031646E-2</v>
          </cell>
          <cell r="E4">
            <v>5.0919842312747508E-2</v>
          </cell>
          <cell r="F4">
            <v>2.7000000026392287E-2</v>
          </cell>
        </row>
        <row r="5">
          <cell r="A5">
            <v>2002</v>
          </cell>
          <cell r="B5">
            <v>3.0531609195401047E-2</v>
          </cell>
          <cell r="C5">
            <v>9.0909090905725798E-2</v>
          </cell>
          <cell r="D5">
            <v>3.8039753212355691E-2</v>
          </cell>
          <cell r="E5">
            <v>4.7436698968428746E-2</v>
          </cell>
          <cell r="F5">
            <v>3.7003744032864321E-2</v>
          </cell>
        </row>
        <row r="6">
          <cell r="A6">
            <v>2003</v>
          </cell>
          <cell r="B6">
            <v>1.1403190458226504E-2</v>
          </cell>
          <cell r="C6">
            <v>0.1001997336875344</v>
          </cell>
          <cell r="D6">
            <v>7.8603814752592746E-2</v>
          </cell>
          <cell r="E6">
            <v>7.2958543311196708E-2</v>
          </cell>
          <cell r="F6">
            <v>2.9490754657419273E-2</v>
          </cell>
        </row>
        <row r="7">
          <cell r="A7">
            <v>2004</v>
          </cell>
          <cell r="B7">
            <v>5.7608807259759087E-2</v>
          </cell>
          <cell r="C7">
            <v>0.10075642965487447</v>
          </cell>
          <cell r="D7">
            <v>7.9229366131262816E-2</v>
          </cell>
          <cell r="E7">
            <v>7.1759491922491925E-2</v>
          </cell>
          <cell r="F7">
            <v>4.5545599082035725E-2</v>
          </cell>
        </row>
        <row r="8">
          <cell r="A8">
            <v>2005</v>
          </cell>
          <cell r="B8">
            <v>3.202051526983922E-2</v>
          </cell>
          <cell r="C8">
            <v>0.11352391423494951</v>
          </cell>
          <cell r="D8">
            <v>9.284831507372189E-2</v>
          </cell>
          <cell r="E8">
            <v>6.3761870270434576E-2</v>
          </cell>
          <cell r="F8">
            <v>5.2770519707346752E-2</v>
          </cell>
        </row>
        <row r="9">
          <cell r="A9">
            <v>2006</v>
          </cell>
          <cell r="B9">
            <v>3.9605020290719606E-2</v>
          </cell>
          <cell r="C9">
            <v>0.12688225104469736</v>
          </cell>
          <cell r="D9">
            <v>9.2639588978073284E-2</v>
          </cell>
          <cell r="E9">
            <v>8.1534319728838511E-2</v>
          </cell>
          <cell r="F9">
            <v>5.5850459615114402E-2</v>
          </cell>
        </row>
        <row r="10">
          <cell r="A10">
            <v>2007</v>
          </cell>
          <cell r="B10">
            <v>6.072283690379663E-2</v>
          </cell>
          <cell r="C10">
            <v>0.14194961672398534</v>
          </cell>
          <cell r="D10">
            <v>8.6082124872760776E-2</v>
          </cell>
          <cell r="E10">
            <v>8.5350802093819594E-2</v>
          </cell>
          <cell r="F10">
            <v>5.3604740532845058E-2</v>
          </cell>
        </row>
        <row r="11">
          <cell r="A11">
            <v>2008</v>
          </cell>
          <cell r="B11">
            <v>5.0937670118104988E-2</v>
          </cell>
          <cell r="C11">
            <v>9.6233774862005961E-2</v>
          </cell>
          <cell r="D11">
            <v>3.8909570624335428E-2</v>
          </cell>
          <cell r="E11">
            <v>5.247953532233865E-2</v>
          </cell>
          <cell r="F11">
            <v>3.1910438877832237E-2</v>
          </cell>
        </row>
        <row r="12">
          <cell r="A12">
            <v>2009</v>
          </cell>
          <cell r="B12">
            <v>-1.2614741452281919E-3</v>
          </cell>
          <cell r="C12">
            <v>9.2335510947285829E-2</v>
          </cell>
          <cell r="D12">
            <v>8.4797866216655679E-2</v>
          </cell>
          <cell r="E12">
            <v>-7.8208850269372618E-2</v>
          </cell>
          <cell r="F12">
            <v>-1.538089134774097E-2</v>
          </cell>
        </row>
        <row r="13">
          <cell r="A13">
            <v>2010</v>
          </cell>
          <cell r="B13">
            <v>7.5287973813094308E-2</v>
          </cell>
          <cell r="C13">
            <v>0.1063170823365462</v>
          </cell>
          <cell r="D13">
            <v>0.10259962989110222</v>
          </cell>
          <cell r="E13">
            <v>4.5037256257725457E-2</v>
          </cell>
          <cell r="F13">
            <v>3.0397470850071214E-2</v>
          </cell>
        </row>
        <row r="14">
          <cell r="A14">
            <v>2011</v>
          </cell>
          <cell r="B14">
            <v>3.9102553481334471E-2</v>
          </cell>
          <cell r="C14">
            <v>9.4845062015218959E-2</v>
          </cell>
          <cell r="D14">
            <v>6.6383534501076161E-2</v>
          </cell>
          <cell r="E14">
            <v>4.2641765648287304E-2</v>
          </cell>
          <cell r="F14">
            <v>3.2124517550539335E-2</v>
          </cell>
        </row>
        <row r="15">
          <cell r="A15">
            <v>2012</v>
          </cell>
          <cell r="B15">
            <v>1.9154586225194094E-2</v>
          </cell>
          <cell r="C15">
            <v>7.7502975931740103E-2</v>
          </cell>
          <cell r="D15">
            <v>5.6185627733206477E-2</v>
          </cell>
          <cell r="E15">
            <v>3.5179418654945921E-2</v>
          </cell>
          <cell r="F15">
            <v>2.2198240062575821E-2</v>
          </cell>
        </row>
        <row r="16">
          <cell r="A16">
            <v>2013</v>
          </cell>
          <cell r="B16">
            <v>3.0151405108109371E-2</v>
          </cell>
          <cell r="C16">
            <v>7.6838099695499984E-2</v>
          </cell>
          <cell r="D16">
            <v>6.6388127357182039E-2</v>
          </cell>
          <cell r="E16">
            <v>1.2794539109574572E-2</v>
          </cell>
          <cell r="F16">
            <v>2.2123544313780882E-2</v>
          </cell>
        </row>
        <row r="17">
          <cell r="A17">
            <v>2014</v>
          </cell>
          <cell r="B17">
            <v>1.0337135910000938E-3</v>
          </cell>
          <cell r="C17">
            <v>7.2685132413844833E-2</v>
          </cell>
          <cell r="D17">
            <v>7.2434717458330911E-2</v>
          </cell>
          <cell r="E17">
            <v>7.0637056042524189E-3</v>
          </cell>
          <cell r="F17">
            <v>1.5487006353245932E-2</v>
          </cell>
        </row>
        <row r="18">
          <cell r="A18">
            <v>2015</v>
          </cell>
          <cell r="B18">
            <v>-3.8473624947110492E-2</v>
          </cell>
          <cell r="C18">
            <v>6.9000000000001768E-2</v>
          </cell>
          <cell r="D18">
            <v>7.5701303678739576E-2</v>
          </cell>
          <cell r="E18">
            <v>-3.7266734400142096E-2</v>
          </cell>
          <cell r="F18">
            <v>1.2832957219377477E-2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ub-indices (2)"/>
      <sheetName val="Chart gold n gdp 3 yr av chg"/>
      <sheetName val="Chart gold n gdp cycles"/>
      <sheetName val="gold comp gdp 3 yr avs"/>
      <sheetName val="gdp n gold fm 1946"/>
      <sheetName val="Chart av annual change"/>
      <sheetName val="Sa commodities av annual"/>
      <sheetName val="Sheet1"/>
      <sheetName val="Chart SA commodities"/>
      <sheetName val="Chart 2000 = 100"/>
      <sheetName val="Commodities (2)"/>
      <sheetName val="Commodities"/>
      <sheetName val="Indices"/>
      <sheetName val="Sub-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B3" t="str">
            <v>Coal</v>
          </cell>
          <cell r="C3" t="str">
            <v>Iron ore</v>
          </cell>
          <cell r="D3" t="str">
            <v>Gold</v>
          </cell>
          <cell r="E3" t="str">
            <v>Platinum</v>
          </cell>
        </row>
        <row r="4">
          <cell r="A4">
            <v>1900</v>
          </cell>
          <cell r="B4">
            <v>91.474744361415773</v>
          </cell>
          <cell r="C4">
            <v>192.68898920061707</v>
          </cell>
          <cell r="D4">
            <v>156.17861990605257</v>
          </cell>
          <cell r="E4">
            <v>73.215230244034032</v>
          </cell>
        </row>
        <row r="5">
          <cell r="A5">
            <v>1901</v>
          </cell>
          <cell r="B5">
            <v>91.233504487609764</v>
          </cell>
          <cell r="C5">
            <v>136.0803793181305</v>
          </cell>
          <cell r="D5">
            <v>154.28324830525096</v>
          </cell>
          <cell r="E5">
            <v>82.156773429485895</v>
          </cell>
        </row>
        <row r="6">
          <cell r="A6">
            <v>1902</v>
          </cell>
          <cell r="B6">
            <v>96.148882746974223</v>
          </cell>
          <cell r="C6">
            <v>145.65278010150021</v>
          </cell>
          <cell r="D6">
            <v>152.43332926082351</v>
          </cell>
          <cell r="E6">
            <v>93.56036273704386</v>
          </cell>
        </row>
        <row r="7">
          <cell r="A7">
            <v>1903</v>
          </cell>
          <cell r="B7">
            <v>104.07943453945198</v>
          </cell>
          <cell r="C7">
            <v>147.10324708961534</v>
          </cell>
          <cell r="D7">
            <v>149.03797960554138</v>
          </cell>
          <cell r="E7">
            <v>89.836102803344858</v>
          </cell>
        </row>
        <row r="8">
          <cell r="A8">
            <v>1904</v>
          </cell>
          <cell r="B8">
            <v>91.258675128366704</v>
          </cell>
          <cell r="C8">
            <v>119.87657980543803</v>
          </cell>
          <cell r="D8">
            <v>147.31100417558144</v>
          </cell>
          <cell r="E8">
            <v>83.432501135066417</v>
          </cell>
        </row>
        <row r="9">
          <cell r="A9">
            <v>1905</v>
          </cell>
          <cell r="B9">
            <v>88.971129525660558</v>
          </cell>
          <cell r="C9">
            <v>136.93121404618446</v>
          </cell>
          <cell r="D9">
            <v>149.03797960554138</v>
          </cell>
          <cell r="E9">
            <v>93.873680457427767</v>
          </cell>
        </row>
        <row r="10">
          <cell r="A10">
            <v>1906</v>
          </cell>
          <cell r="B10">
            <v>91.137846815800998</v>
          </cell>
          <cell r="C10">
            <v>159.97173031790058</v>
          </cell>
          <cell r="D10">
            <v>145.79059243523716</v>
          </cell>
          <cell r="E10">
            <v>108.98435534251709</v>
          </cell>
        </row>
        <row r="11">
          <cell r="A11">
            <v>1907</v>
          </cell>
          <cell r="B11">
            <v>89.593962443658043</v>
          </cell>
          <cell r="C11">
            <v>185.35981415771064</v>
          </cell>
          <cell r="D11">
            <v>139.54928277006235</v>
          </cell>
          <cell r="E11">
            <v>137.0438507533604</v>
          </cell>
        </row>
        <row r="12">
          <cell r="A12">
            <v>1908</v>
          </cell>
          <cell r="B12">
            <v>89.897049563874987</v>
          </cell>
          <cell r="C12">
            <v>168.35697152987797</v>
          </cell>
          <cell r="D12">
            <v>142.52174507121839</v>
          </cell>
          <cell r="E12">
            <v>93.871700143275703</v>
          </cell>
        </row>
        <row r="13">
          <cell r="A13">
            <v>1909</v>
          </cell>
          <cell r="B13">
            <v>86.857527520392793</v>
          </cell>
          <cell r="C13">
            <v>161.18493909191582</v>
          </cell>
          <cell r="D13">
            <v>144.13763787247936</v>
          </cell>
          <cell r="E13">
            <v>97.864622258505065</v>
          </cell>
        </row>
        <row r="14">
          <cell r="A14">
            <v>1910</v>
          </cell>
          <cell r="B14">
            <v>87.066414995631348</v>
          </cell>
          <cell r="C14">
            <v>178.27437315354894</v>
          </cell>
          <cell r="D14">
            <v>138.03408968895417</v>
          </cell>
          <cell r="E14">
            <v>112.18416087728751</v>
          </cell>
        </row>
        <row r="15">
          <cell r="A15">
            <v>1911</v>
          </cell>
          <cell r="B15">
            <v>86.289036290313206</v>
          </cell>
          <cell r="C15">
            <v>143.48912961139305</v>
          </cell>
          <cell r="D15">
            <v>138.03408968895417</v>
          </cell>
          <cell r="E15">
            <v>147.9368223730437</v>
          </cell>
        </row>
        <row r="16">
          <cell r="A16">
            <v>1912</v>
          </cell>
          <cell r="B16">
            <v>87.591559121032418</v>
          </cell>
          <cell r="C16">
            <v>138.45868381989115</v>
          </cell>
          <cell r="D16">
            <v>135.24403893992212</v>
          </cell>
          <cell r="E16">
            <v>153.12634641891844</v>
          </cell>
        </row>
        <row r="17">
          <cell r="A17">
            <v>1913</v>
          </cell>
          <cell r="B17">
            <v>88.00412805892131</v>
          </cell>
          <cell r="C17">
            <v>147.39341085271315</v>
          </cell>
          <cell r="D17">
            <v>132.42645479534042</v>
          </cell>
          <cell r="E17">
            <v>147.7089634850673</v>
          </cell>
        </row>
        <row r="18">
          <cell r="A18">
            <v>1914</v>
          </cell>
          <cell r="B18">
            <v>86.447881474681608</v>
          </cell>
          <cell r="C18">
            <v>121.22783017735861</v>
          </cell>
          <cell r="D18">
            <v>131.19648772293789</v>
          </cell>
          <cell r="E18">
            <v>147.20935299298679</v>
          </cell>
        </row>
        <row r="19">
          <cell r="A19">
            <v>1915</v>
          </cell>
          <cell r="B19">
            <v>83.063792606339277</v>
          </cell>
          <cell r="C19">
            <v>125.40232080607423</v>
          </cell>
          <cell r="D19">
            <v>130.5229944594731</v>
          </cell>
          <cell r="E19">
            <v>152.91230449909639</v>
          </cell>
        </row>
        <row r="20">
          <cell r="A20">
            <v>1916</v>
          </cell>
          <cell r="B20">
            <v>88.822823273436597</v>
          </cell>
          <cell r="C20">
            <v>150.55079559363526</v>
          </cell>
          <cell r="D20">
            <v>119.48251560481842</v>
          </cell>
          <cell r="E20">
            <v>247.68192783483514</v>
          </cell>
        </row>
        <row r="21">
          <cell r="A21">
            <v>1917</v>
          </cell>
          <cell r="B21">
            <v>126.21549765768245</v>
          </cell>
          <cell r="C21">
            <v>162.43514856873341</v>
          </cell>
          <cell r="D21">
            <v>99.164895946588757</v>
          </cell>
          <cell r="E21">
            <v>253.43858228971553</v>
          </cell>
        </row>
        <row r="22">
          <cell r="A22">
            <v>1918</v>
          </cell>
          <cell r="B22">
            <v>122.65549349288516</v>
          </cell>
          <cell r="C22">
            <v>153.34321628215815</v>
          </cell>
          <cell r="D22">
            <v>84.415269989061613</v>
          </cell>
          <cell r="E22">
            <v>222.30281505186031</v>
          </cell>
        </row>
        <row r="23">
          <cell r="A23">
            <v>1919</v>
          </cell>
          <cell r="B23">
            <v>103.04941104734276</v>
          </cell>
          <cell r="C23">
            <v>123.4574539588654</v>
          </cell>
          <cell r="D23">
            <v>73.485200348859408</v>
          </cell>
          <cell r="E23">
            <v>209.32135903082863</v>
          </cell>
        </row>
        <row r="24">
          <cell r="A24">
            <v>1920</v>
          </cell>
          <cell r="B24">
            <v>133.97563390681216</v>
          </cell>
          <cell r="C24">
            <v>137.88469572482941</v>
          </cell>
          <cell r="D24">
            <v>63.437822656450507</v>
          </cell>
          <cell r="E24">
            <v>174.85833243124782</v>
          </cell>
        </row>
        <row r="25">
          <cell r="A25">
            <v>1921</v>
          </cell>
          <cell r="B25">
            <v>115.59447632168896</v>
          </cell>
          <cell r="C25">
            <v>111.86176432376249</v>
          </cell>
          <cell r="D25">
            <v>71.022009275713287</v>
          </cell>
          <cell r="E25">
            <v>132.45304386542571</v>
          </cell>
        </row>
        <row r="26">
          <cell r="A26">
            <v>1922</v>
          </cell>
          <cell r="B26">
            <v>128.93361231639668</v>
          </cell>
          <cell r="C26">
            <v>132.13518048564015</v>
          </cell>
          <cell r="D26">
            <v>75.807630652073215</v>
          </cell>
          <cell r="E26">
            <v>183.93322080459157</v>
          </cell>
        </row>
        <row r="27">
          <cell r="A27">
            <v>1923</v>
          </cell>
          <cell r="B27">
            <v>112.40704808217058</v>
          </cell>
          <cell r="C27">
            <v>134.50497949619214</v>
          </cell>
          <cell r="D27">
            <v>74.475334858539426</v>
          </cell>
          <cell r="E27">
            <v>215.72209423762945</v>
          </cell>
        </row>
        <row r="28">
          <cell r="A28">
            <v>1924</v>
          </cell>
          <cell r="B28">
            <v>92.112557468749074</v>
          </cell>
          <cell r="C28">
            <v>110.45967632258942</v>
          </cell>
          <cell r="D28">
            <v>74.344676376331449</v>
          </cell>
          <cell r="E28">
            <v>219.55521904709684</v>
          </cell>
        </row>
        <row r="29">
          <cell r="A29">
            <v>1925</v>
          </cell>
          <cell r="B29">
            <v>83.318323257269157</v>
          </cell>
          <cell r="C29">
            <v>97.850860319187021</v>
          </cell>
          <cell r="D29">
            <v>72.52104769168669</v>
          </cell>
          <cell r="E29">
            <v>214.66986942891592</v>
          </cell>
        </row>
        <row r="30">
          <cell r="A30">
            <v>1926</v>
          </cell>
          <cell r="B30">
            <v>83.327091663948508</v>
          </cell>
          <cell r="C30">
            <v>95.025620811982648</v>
          </cell>
          <cell r="D30">
            <v>71.824517855099884</v>
          </cell>
          <cell r="E30">
            <v>195.44910723585315</v>
          </cell>
        </row>
        <row r="31">
          <cell r="A31">
            <v>1927</v>
          </cell>
          <cell r="B31">
            <v>82.024865706391935</v>
          </cell>
          <cell r="C31">
            <v>96.062443935681642</v>
          </cell>
          <cell r="D31">
            <v>73.189059645093153</v>
          </cell>
          <cell r="E31">
            <v>142.78720403922421</v>
          </cell>
        </row>
        <row r="32">
          <cell r="A32">
            <v>1928</v>
          </cell>
          <cell r="B32">
            <v>77.740593399433038</v>
          </cell>
          <cell r="C32">
            <v>95.460161012232049</v>
          </cell>
          <cell r="D32">
            <v>74.214475542047182</v>
          </cell>
          <cell r="E32">
            <v>140.2745417062676</v>
          </cell>
        </row>
        <row r="33">
          <cell r="A33">
            <v>1929</v>
          </cell>
          <cell r="B33">
            <v>74.396911962898287</v>
          </cell>
          <cell r="C33">
            <v>103.25282721731222</v>
          </cell>
          <cell r="D33">
            <v>74.214475542047182</v>
          </cell>
          <cell r="E33">
            <v>117.81161539121629</v>
          </cell>
        </row>
        <row r="34">
          <cell r="A34">
            <v>1930</v>
          </cell>
          <cell r="B34">
            <v>72.882744845305808</v>
          </cell>
          <cell r="C34">
            <v>98.717448823283689</v>
          </cell>
          <cell r="D34">
            <v>76.125387187740614</v>
          </cell>
          <cell r="E34">
            <v>80.330030395043579</v>
          </cell>
        </row>
        <row r="35">
          <cell r="A35">
            <v>1931</v>
          </cell>
          <cell r="B35">
            <v>72.395752652720049</v>
          </cell>
          <cell r="C35">
            <v>103.42500267220447</v>
          </cell>
          <cell r="D35">
            <v>83.473011558454886</v>
          </cell>
          <cell r="E35">
            <v>68.435609939154673</v>
          </cell>
        </row>
        <row r="36">
          <cell r="A36">
            <v>1932</v>
          </cell>
          <cell r="B36">
            <v>68.661433510496735</v>
          </cell>
          <cell r="C36">
            <v>68.894071980659888</v>
          </cell>
          <cell r="D36">
            <v>102.49216515230322</v>
          </cell>
          <cell r="E36">
            <v>78.78018503742787</v>
          </cell>
        </row>
        <row r="37">
          <cell r="A37">
            <v>1933</v>
          </cell>
          <cell r="B37">
            <v>74.027326804114637</v>
          </cell>
          <cell r="C37">
            <v>181.28050531151302</v>
          </cell>
          <cell r="D37">
            <v>160.04486131605503</v>
          </cell>
          <cell r="E37">
            <v>74.35750272064837</v>
          </cell>
        </row>
        <row r="38">
          <cell r="A38">
            <v>1934</v>
          </cell>
          <cell r="B38">
            <v>93.572825115497182</v>
          </cell>
          <cell r="C38">
            <v>131.59421296698329</v>
          </cell>
          <cell r="D38">
            <v>160.76554473398926</v>
          </cell>
          <cell r="E38">
            <v>82.903608060772214</v>
          </cell>
        </row>
        <row r="39">
          <cell r="A39">
            <v>1935</v>
          </cell>
          <cell r="B39">
            <v>92.298575677237224</v>
          </cell>
          <cell r="C39">
            <v>129.30774572740052</v>
          </cell>
          <cell r="D39">
            <v>156.78446059636681</v>
          </cell>
          <cell r="E39">
            <v>73.946395520033079</v>
          </cell>
        </row>
        <row r="40">
          <cell r="A40">
            <v>1936</v>
          </cell>
          <cell r="B40">
            <v>90.916290488635454</v>
          </cell>
          <cell r="C40">
            <v>127.13178294573649</v>
          </cell>
          <cell r="D40">
            <v>155.31389927764192</v>
          </cell>
          <cell r="E40">
            <v>93.607890360586921</v>
          </cell>
        </row>
        <row r="41">
          <cell r="A41">
            <v>1937</v>
          </cell>
          <cell r="B41">
            <v>96.725183004187187</v>
          </cell>
          <cell r="C41">
            <v>131.07145170693789</v>
          </cell>
          <cell r="D41">
            <v>149.90603370390784</v>
          </cell>
          <cell r="E41">
            <v>109.39894158407417</v>
          </cell>
        </row>
        <row r="42">
          <cell r="A42">
            <v>1938</v>
          </cell>
          <cell r="B42">
            <v>99.086819433364653</v>
          </cell>
          <cell r="C42">
            <v>121.26693845214321</v>
          </cell>
          <cell r="D42">
            <v>152.77861206445112</v>
          </cell>
          <cell r="E42">
            <v>77.394484241924175</v>
          </cell>
        </row>
        <row r="43">
          <cell r="A43">
            <v>1939</v>
          </cell>
          <cell r="B43">
            <v>94.843560056179101</v>
          </cell>
          <cell r="C43">
            <v>143.67538968975504</v>
          </cell>
          <cell r="D43">
            <v>153.09656693590276</v>
          </cell>
          <cell r="E43">
            <v>80.197992806049243</v>
          </cell>
        </row>
        <row r="44">
          <cell r="A44">
            <v>1940</v>
          </cell>
          <cell r="B44">
            <v>97.469326750690527</v>
          </cell>
          <cell r="C44">
            <v>119.88264350478212</v>
          </cell>
          <cell r="D44">
            <v>151.05743496743139</v>
          </cell>
          <cell r="E44">
            <v>82.451342118527052</v>
          </cell>
        </row>
        <row r="45">
          <cell r="A45">
            <v>1941</v>
          </cell>
          <cell r="B45">
            <v>106.44705192393951</v>
          </cell>
          <cell r="C45">
            <v>120.0760984543488</v>
          </cell>
          <cell r="D45">
            <v>147.27142292502671</v>
          </cell>
          <cell r="E45">
            <v>75.081139410025003</v>
          </cell>
        </row>
        <row r="46">
          <cell r="A46">
            <v>1942</v>
          </cell>
          <cell r="B46">
            <v>103.66130421664354</v>
          </cell>
          <cell r="C46">
            <v>106.87259238122415</v>
          </cell>
          <cell r="D46">
            <v>135.68050728613389</v>
          </cell>
          <cell r="E46">
            <v>68.14502728014655</v>
          </cell>
        </row>
        <row r="47">
          <cell r="A47">
            <v>1943</v>
          </cell>
          <cell r="B47">
            <v>111.3264721756434</v>
          </cell>
          <cell r="C47">
            <v>101.08079042882106</v>
          </cell>
          <cell r="D47">
            <v>128.80055979546293</v>
          </cell>
          <cell r="E47">
            <v>63.965519318736305</v>
          </cell>
        </row>
        <row r="48">
          <cell r="A48">
            <v>1944</v>
          </cell>
          <cell r="B48">
            <v>118.78523294239616</v>
          </cell>
          <cell r="C48">
            <v>102.01242071881605</v>
          </cell>
          <cell r="D48">
            <v>128.9348041972049</v>
          </cell>
          <cell r="E48">
            <v>62.837794517594773</v>
          </cell>
        </row>
        <row r="49">
          <cell r="A49">
            <v>1945</v>
          </cell>
          <cell r="B49">
            <v>121.71418389166074</v>
          </cell>
          <cell r="C49">
            <v>100.85788113695094</v>
          </cell>
          <cell r="D49">
            <v>130.62546070496671</v>
          </cell>
          <cell r="E49">
            <v>61.441399083870451</v>
          </cell>
        </row>
        <row r="50">
          <cell r="A50">
            <v>1946</v>
          </cell>
          <cell r="B50">
            <v>126.04515400906524</v>
          </cell>
          <cell r="C50">
            <v>102.81473899692936</v>
          </cell>
          <cell r="D50">
            <v>121.77317120820335</v>
          </cell>
          <cell r="E50">
            <v>93.823684641387217</v>
          </cell>
        </row>
        <row r="51">
          <cell r="A51">
            <v>1947</v>
          </cell>
          <cell r="B51">
            <v>133.32218784277967</v>
          </cell>
          <cell r="C51">
            <v>102.77529095792299</v>
          </cell>
          <cell r="D51">
            <v>117.29362682130329</v>
          </cell>
          <cell r="E51">
            <v>85.550802920572991</v>
          </cell>
        </row>
        <row r="52">
          <cell r="A52">
            <v>1948</v>
          </cell>
          <cell r="B52">
            <v>148.36666445656326</v>
          </cell>
          <cell r="C52">
            <v>107.54461871281774</v>
          </cell>
          <cell r="D52">
            <v>107.48779615705577</v>
          </cell>
          <cell r="E52">
            <v>114.95330009185982</v>
          </cell>
        </row>
        <row r="53">
          <cell r="A53">
            <v>1949</v>
          </cell>
          <cell r="B53">
            <v>146.49530580621638</v>
          </cell>
          <cell r="C53">
            <v>124.81302715616008</v>
          </cell>
          <cell r="D53">
            <v>102.82952312551797</v>
          </cell>
          <cell r="E53">
            <v>98.858272667920204</v>
          </cell>
        </row>
        <row r="54">
          <cell r="A54">
            <v>1950</v>
          </cell>
          <cell r="B54">
            <v>143.91159901776689</v>
          </cell>
          <cell r="C54">
            <v>136.37101135749054</v>
          </cell>
          <cell r="D54">
            <v>105.16776253703219</v>
          </cell>
          <cell r="E54">
            <v>101.82774634476037</v>
          </cell>
        </row>
        <row r="55">
          <cell r="A55">
            <v>1951</v>
          </cell>
          <cell r="B55">
            <v>135.58255514275194</v>
          </cell>
          <cell r="C55">
            <v>138.72925506203342</v>
          </cell>
          <cell r="D55">
            <v>94.310150698203671</v>
          </cell>
          <cell r="E55">
            <v>111.28778652934636</v>
          </cell>
        </row>
        <row r="56">
          <cell r="A56">
            <v>1952</v>
          </cell>
          <cell r="B56">
            <v>132.13461066077127</v>
          </cell>
          <cell r="C56">
            <v>156.11351990540007</v>
          </cell>
          <cell r="D56">
            <v>88.434154785306802</v>
          </cell>
          <cell r="E56">
            <v>112.56123819573378</v>
          </cell>
        </row>
        <row r="57">
          <cell r="A57">
            <v>1953</v>
          </cell>
          <cell r="B57">
            <v>131.67980495733437</v>
          </cell>
          <cell r="C57">
            <v>169.91697457074545</v>
          </cell>
          <cell r="D57">
            <v>81.890777502494075</v>
          </cell>
          <cell r="E57">
            <v>108.56178421305185</v>
          </cell>
        </row>
        <row r="58">
          <cell r="A58">
            <v>1954</v>
          </cell>
          <cell r="B58">
            <v>120.43219461697723</v>
          </cell>
          <cell r="C58">
            <v>167.85368217054258</v>
          </cell>
          <cell r="D58">
            <v>80.627154621100388</v>
          </cell>
          <cell r="E58">
            <v>101.28132668817416</v>
          </cell>
        </row>
        <row r="59">
          <cell r="A59">
            <v>1955</v>
          </cell>
          <cell r="B59">
            <v>120.08312497970577</v>
          </cell>
          <cell r="C59">
            <v>179.69588550983892</v>
          </cell>
          <cell r="D59">
            <v>80.727269962853157</v>
          </cell>
          <cell r="E59">
            <v>100.36652144596701</v>
          </cell>
        </row>
        <row r="60">
          <cell r="A60">
            <v>1956</v>
          </cell>
          <cell r="B60">
            <v>126.71081677704193</v>
          </cell>
          <cell r="C60">
            <v>188.59284357513215</v>
          </cell>
          <cell r="D60">
            <v>79.595801957617994</v>
          </cell>
          <cell r="E60">
            <v>120.05680382640298</v>
          </cell>
        </row>
        <row r="61">
          <cell r="A61">
            <v>1957</v>
          </cell>
          <cell r="B61">
            <v>128.93041933740059</v>
          </cell>
          <cell r="C61">
            <v>192.05254244289316</v>
          </cell>
          <cell r="D61">
            <v>77.016934991708823</v>
          </cell>
          <cell r="E61">
            <v>101.57614948163017</v>
          </cell>
        </row>
        <row r="62">
          <cell r="A62">
            <v>1958</v>
          </cell>
          <cell r="B62">
            <v>120.07336580672316</v>
          </cell>
          <cell r="C62">
            <v>190.86252372221682</v>
          </cell>
          <cell r="D62">
            <v>74.966345782040207</v>
          </cell>
          <cell r="E62">
            <v>72.853765653479712</v>
          </cell>
        </row>
        <row r="63">
          <cell r="A63">
            <v>1959</v>
          </cell>
          <cell r="B63">
            <v>117.12888411761197</v>
          </cell>
          <cell r="C63">
            <v>194.0983188183877</v>
          </cell>
          <cell r="D63">
            <v>74.340550482949055</v>
          </cell>
          <cell r="E63">
            <v>80.829212698372203</v>
          </cell>
        </row>
        <row r="64">
          <cell r="A64">
            <v>1960</v>
          </cell>
          <cell r="B64">
            <v>113.38402372075269</v>
          </cell>
          <cell r="C64">
            <v>188.15460955042943</v>
          </cell>
          <cell r="D64">
            <v>74.033919972855827</v>
          </cell>
          <cell r="E64">
            <v>88.766138205717155</v>
          </cell>
        </row>
        <row r="65">
          <cell r="A65">
            <v>1961</v>
          </cell>
          <cell r="B65">
            <v>109.62566844919783</v>
          </cell>
          <cell r="C65">
            <v>203.66792065663475</v>
          </cell>
          <cell r="D65">
            <v>72.734869448478022</v>
          </cell>
          <cell r="E65">
            <v>88.184131802002767</v>
          </cell>
        </row>
        <row r="66">
          <cell r="A66">
            <v>1962</v>
          </cell>
          <cell r="B66">
            <v>106.03752981407509</v>
          </cell>
          <cell r="C66">
            <v>194.54187737284613</v>
          </cell>
          <cell r="D66">
            <v>71.89560466855788</v>
          </cell>
          <cell r="E66">
            <v>87.193298860407225</v>
          </cell>
        </row>
        <row r="67">
          <cell r="A67">
            <v>1963</v>
          </cell>
          <cell r="B67">
            <v>102.46215886178398</v>
          </cell>
          <cell r="C67">
            <v>200.97367581608006</v>
          </cell>
          <cell r="D67">
            <v>70.825192353073902</v>
          </cell>
          <cell r="E67">
            <v>83.516903352079595</v>
          </cell>
        </row>
        <row r="68">
          <cell r="A68">
            <v>1964</v>
          </cell>
          <cell r="B68">
            <v>102.48707421989937</v>
          </cell>
          <cell r="C68">
            <v>203.48050273928447</v>
          </cell>
          <cell r="D68">
            <v>70.042989797613743</v>
          </cell>
          <cell r="E68">
            <v>90.101700159220741</v>
          </cell>
        </row>
        <row r="69">
          <cell r="A69">
            <v>1965</v>
          </cell>
          <cell r="B69">
            <v>100.54003416542676</v>
          </cell>
          <cell r="C69">
            <v>195.62221829221565</v>
          </cell>
          <cell r="D69">
            <v>68.974725505057108</v>
          </cell>
          <cell r="E69">
            <v>98.161061952978827</v>
          </cell>
        </row>
        <row r="70">
          <cell r="A70">
            <v>1966</v>
          </cell>
          <cell r="B70">
            <v>100.1687695893273</v>
          </cell>
          <cell r="C70">
            <v>195.33880697531129</v>
          </cell>
          <cell r="D70">
            <v>67.014933128057734</v>
          </cell>
          <cell r="E70">
            <v>96.952321250445991</v>
          </cell>
        </row>
        <row r="71">
          <cell r="A71">
            <v>1967</v>
          </cell>
          <cell r="B71">
            <v>99.057537099713628</v>
          </cell>
          <cell r="C71">
            <v>192.63890823005156</v>
          </cell>
          <cell r="D71">
            <v>70.044011010006841</v>
          </cell>
          <cell r="E71">
            <v>104.30163664667957</v>
          </cell>
        </row>
        <row r="72">
          <cell r="A72">
            <v>1968</v>
          </cell>
          <cell r="B72">
            <v>96.301849075462258</v>
          </cell>
          <cell r="C72">
            <v>187.57417802726545</v>
          </cell>
          <cell r="D72">
            <v>77.042388606334427</v>
          </cell>
          <cell r="E72">
            <v>106.2361136868893</v>
          </cell>
        </row>
        <row r="73">
          <cell r="A73">
            <v>1969</v>
          </cell>
          <cell r="B73">
            <v>97.613260454583155</v>
          </cell>
          <cell r="C73">
            <v>185.6533127009595</v>
          </cell>
          <cell r="D73">
            <v>66.949735638987875</v>
          </cell>
          <cell r="E73">
            <v>106.9940605029027</v>
          </cell>
        </row>
        <row r="74">
          <cell r="A74">
            <v>1970</v>
          </cell>
          <cell r="B74">
            <v>115.65844266332329</v>
          </cell>
          <cell r="C74">
            <v>178.71769693195694</v>
          </cell>
          <cell r="D74">
            <v>63.624914668166724</v>
          </cell>
          <cell r="E74">
            <v>107.79589290498086</v>
          </cell>
        </row>
        <row r="75">
          <cell r="A75">
            <v>1971</v>
          </cell>
          <cell r="B75">
            <v>125.49987657368547</v>
          </cell>
          <cell r="C75">
            <v>179.58815796271952</v>
          </cell>
          <cell r="D75">
            <v>78.110162574728363</v>
          </cell>
          <cell r="E75">
            <v>95.974425095039734</v>
          </cell>
        </row>
        <row r="76">
          <cell r="A76">
            <v>1972</v>
          </cell>
          <cell r="B76">
            <v>132.55623084515088</v>
          </cell>
          <cell r="C76">
            <v>192.97602178322353</v>
          </cell>
          <cell r="D76">
            <v>124.85300253286253</v>
          </cell>
          <cell r="E76">
            <v>95.98448981305107</v>
          </cell>
        </row>
        <row r="77">
          <cell r="A77">
            <v>1973</v>
          </cell>
          <cell r="B77">
            <v>139.72123049836159</v>
          </cell>
          <cell r="C77">
            <v>192.19923091008971</v>
          </cell>
          <cell r="D77">
            <v>188.599362543935</v>
          </cell>
          <cell r="E77">
            <v>108.18405664883983</v>
          </cell>
        </row>
        <row r="78">
          <cell r="A78">
            <v>1974</v>
          </cell>
          <cell r="B78">
            <v>231.41751645969029</v>
          </cell>
          <cell r="C78">
            <v>209.71718705066493</v>
          </cell>
          <cell r="D78">
            <v>211.50806116082208</v>
          </cell>
          <cell r="E78">
            <v>118.48772128386649</v>
          </cell>
        </row>
        <row r="79">
          <cell r="A79">
            <v>1975</v>
          </cell>
          <cell r="B79">
            <v>262.0938045093352</v>
          </cell>
          <cell r="C79">
            <v>240.49725284218528</v>
          </cell>
          <cell r="D79">
            <v>149.67494315297691</v>
          </cell>
          <cell r="E79">
            <v>99.698321177944493</v>
          </cell>
        </row>
        <row r="80">
          <cell r="A80">
            <v>1976</v>
          </cell>
          <cell r="B80">
            <v>251.83182908019117</v>
          </cell>
          <cell r="C80">
            <v>264.91369944699028</v>
          </cell>
          <cell r="D80">
            <v>147.68576103909473</v>
          </cell>
          <cell r="E80">
            <v>93.449565546244457</v>
          </cell>
        </row>
        <row r="81">
          <cell r="A81">
            <v>1977</v>
          </cell>
          <cell r="B81">
            <v>242.23008113168288</v>
          </cell>
          <cell r="C81">
            <v>275.30187282012702</v>
          </cell>
          <cell r="D81">
            <v>177.73434854904593</v>
          </cell>
          <cell r="E81">
            <v>87.431370118315655</v>
          </cell>
        </row>
        <row r="82">
          <cell r="A82">
            <v>1978</v>
          </cell>
          <cell r="B82">
            <v>247.52076583603312</v>
          </cell>
          <cell r="C82">
            <v>283.4734672628598</v>
          </cell>
          <cell r="D82">
            <v>230.98691746156859</v>
          </cell>
          <cell r="E82">
            <v>114.86327845422457</v>
          </cell>
        </row>
        <row r="83">
          <cell r="A83">
            <v>1979</v>
          </cell>
          <cell r="B83">
            <v>268.33701793171207</v>
          </cell>
          <cell r="C83">
            <v>283.27420838260412</v>
          </cell>
          <cell r="D83">
            <v>453.31562164733327</v>
          </cell>
          <cell r="E83">
            <v>153.19347715239292</v>
          </cell>
        </row>
        <row r="84">
          <cell r="A84">
            <v>1980</v>
          </cell>
          <cell r="B84">
            <v>252.48213475199762</v>
          </cell>
          <cell r="C84">
            <v>279.51862328291463</v>
          </cell>
          <cell r="D84">
            <v>387.96688070905719</v>
          </cell>
          <cell r="E84">
            <v>168.29867449399546</v>
          </cell>
        </row>
        <row r="85">
          <cell r="A85">
            <v>1981</v>
          </cell>
          <cell r="B85">
            <v>247.09116903112277</v>
          </cell>
          <cell r="C85">
            <v>275.25645845641543</v>
          </cell>
          <cell r="D85">
            <v>253.58209480097025</v>
          </cell>
          <cell r="E85">
            <v>165.06385199512729</v>
          </cell>
        </row>
        <row r="86">
          <cell r="A86">
            <v>1982</v>
          </cell>
          <cell r="B86">
            <v>237.5580085604866</v>
          </cell>
          <cell r="C86">
            <v>267.66839378238342</v>
          </cell>
          <cell r="D86">
            <v>274.37664925512991</v>
          </cell>
          <cell r="E86">
            <v>155.5363322478438</v>
          </cell>
        </row>
        <row r="87">
          <cell r="A87">
            <v>1983</v>
          </cell>
          <cell r="B87">
            <v>222.71870089051856</v>
          </cell>
          <cell r="C87">
            <v>310.26664798729803</v>
          </cell>
          <cell r="D87">
            <v>237.21508190199421</v>
          </cell>
          <cell r="E87">
            <v>150.69534198711773</v>
          </cell>
        </row>
        <row r="88">
          <cell r="A88">
            <v>1984</v>
          </cell>
          <cell r="B88">
            <v>210.20713897141894</v>
          </cell>
          <cell r="C88">
            <v>256.3130917474316</v>
          </cell>
          <cell r="D88">
            <v>190.00331100071099</v>
          </cell>
          <cell r="E88">
            <v>144.45867239573556</v>
          </cell>
        </row>
        <row r="89">
          <cell r="A89">
            <v>1985</v>
          </cell>
          <cell r="B89">
            <v>203.97284629060931</v>
          </cell>
          <cell r="C89">
            <v>239.43546295495807</v>
          </cell>
          <cell r="D89">
            <v>195.97828254027948</v>
          </cell>
          <cell r="E89">
            <v>87.585807483207262</v>
          </cell>
        </row>
        <row r="90">
          <cell r="A90">
            <v>1986</v>
          </cell>
          <cell r="B90">
            <v>187.62932402411937</v>
          </cell>
          <cell r="C90">
            <v>208.27109149550162</v>
          </cell>
          <cell r="D90">
            <v>239.30421245977129</v>
          </cell>
          <cell r="E90">
            <v>134.68736311164409</v>
          </cell>
        </row>
        <row r="91">
          <cell r="A91">
            <v>1987</v>
          </cell>
          <cell r="B91">
            <v>176.94274341702385</v>
          </cell>
          <cell r="C91">
            <v>173.91090730429087</v>
          </cell>
          <cell r="D91">
            <v>246.43681007980152</v>
          </cell>
          <cell r="E91">
            <v>154.75629659590771</v>
          </cell>
        </row>
        <row r="92">
          <cell r="A92">
            <v>1988</v>
          </cell>
          <cell r="B92">
            <v>166.7183652467933</v>
          </cell>
          <cell r="C92">
            <v>159.66698775285533</v>
          </cell>
          <cell r="D92">
            <v>201.83428511216519</v>
          </cell>
          <cell r="E92">
            <v>141.69880928677188</v>
          </cell>
        </row>
        <row r="93">
          <cell r="A93">
            <v>1989</v>
          </cell>
          <cell r="B93">
            <v>157.55960729312758</v>
          </cell>
          <cell r="C93">
            <v>168.47524381095269</v>
          </cell>
          <cell r="D93">
            <v>190.09293993282154</v>
          </cell>
          <cell r="E93">
            <v>129.5599492916827</v>
          </cell>
        </row>
        <row r="94">
          <cell r="A94">
            <v>1990</v>
          </cell>
          <cell r="B94">
            <v>149.64638568244573</v>
          </cell>
          <cell r="C94">
            <v>157.79612462411706</v>
          </cell>
          <cell r="D94">
            <v>174.81904344553186</v>
          </cell>
          <cell r="E94">
            <v>113.51179278118144</v>
          </cell>
        </row>
        <row r="95">
          <cell r="A95">
            <v>1991</v>
          </cell>
          <cell r="B95">
            <v>143.9175126093341</v>
          </cell>
          <cell r="C95">
            <v>147.50367107195302</v>
          </cell>
          <cell r="D95">
            <v>157.9359331565262</v>
          </cell>
          <cell r="E95">
            <v>86.362092419021195</v>
          </cell>
        </row>
        <row r="96">
          <cell r="A96">
            <v>1992</v>
          </cell>
          <cell r="B96">
            <v>136.10338095385663</v>
          </cell>
          <cell r="C96">
            <v>136.05728588241141</v>
          </cell>
          <cell r="D96">
            <v>154.71423043060909</v>
          </cell>
          <cell r="E96">
            <v>81.858261512361551</v>
          </cell>
        </row>
        <row r="97">
          <cell r="A97">
            <v>1993</v>
          </cell>
          <cell r="B97">
            <v>129.03866405897395</v>
          </cell>
          <cell r="C97">
            <v>119.16955017301038</v>
          </cell>
          <cell r="D97">
            <v>161.64742811631641</v>
          </cell>
          <cell r="E97">
            <v>82.64065591063347</v>
          </cell>
        </row>
        <row r="98">
          <cell r="A98">
            <v>1994</v>
          </cell>
          <cell r="B98">
            <v>123.55571202253121</v>
          </cell>
          <cell r="C98">
            <v>113.4921382167404</v>
          </cell>
          <cell r="D98">
            <v>159.58471710717129</v>
          </cell>
          <cell r="E98">
            <v>87.036059402064609</v>
          </cell>
        </row>
        <row r="99">
          <cell r="A99">
            <v>1995</v>
          </cell>
          <cell r="B99">
            <v>119.58918178705919</v>
          </cell>
          <cell r="C99">
            <v>121.31325154123176</v>
          </cell>
          <cell r="D99">
            <v>157.37777029550358</v>
          </cell>
          <cell r="E99">
            <v>87.682716535678168</v>
          </cell>
        </row>
        <row r="100">
          <cell r="A100">
            <v>1996</v>
          </cell>
          <cell r="B100">
            <v>114.38689832903816</v>
          </cell>
          <cell r="C100">
            <v>122.9386218447537</v>
          </cell>
          <cell r="D100">
            <v>138.03515374117862</v>
          </cell>
          <cell r="E100">
            <v>79.566695727022605</v>
          </cell>
        </row>
        <row r="101">
          <cell r="A101">
            <v>1997</v>
          </cell>
          <cell r="B101">
            <v>109.46661248814844</v>
          </cell>
          <cell r="C101">
            <v>124.33963631094687</v>
          </cell>
          <cell r="D101">
            <v>114.86711168902917</v>
          </cell>
          <cell r="E101">
            <v>77.944444034061462</v>
          </cell>
        </row>
        <row r="102">
          <cell r="A102">
            <v>1998</v>
          </cell>
          <cell r="B102">
            <v>108.79381168311548</v>
          </cell>
          <cell r="C102">
            <v>127.75574261663574</v>
          </cell>
          <cell r="D102">
            <v>109.88548894263906</v>
          </cell>
          <cell r="E102">
            <v>72.26711491573505</v>
          </cell>
        </row>
        <row r="103">
          <cell r="A103">
            <v>1999</v>
          </cell>
          <cell r="B103">
            <v>102.37695078031213</v>
          </cell>
          <cell r="C103">
            <v>107.36759820207152</v>
          </cell>
          <cell r="D103">
            <v>103.31320231865449</v>
          </cell>
          <cell r="E103">
            <v>71.803674321593405</v>
          </cell>
        </row>
        <row r="104">
          <cell r="A104">
            <v>2000</v>
          </cell>
          <cell r="B104">
            <v>100</v>
          </cell>
          <cell r="C104">
            <v>100</v>
          </cell>
          <cell r="D104">
            <v>100</v>
          </cell>
          <cell r="E104">
            <v>100</v>
          </cell>
        </row>
        <row r="105">
          <cell r="A105">
            <v>2001</v>
          </cell>
          <cell r="B105">
            <v>102.10492720889694</v>
          </cell>
          <cell r="C105">
            <v>92.333854214541759</v>
          </cell>
          <cell r="D105">
            <v>94.421865775220297</v>
          </cell>
          <cell r="E105">
            <v>94.554074158459784</v>
          </cell>
        </row>
        <row r="106">
          <cell r="A106">
            <v>2002</v>
          </cell>
          <cell r="B106">
            <v>105.31164656693331</v>
          </cell>
          <cell r="C106">
            <v>96.090851506650949</v>
          </cell>
          <cell r="D106">
            <v>106.22087131595464</v>
          </cell>
          <cell r="E106">
            <v>94.857709480572652</v>
          </cell>
        </row>
        <row r="107">
          <cell r="A107">
            <v>2003</v>
          </cell>
          <cell r="B107">
            <v>103.58506616257088</v>
          </cell>
          <cell r="C107">
            <v>112.44944388270979</v>
          </cell>
          <cell r="D107">
            <v>121.84310222087906</v>
          </cell>
          <cell r="E107">
            <v>118.92285152113568</v>
          </cell>
        </row>
        <row r="108">
          <cell r="A108">
            <v>2004</v>
          </cell>
          <cell r="B108">
            <v>115.35526043225074</v>
          </cell>
          <cell r="C108">
            <v>130.02573036059434</v>
          </cell>
          <cell r="D108">
            <v>133.81751369242005</v>
          </cell>
          <cell r="E108">
            <v>141.64274895040259</v>
          </cell>
        </row>
        <row r="109">
          <cell r="A109">
            <v>2005</v>
          </cell>
          <cell r="B109">
            <v>134.35739887352787</v>
          </cell>
          <cell r="C109">
            <v>149.68742185546384</v>
          </cell>
          <cell r="D109">
            <v>140.49526856293983</v>
          </cell>
          <cell r="E109">
            <v>145.35753582532902</v>
          </cell>
        </row>
        <row r="110">
          <cell r="A110">
            <v>2006</v>
          </cell>
          <cell r="B110">
            <v>139.07177363699103</v>
          </cell>
          <cell r="C110">
            <v>178.11692506459946</v>
          </cell>
          <cell r="D110">
            <v>184.67823319360346</v>
          </cell>
          <cell r="E110">
            <v>179.3509778872488</v>
          </cell>
        </row>
        <row r="111">
          <cell r="A111">
            <v>2007</v>
          </cell>
          <cell r="B111">
            <v>140.31143972722808</v>
          </cell>
          <cell r="C111">
            <v>191.21272553114642</v>
          </cell>
          <cell r="D111">
            <v>206.92029896997516</v>
          </cell>
          <cell r="E111">
            <v>198.92450424032415</v>
          </cell>
        </row>
        <row r="112">
          <cell r="A112">
            <v>2008</v>
          </cell>
          <cell r="B112">
            <v>170.19649023607096</v>
          </cell>
          <cell r="C112">
            <v>231.57411508009372</v>
          </cell>
          <cell r="D112">
            <v>249.86779439251049</v>
          </cell>
          <cell r="E112">
            <v>231.33497383442383</v>
          </cell>
        </row>
        <row r="113">
          <cell r="A113">
            <v>2009</v>
          </cell>
          <cell r="B113">
            <v>184.25995355077188</v>
          </cell>
          <cell r="C113">
            <v>289.94864079122232</v>
          </cell>
          <cell r="D113">
            <v>279.62248607092698</v>
          </cell>
          <cell r="E113">
            <v>177.55974298963656</v>
          </cell>
        </row>
        <row r="114">
          <cell r="A114">
            <v>2010</v>
          </cell>
          <cell r="B114">
            <v>210.72730281653631</v>
          </cell>
          <cell r="C114">
            <v>308.8364840912144</v>
          </cell>
          <cell r="D114">
            <v>346.45846116266489</v>
          </cell>
          <cell r="E114">
            <v>233.55272348808373</v>
          </cell>
        </row>
        <row r="115">
          <cell r="A115">
            <v>2011</v>
          </cell>
          <cell r="B115">
            <v>237.19558417158936</v>
          </cell>
          <cell r="C115">
            <v>342.38495464581422</v>
          </cell>
          <cell r="D115">
            <v>431.03344750149358</v>
          </cell>
          <cell r="E115">
            <v>242.29332197903597</v>
          </cell>
        </row>
        <row r="116">
          <cell r="A116">
            <v>2012</v>
          </cell>
          <cell r="B116">
            <v>190.56165940763628</v>
          </cell>
          <cell r="C116">
            <v>256.96077210923931</v>
          </cell>
          <cell r="D116">
            <v>447.0989741717579</v>
          </cell>
          <cell r="E116">
            <v>213.89641786031217</v>
          </cell>
        </row>
        <row r="117">
          <cell r="A117">
            <v>2013</v>
          </cell>
          <cell r="B117">
            <v>188.76451012047593</v>
          </cell>
          <cell r="C117">
            <v>266.61169639332127</v>
          </cell>
          <cell r="D117">
            <v>372.45762760297362</v>
          </cell>
          <cell r="E117">
            <v>201.96147959286085</v>
          </cell>
        </row>
        <row r="118">
          <cell r="A118">
            <v>2014</v>
          </cell>
          <cell r="B118">
            <v>169.63578113400408</v>
          </cell>
          <cell r="C118">
            <v>189.31693188960628</v>
          </cell>
          <cell r="D118">
            <v>331.72338868045568</v>
          </cell>
          <cell r="E118">
            <v>186.80133844462844</v>
          </cell>
        </row>
        <row r="119">
          <cell r="A119">
            <v>2015</v>
          </cell>
          <cell r="B119">
            <v>144.32043048580172</v>
          </cell>
          <cell r="C119">
            <v>107.14632715293713</v>
          </cell>
          <cell r="D119">
            <v>301.66867346104596</v>
          </cell>
          <cell r="E119">
            <v>140.99828296256817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Chart usd"/>
      <sheetName val="Chart rand"/>
      <sheetName val="SA exports to Af rand"/>
      <sheetName val="SA exports to africa usd"/>
    </sheetNames>
    <sheetDataSet>
      <sheetData sheetId="0" refreshError="1"/>
      <sheetData sheetId="1" refreshError="1"/>
      <sheetData sheetId="2" refreshError="1"/>
      <sheetData sheetId="3">
        <row r="14">
          <cell r="B14">
            <v>2010</v>
          </cell>
          <cell r="C14">
            <v>2011</v>
          </cell>
          <cell r="D14">
            <v>2012</v>
          </cell>
          <cell r="E14">
            <v>2013</v>
          </cell>
          <cell r="F14">
            <v>2014</v>
          </cell>
          <cell r="G14">
            <v>2015</v>
          </cell>
        </row>
        <row r="15">
          <cell r="A15" t="str">
            <v>Namibia</v>
          </cell>
          <cell r="B15">
            <v>36.720234861678009</v>
          </cell>
          <cell r="C15">
            <v>38.202410576673877</v>
          </cell>
          <cell r="D15">
            <v>39.152545935582829</v>
          </cell>
          <cell r="E15">
            <v>45.135509366537711</v>
          </cell>
          <cell r="F15">
            <v>51.270135681859621</v>
          </cell>
          <cell r="G15">
            <v>48.779018000000001</v>
          </cell>
        </row>
        <row r="16">
          <cell r="A16" t="str">
            <v>Botswana</v>
          </cell>
          <cell r="B16">
            <v>39.562196555555559</v>
          </cell>
          <cell r="C16">
            <v>40.700361049676033</v>
          </cell>
          <cell r="D16">
            <v>48.405027848670763</v>
          </cell>
          <cell r="E16">
            <v>49.020360650870401</v>
          </cell>
          <cell r="F16">
            <v>54.052593525979944</v>
          </cell>
          <cell r="G16">
            <v>48.099052999999998</v>
          </cell>
        </row>
        <row r="17">
          <cell r="A17" t="str">
            <v>Zambia</v>
          </cell>
          <cell r="B17">
            <v>16.466256573696146</v>
          </cell>
          <cell r="C17">
            <v>21.129928713822896</v>
          </cell>
          <cell r="D17">
            <v>25.457562966257672</v>
          </cell>
          <cell r="E17">
            <v>28.844751562862669</v>
          </cell>
          <cell r="F17">
            <v>30.757512856882403</v>
          </cell>
          <cell r="G17">
            <v>27.795748</v>
          </cell>
        </row>
        <row r="18">
          <cell r="A18" t="str">
            <v>Mozambique</v>
          </cell>
          <cell r="B18">
            <v>17.881883453514742</v>
          </cell>
          <cell r="C18">
            <v>21.450631647948168</v>
          </cell>
          <cell r="D18">
            <v>22.575161348670758</v>
          </cell>
          <cell r="E18">
            <v>30.125492428433269</v>
          </cell>
          <cell r="F18">
            <v>33.978439420237009</v>
          </cell>
          <cell r="G18">
            <v>27.189285999999999</v>
          </cell>
        </row>
        <row r="19">
          <cell r="A19" t="str">
            <v>Zimbabwe</v>
          </cell>
          <cell r="B19">
            <v>20.192410917233563</v>
          </cell>
          <cell r="C19">
            <v>21.635490640388774</v>
          </cell>
          <cell r="D19">
            <v>23.199790808793459</v>
          </cell>
          <cell r="E19">
            <v>25.523867088974853</v>
          </cell>
          <cell r="F19">
            <v>25.878147671832266</v>
          </cell>
          <cell r="G19">
            <v>22.748080000000002</v>
          </cell>
        </row>
        <row r="20">
          <cell r="A20" t="str">
            <v>Other SADC</v>
          </cell>
          <cell r="B20">
            <v>58.288079541950118</v>
          </cell>
          <cell r="C20">
            <v>59.294779375809945</v>
          </cell>
          <cell r="D20">
            <v>68.797646400817996</v>
          </cell>
          <cell r="E20">
            <v>72.86180725241779</v>
          </cell>
          <cell r="F20">
            <v>74.207708893345483</v>
          </cell>
          <cell r="G20">
            <v>62.365113000000001</v>
          </cell>
        </row>
        <row r="21">
          <cell r="A21" t="str">
            <v xml:space="preserve">Other Africa </v>
          </cell>
          <cell r="B21">
            <v>32.003254581632653</v>
          </cell>
          <cell r="C21">
            <v>35.019706058315343</v>
          </cell>
          <cell r="D21">
            <v>37.599229981595094</v>
          </cell>
          <cell r="E21">
            <v>40.116024383945842</v>
          </cell>
          <cell r="F21">
            <v>42.613647217866905</v>
          </cell>
          <cell r="G21">
            <v>38.790453999999997</v>
          </cell>
        </row>
      </sheetData>
      <sheetData sheetId="4">
        <row r="13">
          <cell r="B13">
            <v>2010</v>
          </cell>
          <cell r="C13">
            <v>2011</v>
          </cell>
          <cell r="D13">
            <v>2012</v>
          </cell>
          <cell r="E13">
            <v>2013</v>
          </cell>
          <cell r="F13">
            <v>2014</v>
          </cell>
          <cell r="G13">
            <v>2015</v>
          </cell>
        </row>
        <row r="14">
          <cell r="A14" t="str">
            <v>Namibia</v>
          </cell>
          <cell r="B14">
            <v>3.8743859999999999</v>
          </cell>
          <cell r="C14">
            <v>4.2891849999999998</v>
          </cell>
          <cell r="D14">
            <v>4.0817959999999998</v>
          </cell>
          <cell r="E14">
            <v>4.2371489999999996</v>
          </cell>
          <cell r="F14">
            <v>4.5291610000000002</v>
          </cell>
          <cell r="G14">
            <v>3.8457750000000002</v>
          </cell>
        </row>
        <row r="15">
          <cell r="A15" t="str">
            <v>Botswana</v>
          </cell>
          <cell r="B15">
            <v>4.1742439999999998</v>
          </cell>
          <cell r="C15">
            <v>4.5696430000000001</v>
          </cell>
          <cell r="D15">
            <v>5.0464010000000004</v>
          </cell>
          <cell r="E15">
            <v>4.6018439999999998</v>
          </cell>
          <cell r="F15">
            <v>4.7749610000000002</v>
          </cell>
          <cell r="G15">
            <v>3.7921659999999999</v>
          </cell>
        </row>
        <row r="16">
          <cell r="A16" t="str">
            <v>Zambia</v>
          </cell>
          <cell r="B16">
            <v>1.7373700000000001</v>
          </cell>
          <cell r="C16">
            <v>2.3723679999999998</v>
          </cell>
          <cell r="D16">
            <v>2.6540439999999998</v>
          </cell>
          <cell r="E16">
            <v>2.7078350000000002</v>
          </cell>
          <cell r="F16">
            <v>2.7170930000000002</v>
          </cell>
          <cell r="G16">
            <v>2.1914380000000002</v>
          </cell>
        </row>
        <row r="17">
          <cell r="A17" t="str">
            <v>Mozambique</v>
          </cell>
          <cell r="B17">
            <v>1.8867339999999999</v>
          </cell>
          <cell r="C17">
            <v>2.4083749999999999</v>
          </cell>
          <cell r="D17">
            <v>2.3535430000000002</v>
          </cell>
          <cell r="E17">
            <v>2.8280660000000002</v>
          </cell>
          <cell r="F17">
            <v>3.001627</v>
          </cell>
          <cell r="G17">
            <v>2.143624</v>
          </cell>
        </row>
        <row r="18">
          <cell r="A18" t="str">
            <v>Zimbabwe</v>
          </cell>
          <cell r="B18">
            <v>2.1305200000000002</v>
          </cell>
          <cell r="C18">
            <v>2.4291299999999998</v>
          </cell>
          <cell r="D18">
            <v>2.418663</v>
          </cell>
          <cell r="E18">
            <v>2.396083</v>
          </cell>
          <cell r="F18">
            <v>2.286054</v>
          </cell>
          <cell r="G18">
            <v>1.7934760000000001</v>
          </cell>
        </row>
        <row r="19">
          <cell r="A19" t="str">
            <v>Other SADC</v>
          </cell>
          <cell r="B19">
            <v>6.150029</v>
          </cell>
          <cell r="C19">
            <v>6.6573359999999999</v>
          </cell>
          <cell r="D19">
            <v>7.1724059999999996</v>
          </cell>
          <cell r="E19">
            <v>6.839988</v>
          </cell>
          <cell r="F19">
            <v>6.555447</v>
          </cell>
          <cell r="G19">
            <v>4.9169130000000001</v>
          </cell>
        </row>
        <row r="20">
          <cell r="A20" t="str">
            <v>Other Africa</v>
          </cell>
          <cell r="B20">
            <v>3.3766929999999999</v>
          </cell>
          <cell r="C20">
            <v>3.9318460000000002</v>
          </cell>
          <cell r="D20">
            <v>3.9198569999999999</v>
          </cell>
          <cell r="E20">
            <v>3.7659389999999999</v>
          </cell>
          <cell r="F20">
            <v>3.7644540000000002</v>
          </cell>
          <cell r="G20">
            <v>3.0582690000000001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struc of SA exports"/>
      <sheetName val="Sheet1"/>
      <sheetName val="Chart % of x to SADC"/>
      <sheetName val="SA trade w SADC (2)"/>
      <sheetName val="Chart steel VC SA X to SADC"/>
      <sheetName val="SA steel X to SADC"/>
      <sheetName val="SA trade w SADC"/>
      <sheetName val="Chart exports rand summed"/>
      <sheetName val="exports grpd rands summed"/>
      <sheetName val="Chart USD summed"/>
      <sheetName val="exports grpd USD summed"/>
      <sheetName val="exports grpd USD"/>
      <sheetName val="exports grpd rands"/>
      <sheetName val="Chart sa exports by mfg ind"/>
      <sheetName val="SA exports mfg inds"/>
      <sheetName val="SA exports ex ag USD"/>
      <sheetName val="exports ex ag in rand"/>
    </sheetNames>
    <sheetDataSet>
      <sheetData sheetId="0" refreshError="1"/>
      <sheetData sheetId="1" refreshError="1"/>
      <sheetData sheetId="2" refreshError="1"/>
      <sheetData sheetId="3">
        <row r="16">
          <cell r="D16" t="str">
            <v>% of SA total exports</v>
          </cell>
        </row>
        <row r="17">
          <cell r="C17" t="str">
            <v>Structural steel products</v>
          </cell>
          <cell r="D17">
            <v>0.68316756870324191</v>
          </cell>
        </row>
        <row r="18">
          <cell r="C18" t="str">
            <v>Consumer goods</v>
          </cell>
          <cell r="D18">
            <v>0.57816878308050834</v>
          </cell>
        </row>
        <row r="19">
          <cell r="C19" t="str">
            <v>Machinery and equipment</v>
          </cell>
          <cell r="D19">
            <v>0.46038399120859524</v>
          </cell>
        </row>
        <row r="20">
          <cell r="C20" t="str">
            <v>Petroleum and heavy chemicals</v>
          </cell>
          <cell r="D20">
            <v>0.289285486470718</v>
          </cell>
        </row>
        <row r="21">
          <cell r="C21" t="str">
            <v>Auto</v>
          </cell>
          <cell r="D21">
            <v>0.21380063983368794</v>
          </cell>
        </row>
        <row r="22">
          <cell r="C22" t="str">
            <v>Metals and wood, ex structural steel</v>
          </cell>
          <cell r="D22">
            <v>8.1511562825468648E-2</v>
          </cell>
        </row>
        <row r="23">
          <cell r="C23" t="str">
            <v>All products</v>
          </cell>
          <cell r="D23">
            <v>0.26831970909984271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ly table 2007"/>
      <sheetName val="Use table 2007 "/>
    </sheetNames>
    <sheetDataSet>
      <sheetData sheetId="0"/>
      <sheetData sheetId="1">
        <row r="2">
          <cell r="B2" t="str">
            <v>Use of products</v>
          </cell>
          <cell r="C2" t="str">
            <v>Total supply at purchasers' prices</v>
          </cell>
          <cell r="D2" t="str">
            <v>Taxes less subsidies on products</v>
          </cell>
          <cell r="E2" t="str">
            <v>Agriculture</v>
          </cell>
          <cell r="F2" t="str">
            <v>Forestry</v>
          </cell>
          <cell r="G2" t="str">
            <v>Fishing</v>
          </cell>
          <cell r="H2" t="str">
            <v>Mining of coal and lignite</v>
          </cell>
          <cell r="I2" t="str">
            <v>Mining of gold and uranium ore</v>
          </cell>
          <cell r="J2" t="str">
            <v>Mining of metal ores</v>
          </cell>
          <cell r="K2" t="str">
            <v>Other mining and quarrying</v>
          </cell>
          <cell r="L2" t="str">
            <v>Food</v>
          </cell>
          <cell r="M2" t="str">
            <v>Beverages and tobacco</v>
          </cell>
          <cell r="N2" t="str">
            <v>Spinning, weaving and finishing of textiles</v>
          </cell>
          <cell r="O2" t="str">
            <v>Knitted, crouched fabrics, wearing apparel, fur articles</v>
          </cell>
          <cell r="P2" t="str">
            <v>Tanning and dressing of leather</v>
          </cell>
          <cell r="Q2" t="str">
            <v>Footwear</v>
          </cell>
          <cell r="R2" t="str">
            <v>Sawmilling, planing of wood, cork, straw</v>
          </cell>
          <cell r="S2" t="str">
            <v>Paper</v>
          </cell>
          <cell r="T2" t="str">
            <v>Publishing, printing, recorded media</v>
          </cell>
          <cell r="U2" t="str">
            <v xml:space="preserve"> Coke oven, petroleum refineries</v>
          </cell>
          <cell r="V2" t="str">
            <v>Nuclear fuel, basic chemicals</v>
          </cell>
          <cell r="W2" t="str">
            <v>Other chemical products, man-made fibres</v>
          </cell>
          <cell r="X2" t="str">
            <v>Rubber</v>
          </cell>
          <cell r="Y2" t="str">
            <v>Plastic</v>
          </cell>
          <cell r="Z2" t="str">
            <v>Glass</v>
          </cell>
          <cell r="AA2" t="str">
            <v>Non-metallic minerals</v>
          </cell>
          <cell r="AB2" t="str">
            <v>Basic iron and steel, casting of metals</v>
          </cell>
          <cell r="AC2" t="str">
            <v>Basic precious and non-ferrous metals</v>
          </cell>
          <cell r="AD2" t="str">
            <v>Fabricated metal products</v>
          </cell>
          <cell r="AE2" t="str">
            <v>Machinery and equipment</v>
          </cell>
          <cell r="AF2" t="str">
            <v>Electrical machinery and apparatus</v>
          </cell>
          <cell r="AG2" t="str">
            <v>Radio, television, communication equipment and apparatus</v>
          </cell>
          <cell r="AH2" t="str">
            <v>Medical, precision, optical instruments, watches and clocks</v>
          </cell>
          <cell r="AI2" t="str">
            <v>Motor vehicles, trailers, parts</v>
          </cell>
          <cell r="AJ2" t="str">
            <v>Other transport equipment</v>
          </cell>
          <cell r="AK2" t="str">
            <v>Furniture</v>
          </cell>
          <cell r="AL2" t="str">
            <v>Manufacturing n.e.c, recycling</v>
          </cell>
          <cell r="AM2" t="str">
            <v>Electricity, gas, steam and hot water supply</v>
          </cell>
          <cell r="AN2" t="str">
            <v>Collection, purification and distribution of water</v>
          </cell>
          <cell r="AO2" t="str">
            <v>Construction</v>
          </cell>
          <cell r="AP2" t="str">
            <v>Wholesale trade, commission trade</v>
          </cell>
          <cell r="AQ2" t="str">
            <v>Retail trade</v>
          </cell>
          <cell r="AR2" t="str">
            <v>Sale, maintenance, repair of motor vehicles</v>
          </cell>
          <cell r="AS2" t="str">
            <v>Hotels and restaurants</v>
          </cell>
          <cell r="AT2" t="str">
            <v>Land transport, transport via pipe lines</v>
          </cell>
          <cell r="AU2" t="str">
            <v>Water transport</v>
          </cell>
          <cell r="AV2" t="str">
            <v>Air transport</v>
          </cell>
          <cell r="AW2" t="str">
            <v>Auxiliary transport</v>
          </cell>
          <cell r="AX2" t="str">
            <v>Post and telecommunication</v>
          </cell>
          <cell r="AY2" t="str">
            <v>Financial intermediation</v>
          </cell>
          <cell r="AZ2" t="str">
            <v>Insurance and pension funding</v>
          </cell>
          <cell r="BA2" t="str">
            <v>Activities to financial intermediation</v>
          </cell>
          <cell r="BB2" t="str">
            <v>Real estate activities</v>
          </cell>
          <cell r="BC2" t="str">
            <v>Renting of machinery and equipment</v>
          </cell>
          <cell r="BD2" t="str">
            <v>Computer and related activities</v>
          </cell>
          <cell r="BE2" t="str">
            <v>Research and experimental development</v>
          </cell>
          <cell r="BF2" t="str">
            <v>Other business activities</v>
          </cell>
          <cell r="BG2" t="str">
            <v>Government</v>
          </cell>
          <cell r="BH2" t="str">
            <v>Education</v>
          </cell>
          <cell r="BI2" t="str">
            <v>Health and social work</v>
          </cell>
          <cell r="BJ2" t="str">
            <v>Sewerage and refuse disposal</v>
          </cell>
          <cell r="BK2" t="str">
            <v>Activities of membership organisations</v>
          </cell>
          <cell r="BL2" t="str">
            <v>Recreational, cultural and sporting activities</v>
          </cell>
          <cell r="BM2" t="str">
            <v>Other activities</v>
          </cell>
          <cell r="BN2" t="str">
            <v>Non-observed, informal, non-profit, households,</v>
          </cell>
        </row>
        <row r="3">
          <cell r="E3" t="str">
            <v>I1</v>
          </cell>
          <cell r="F3" t="str">
            <v>I2</v>
          </cell>
          <cell r="G3" t="str">
            <v>I3</v>
          </cell>
          <cell r="H3" t="str">
            <v>I4</v>
          </cell>
          <cell r="I3" t="str">
            <v>I5</v>
          </cell>
          <cell r="J3" t="str">
            <v>I6</v>
          </cell>
          <cell r="K3" t="str">
            <v>I7</v>
          </cell>
          <cell r="L3" t="str">
            <v>I8</v>
          </cell>
          <cell r="M3" t="str">
            <v>I9</v>
          </cell>
          <cell r="N3" t="str">
            <v>I10</v>
          </cell>
          <cell r="O3" t="str">
            <v>I11</v>
          </cell>
          <cell r="P3" t="str">
            <v>I12</v>
          </cell>
          <cell r="Q3" t="str">
            <v>I13</v>
          </cell>
          <cell r="R3" t="str">
            <v>I14</v>
          </cell>
          <cell r="S3" t="str">
            <v>I15</v>
          </cell>
          <cell r="T3" t="str">
            <v>I16</v>
          </cell>
          <cell r="U3" t="str">
            <v>I17</v>
          </cell>
          <cell r="V3" t="str">
            <v>I18</v>
          </cell>
          <cell r="W3" t="str">
            <v>I19</v>
          </cell>
          <cell r="X3" t="str">
            <v>I20</v>
          </cell>
          <cell r="Y3" t="str">
            <v>I21</v>
          </cell>
          <cell r="Z3" t="str">
            <v>I22</v>
          </cell>
          <cell r="AA3" t="str">
            <v>I23</v>
          </cell>
          <cell r="AB3" t="str">
            <v>I24</v>
          </cell>
          <cell r="AC3" t="str">
            <v>I25</v>
          </cell>
          <cell r="AD3" t="str">
            <v>I26</v>
          </cell>
          <cell r="AE3" t="str">
            <v>I27</v>
          </cell>
          <cell r="AF3" t="str">
            <v>I28</v>
          </cell>
          <cell r="AG3" t="str">
            <v>I29</v>
          </cell>
          <cell r="AH3" t="str">
            <v>I30</v>
          </cell>
          <cell r="AI3" t="str">
            <v>I31</v>
          </cell>
          <cell r="AJ3" t="str">
            <v>I32</v>
          </cell>
          <cell r="AK3" t="str">
            <v>I33</v>
          </cell>
          <cell r="AL3" t="str">
            <v>I34</v>
          </cell>
          <cell r="AM3" t="str">
            <v>I35</v>
          </cell>
          <cell r="AN3" t="str">
            <v>I36</v>
          </cell>
          <cell r="AO3" t="str">
            <v>I37</v>
          </cell>
          <cell r="AP3" t="str">
            <v>I38</v>
          </cell>
          <cell r="AQ3" t="str">
            <v>I39</v>
          </cell>
          <cell r="AR3" t="str">
            <v>I40</v>
          </cell>
          <cell r="AS3" t="str">
            <v>I41</v>
          </cell>
          <cell r="AT3" t="str">
            <v>I42</v>
          </cell>
          <cell r="AU3" t="str">
            <v>I43</v>
          </cell>
          <cell r="AV3" t="str">
            <v>I44</v>
          </cell>
          <cell r="AW3" t="str">
            <v>I45</v>
          </cell>
          <cell r="AX3" t="str">
            <v>I46</v>
          </cell>
          <cell r="AY3" t="str">
            <v>I47</v>
          </cell>
          <cell r="AZ3" t="str">
            <v>I48</v>
          </cell>
          <cell r="BA3" t="str">
            <v>I49</v>
          </cell>
          <cell r="BB3" t="str">
            <v>I50</v>
          </cell>
          <cell r="BC3" t="str">
            <v>I51</v>
          </cell>
          <cell r="BD3" t="str">
            <v>I52</v>
          </cell>
          <cell r="BE3" t="str">
            <v>I53</v>
          </cell>
          <cell r="BF3" t="str">
            <v>I54</v>
          </cell>
          <cell r="BG3" t="str">
            <v>I55</v>
          </cell>
          <cell r="BH3" t="str">
            <v>I56</v>
          </cell>
          <cell r="BI3" t="str">
            <v>I57</v>
          </cell>
          <cell r="BJ3" t="str">
            <v>I58</v>
          </cell>
          <cell r="BK3" t="str">
            <v>I59</v>
          </cell>
          <cell r="BL3" t="str">
            <v>I60</v>
          </cell>
          <cell r="BM3" t="str">
            <v>I61</v>
          </cell>
          <cell r="BN3" t="str">
            <v>I62</v>
          </cell>
        </row>
        <row r="5">
          <cell r="A5" t="str">
            <v>P1</v>
          </cell>
          <cell r="B5" t="str">
            <v xml:space="preserve">Agriculture </v>
          </cell>
          <cell r="C5">
            <v>96229.268775461431</v>
          </cell>
          <cell r="E5">
            <v>2209.3225934466764</v>
          </cell>
          <cell r="F5">
            <v>224.25137389750648</v>
          </cell>
          <cell r="G5">
            <v>20.539823810974866</v>
          </cell>
          <cell r="H5">
            <v>6.2846276320541712</v>
          </cell>
          <cell r="I5">
            <v>9.3813193626838043</v>
          </cell>
          <cell r="J5">
            <v>3.3536042272449844</v>
          </cell>
          <cell r="K5">
            <v>0.63705529884996803</v>
          </cell>
          <cell r="L5">
            <v>33957.773988792869</v>
          </cell>
          <cell r="M5">
            <v>5606.1178448806086</v>
          </cell>
          <cell r="N5">
            <v>1371.7516138372146</v>
          </cell>
          <cell r="O5">
            <v>22.410159408180498</v>
          </cell>
          <cell r="P5">
            <v>0.72206026267434131</v>
          </cell>
          <cell r="Q5">
            <v>53.178656687587164</v>
          </cell>
          <cell r="R5">
            <v>16.474173177505619</v>
          </cell>
          <cell r="S5">
            <v>78.954305457087173</v>
          </cell>
          <cell r="T5">
            <v>42.523489112787978</v>
          </cell>
          <cell r="U5">
            <v>60.696106945760313</v>
          </cell>
          <cell r="V5">
            <v>99.239026134192798</v>
          </cell>
          <cell r="W5">
            <v>253.35037621342315</v>
          </cell>
          <cell r="X5">
            <v>668.82738518307997</v>
          </cell>
          <cell r="Y5">
            <v>11.506734577976424</v>
          </cell>
          <cell r="Z5">
            <v>11.892783770343257</v>
          </cell>
          <cell r="AA5">
            <v>48.235414083661773</v>
          </cell>
          <cell r="AB5">
            <v>14.26515579106343</v>
          </cell>
          <cell r="AC5">
            <v>66.011242036496839</v>
          </cell>
          <cell r="AD5">
            <v>38.35765876299449</v>
          </cell>
          <cell r="AE5">
            <v>95.412307078833138</v>
          </cell>
          <cell r="AF5">
            <v>66.83417362428429</v>
          </cell>
          <cell r="AG5">
            <v>0</v>
          </cell>
          <cell r="AH5">
            <v>12.061631843540583</v>
          </cell>
          <cell r="AI5">
            <v>108.82760290583553</v>
          </cell>
          <cell r="AJ5">
            <v>86.286891149566912</v>
          </cell>
          <cell r="AK5">
            <v>19.216043167839</v>
          </cell>
          <cell r="AL5">
            <v>384.60197301647219</v>
          </cell>
          <cell r="AM5">
            <v>8.8303269838612533</v>
          </cell>
          <cell r="AN5">
            <v>0</v>
          </cell>
          <cell r="AO5">
            <v>2.8548385920604216</v>
          </cell>
          <cell r="AP5">
            <v>12.903741936499625</v>
          </cell>
          <cell r="AQ5">
            <v>4.3684186863107826</v>
          </cell>
          <cell r="AR5">
            <v>0</v>
          </cell>
          <cell r="AS5">
            <v>234.8950472107137</v>
          </cell>
          <cell r="AT5">
            <v>0.93006052886874413</v>
          </cell>
          <cell r="AU5">
            <v>2.5525263025488146E-2</v>
          </cell>
          <cell r="AV5">
            <v>0.30268910596692067</v>
          </cell>
          <cell r="AW5">
            <v>0.1903860981152567</v>
          </cell>
          <cell r="AX5">
            <v>1.5017856747026466</v>
          </cell>
          <cell r="AY5">
            <v>0</v>
          </cell>
          <cell r="AZ5">
            <v>0</v>
          </cell>
          <cell r="BA5">
            <v>0</v>
          </cell>
          <cell r="BB5">
            <v>28.189597911825331</v>
          </cell>
          <cell r="BC5">
            <v>2.2915598864097966</v>
          </cell>
          <cell r="BD5">
            <v>8.5193690638408075</v>
          </cell>
          <cell r="BE5">
            <v>0.84682692744507981</v>
          </cell>
          <cell r="BF5">
            <v>30.350285356995741</v>
          </cell>
          <cell r="BG5">
            <v>160.90125172525632</v>
          </cell>
          <cell r="BH5">
            <v>21.599381318920177</v>
          </cell>
          <cell r="BI5">
            <v>121.81615998954354</v>
          </cell>
          <cell r="BJ5">
            <v>0.51158041542250676</v>
          </cell>
          <cell r="BK5">
            <v>1.458355996388611</v>
          </cell>
          <cell r="BL5">
            <v>28.189633656255378</v>
          </cell>
          <cell r="BM5">
            <v>2.8250123325674861</v>
          </cell>
          <cell r="BN5">
            <v>1045.7890345193277</v>
          </cell>
        </row>
        <row r="6">
          <cell r="A6" t="str">
            <v>P2</v>
          </cell>
          <cell r="B6" t="str">
            <v xml:space="preserve">Live animal </v>
          </cell>
          <cell r="C6">
            <v>30765.606649822428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14883.066856892719</v>
          </cell>
          <cell r="M6">
            <v>56.640800583980969</v>
          </cell>
          <cell r="N6">
            <v>1436.4961451020049</v>
          </cell>
          <cell r="O6">
            <v>0</v>
          </cell>
          <cell r="P6">
            <v>2279.8466578719026</v>
          </cell>
          <cell r="Q6">
            <v>285.47960064542184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139.65055422778821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659.37099822208097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1734.2037285138949</v>
          </cell>
        </row>
        <row r="7">
          <cell r="A7" t="str">
            <v>P3</v>
          </cell>
          <cell r="B7" t="str">
            <v xml:space="preserve">Forestry </v>
          </cell>
          <cell r="C7">
            <v>14010.890030718776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3980.0671052038433</v>
          </cell>
          <cell r="S7">
            <v>5830.273874927123</v>
          </cell>
          <cell r="T7">
            <v>48.818359741645665</v>
          </cell>
          <cell r="U7">
            <v>0</v>
          </cell>
          <cell r="V7">
            <v>0</v>
          </cell>
          <cell r="W7">
            <v>28.875553505598418</v>
          </cell>
          <cell r="X7">
            <v>21.278496318991831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314.47397424552486</v>
          </cell>
          <cell r="AL7">
            <v>22.319587626819697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58.752418477953931</v>
          </cell>
        </row>
        <row r="8">
          <cell r="A8" t="str">
            <v>P4</v>
          </cell>
          <cell r="B8" t="str">
            <v xml:space="preserve">Fishing </v>
          </cell>
          <cell r="C8">
            <v>3493.7861820375292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1800.8610301983492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46.878737077512397</v>
          </cell>
          <cell r="AM8">
            <v>0.98784933087812965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58.204681942727667</v>
          </cell>
          <cell r="AT8">
            <v>1.0019851162674536</v>
          </cell>
          <cell r="AU8">
            <v>2.7499214133363713E-2</v>
          </cell>
          <cell r="AV8">
            <v>0.32609703306521104</v>
          </cell>
          <cell r="AW8">
            <v>0.20510927056301761</v>
          </cell>
          <cell r="AX8">
            <v>1.6179236159027417</v>
          </cell>
          <cell r="AY8">
            <v>0</v>
          </cell>
          <cell r="AZ8">
            <v>0</v>
          </cell>
          <cell r="BA8">
            <v>0</v>
          </cell>
          <cell r="BB8">
            <v>2.4670117649862129</v>
          </cell>
          <cell r="BC8">
            <v>0.20054579060072292</v>
          </cell>
          <cell r="BD8">
            <v>0.74557231275506475</v>
          </cell>
          <cell r="BE8">
            <v>7.4110031631128337E-2</v>
          </cell>
          <cell r="BF8">
            <v>2.6561042580528875</v>
          </cell>
          <cell r="BG8">
            <v>29.391989823420833</v>
          </cell>
          <cell r="BH8">
            <v>1.6799131315009073</v>
          </cell>
          <cell r="BI8">
            <v>9.474371685646064</v>
          </cell>
          <cell r="BJ8">
            <v>3.9788670101126612E-2</v>
          </cell>
          <cell r="BK8">
            <v>0.11342507234641518</v>
          </cell>
          <cell r="BL8">
            <v>2.1924764905123202</v>
          </cell>
          <cell r="BM8">
            <v>0.21971811340610056</v>
          </cell>
          <cell r="BN8">
            <v>152.03566366163449</v>
          </cell>
        </row>
        <row r="9">
          <cell r="A9" t="str">
            <v>P5</v>
          </cell>
          <cell r="B9" t="str">
            <v xml:space="preserve">Coal and lignite </v>
          </cell>
          <cell r="C9">
            <v>51412.86036622752</v>
          </cell>
          <cell r="E9">
            <v>9.1720854011617181</v>
          </cell>
          <cell r="F9">
            <v>0</v>
          </cell>
          <cell r="G9">
            <v>0</v>
          </cell>
          <cell r="H9">
            <v>55.424774967466064</v>
          </cell>
          <cell r="I9">
            <v>93.698934778616277</v>
          </cell>
          <cell r="J9">
            <v>1649.9825079555155</v>
          </cell>
          <cell r="K9">
            <v>296.19192718947147</v>
          </cell>
          <cell r="L9">
            <v>465.80608787022271</v>
          </cell>
          <cell r="M9">
            <v>57.236033007373344</v>
          </cell>
          <cell r="N9">
            <v>164.10026359211182</v>
          </cell>
          <cell r="O9">
            <v>35.024682620113865</v>
          </cell>
          <cell r="P9">
            <v>3.8186833491879026</v>
          </cell>
          <cell r="Q9">
            <v>0.68869153717824461</v>
          </cell>
          <cell r="R9">
            <v>87.908325159254701</v>
          </cell>
          <cell r="S9">
            <v>1710.6486298277175</v>
          </cell>
          <cell r="T9">
            <v>12.470169347112678</v>
          </cell>
          <cell r="U9">
            <v>4304.0765431427226</v>
          </cell>
          <cell r="V9">
            <v>276.9743598702716</v>
          </cell>
          <cell r="W9">
            <v>72.63913011493446</v>
          </cell>
          <cell r="X9">
            <v>40.393823022326345</v>
          </cell>
          <cell r="Y9">
            <v>11.263356497831392</v>
          </cell>
          <cell r="Z9">
            <v>13.411350554221301</v>
          </cell>
          <cell r="AA9">
            <v>802.43929253286376</v>
          </cell>
          <cell r="AB9">
            <v>2034.4365545205942</v>
          </cell>
          <cell r="AC9">
            <v>15.606710459196872</v>
          </cell>
          <cell r="AD9">
            <v>38.159544316577239</v>
          </cell>
          <cell r="AE9">
            <v>17.958048613929467</v>
          </cell>
          <cell r="AF9">
            <v>11.925419618628634</v>
          </cell>
          <cell r="AG9">
            <v>2.2293325461282025</v>
          </cell>
          <cell r="AH9">
            <v>0.20714450887311509</v>
          </cell>
          <cell r="AI9">
            <v>2.9939965420154517</v>
          </cell>
          <cell r="AJ9">
            <v>3.159147011181318</v>
          </cell>
          <cell r="AK9">
            <v>18.624212687357883</v>
          </cell>
          <cell r="AL9">
            <v>10.018107582896649</v>
          </cell>
          <cell r="AM9">
            <v>11158.18501702779</v>
          </cell>
          <cell r="AN9">
            <v>804.02233233409515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33.108049418915535</v>
          </cell>
          <cell r="AT9">
            <v>40.881483249787934</v>
          </cell>
          <cell r="AU9">
            <v>1.1219813984496148</v>
          </cell>
          <cell r="AV9">
            <v>13.304918584741369</v>
          </cell>
          <cell r="AW9">
            <v>8.3685586469930158</v>
          </cell>
          <cell r="AX9">
            <v>66.012075557926352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363.4941077562321</v>
          </cell>
          <cell r="BH9">
            <v>5.26555526591439</v>
          </cell>
          <cell r="BI9">
            <v>29.696671086803164</v>
          </cell>
          <cell r="BJ9">
            <v>0.1247144494831907</v>
          </cell>
          <cell r="BK9">
            <v>0.35552194680851307</v>
          </cell>
          <cell r="BL9">
            <v>6.8721447041110526</v>
          </cell>
          <cell r="BM9">
            <v>0.68868910383991988</v>
          </cell>
          <cell r="BN9">
            <v>53.215126226254611</v>
          </cell>
        </row>
        <row r="10">
          <cell r="A10" t="str">
            <v>P6</v>
          </cell>
          <cell r="B10" t="str">
            <v>Metal ores</v>
          </cell>
          <cell r="C10">
            <v>186905.07998329104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1.8857498108758473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8.88315401769351</v>
          </cell>
          <cell r="S10">
            <v>0</v>
          </cell>
          <cell r="T10">
            <v>0.26302863213147015</v>
          </cell>
          <cell r="U10">
            <v>8.1786273247213437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0.10974345819447817</v>
          </cell>
          <cell r="AB10">
            <v>25522.131131930688</v>
          </cell>
          <cell r="AC10">
            <v>9034.5949728557316</v>
          </cell>
          <cell r="AD10">
            <v>1728.611410197504</v>
          </cell>
          <cell r="AE10">
            <v>1399.8929464895748</v>
          </cell>
          <cell r="AF10">
            <v>2128.0357426742312</v>
          </cell>
          <cell r="AG10">
            <v>405.30043721720824</v>
          </cell>
          <cell r="AH10">
            <v>0</v>
          </cell>
          <cell r="AI10">
            <v>3548.6044900326015</v>
          </cell>
          <cell r="AJ10">
            <v>301.27953049050365</v>
          </cell>
          <cell r="AK10">
            <v>0</v>
          </cell>
          <cell r="AL10">
            <v>165.89242875777404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9.3431597841957608</v>
          </cell>
        </row>
        <row r="11">
          <cell r="A11" t="str">
            <v>P7</v>
          </cell>
          <cell r="B11" t="str">
            <v>Other minerals</v>
          </cell>
          <cell r="C11">
            <v>117340.52626055163</v>
          </cell>
          <cell r="E11">
            <v>1097.7741815890272</v>
          </cell>
          <cell r="F11">
            <v>111.84663147784698</v>
          </cell>
          <cell r="G11">
            <v>10.01478709761837</v>
          </cell>
          <cell r="H11">
            <v>104.56554921803004</v>
          </cell>
          <cell r="I11">
            <v>191.9707060593411</v>
          </cell>
          <cell r="J11">
            <v>230.09368965568663</v>
          </cell>
          <cell r="K11">
            <v>40.410857347638498</v>
          </cell>
          <cell r="L11">
            <v>421.19418373922468</v>
          </cell>
          <cell r="M11">
            <v>0.10083434202820429</v>
          </cell>
          <cell r="N11">
            <v>11.707007142253463</v>
          </cell>
          <cell r="O11">
            <v>0</v>
          </cell>
          <cell r="P11">
            <v>0</v>
          </cell>
          <cell r="Q11">
            <v>0</v>
          </cell>
          <cell r="R11">
            <v>308.66313037827189</v>
          </cell>
          <cell r="S11">
            <v>1.5894424642295717</v>
          </cell>
          <cell r="T11">
            <v>185.0497401820335</v>
          </cell>
          <cell r="U11">
            <v>50914.374373193605</v>
          </cell>
          <cell r="V11">
            <v>5642.3943158228221</v>
          </cell>
          <cell r="W11">
            <v>2441.4589331779603</v>
          </cell>
          <cell r="X11">
            <v>0</v>
          </cell>
          <cell r="Y11">
            <v>514.46451934929723</v>
          </cell>
          <cell r="Z11">
            <v>1133.2822320153884</v>
          </cell>
          <cell r="AA11">
            <v>9060.9005622070326</v>
          </cell>
          <cell r="AB11">
            <v>342.66367641869169</v>
          </cell>
          <cell r="AC11">
            <v>131.1643751304222</v>
          </cell>
          <cell r="AD11">
            <v>26.32242175014672</v>
          </cell>
          <cell r="AE11">
            <v>262.82478906942015</v>
          </cell>
          <cell r="AF11">
            <v>0</v>
          </cell>
          <cell r="AG11">
            <v>3.8968597061817447</v>
          </cell>
          <cell r="AH11">
            <v>0</v>
          </cell>
          <cell r="AI11">
            <v>99.864001387148136</v>
          </cell>
          <cell r="AJ11">
            <v>0.17671965802001532</v>
          </cell>
          <cell r="AK11">
            <v>2.9511572433041482</v>
          </cell>
          <cell r="AL11">
            <v>4927.0750656688115</v>
          </cell>
          <cell r="AM11">
            <v>31.492934600557092</v>
          </cell>
          <cell r="AN11">
            <v>18.563917518454112</v>
          </cell>
          <cell r="AO11">
            <v>4873.3470116833842</v>
          </cell>
          <cell r="AP11">
            <v>0</v>
          </cell>
          <cell r="AQ11">
            <v>0</v>
          </cell>
          <cell r="AR11">
            <v>0</v>
          </cell>
          <cell r="AS11">
            <v>16.530023432038359</v>
          </cell>
          <cell r="AT11">
            <v>352.83586459090361</v>
          </cell>
          <cell r="AU11">
            <v>9.6834861484368293</v>
          </cell>
          <cell r="AV11">
            <v>114.83077616033189</v>
          </cell>
          <cell r="AW11">
            <v>72.226528757533742</v>
          </cell>
          <cell r="AX11">
            <v>569.73049658225443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1133.5093277612064</v>
          </cell>
          <cell r="BH11">
            <v>144.25977410930466</v>
          </cell>
          <cell r="BI11">
            <v>813.59606849299496</v>
          </cell>
          <cell r="BJ11">
            <v>3.4167865309618106</v>
          </cell>
          <cell r="BK11">
            <v>9.7401913278731858</v>
          </cell>
          <cell r="BL11">
            <v>188.27530860401291</v>
          </cell>
          <cell r="BM11">
            <v>18.867931212233458</v>
          </cell>
          <cell r="BN11">
            <v>2979.2443461483167</v>
          </cell>
        </row>
        <row r="12">
          <cell r="A12" t="str">
            <v>P8</v>
          </cell>
          <cell r="B12" t="str">
            <v>Electricity and gas</v>
          </cell>
          <cell r="C12">
            <v>11641.845611643848</v>
          </cell>
          <cell r="E12">
            <v>783.75426624306317</v>
          </cell>
          <cell r="F12">
            <v>79.707880861929667</v>
          </cell>
          <cell r="G12">
            <v>7.2521860192699652</v>
          </cell>
          <cell r="H12">
            <v>739.9262817452526</v>
          </cell>
          <cell r="I12">
            <v>75.431856910272828</v>
          </cell>
          <cell r="J12">
            <v>882.54109336621559</v>
          </cell>
          <cell r="K12">
            <v>210.77436921205026</v>
          </cell>
          <cell r="L12">
            <v>157.20207758561057</v>
          </cell>
          <cell r="M12">
            <v>3.5284519238696803</v>
          </cell>
          <cell r="N12">
            <v>66.77419401414798</v>
          </cell>
          <cell r="O12">
            <v>5.94033410368516</v>
          </cell>
          <cell r="P12">
            <v>1.8000782122218291</v>
          </cell>
          <cell r="Q12">
            <v>8.269132478009018E-3</v>
          </cell>
          <cell r="R12">
            <v>42.255548236869295</v>
          </cell>
          <cell r="S12">
            <v>183.19731293891178</v>
          </cell>
          <cell r="T12">
            <v>7.5552662377629085</v>
          </cell>
          <cell r="U12">
            <v>0.24768324062249217</v>
          </cell>
          <cell r="V12">
            <v>4245.9609175216674</v>
          </cell>
          <cell r="W12">
            <v>1362.7854387027764</v>
          </cell>
          <cell r="X12">
            <v>10.414338584933509</v>
          </cell>
          <cell r="Y12">
            <v>23.009859524697298</v>
          </cell>
          <cell r="Z12">
            <v>128.10700229799156</v>
          </cell>
          <cell r="AA12">
            <v>147.40773230189279</v>
          </cell>
          <cell r="AB12">
            <v>979.37270447743981</v>
          </cell>
          <cell r="AC12">
            <v>122.86323929437694</v>
          </cell>
          <cell r="AD12">
            <v>172.25913486464387</v>
          </cell>
          <cell r="AE12">
            <v>97.621093305598677</v>
          </cell>
          <cell r="AF12">
            <v>11.437758289627643</v>
          </cell>
          <cell r="AG12">
            <v>1.9042455710821589</v>
          </cell>
          <cell r="AH12">
            <v>0.33558781888575995</v>
          </cell>
          <cell r="AI12">
            <v>240.69218804957842</v>
          </cell>
          <cell r="AJ12">
            <v>51.344506887713699</v>
          </cell>
          <cell r="AK12">
            <v>14.10064677021753</v>
          </cell>
          <cell r="AL12">
            <v>13.654138332921409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9.7319363493069986</v>
          </cell>
        </row>
        <row r="13">
          <cell r="A13" t="str">
            <v>P9</v>
          </cell>
          <cell r="B13" t="str">
            <v>Natural water</v>
          </cell>
          <cell r="C13">
            <v>5832.9918685860657</v>
          </cell>
          <cell r="E13">
            <v>286.17395650672876</v>
          </cell>
          <cell r="F13">
            <v>29.573335687569507</v>
          </cell>
          <cell r="G13">
            <v>3.0893414749411914</v>
          </cell>
          <cell r="H13">
            <v>37.735039883747731</v>
          </cell>
          <cell r="I13">
            <v>13.657790205938102</v>
          </cell>
          <cell r="J13">
            <v>159.74648826663017</v>
          </cell>
          <cell r="K13">
            <v>38.148220310524088</v>
          </cell>
          <cell r="L13">
            <v>133.49060723851284</v>
          </cell>
          <cell r="M13">
            <v>692.74906923644187</v>
          </cell>
          <cell r="N13">
            <v>0</v>
          </cell>
          <cell r="O13">
            <v>0</v>
          </cell>
          <cell r="P13">
            <v>5.3642101651350534E-2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34.91067472408767</v>
          </cell>
          <cell r="W13">
            <v>17.808853773025056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3.6600385275447604</v>
          </cell>
          <cell r="AM13">
            <v>0</v>
          </cell>
          <cell r="AN13">
            <v>4208.4203901611227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9.7192569830772406</v>
          </cell>
        </row>
        <row r="14">
          <cell r="A14" t="str">
            <v>P10</v>
          </cell>
          <cell r="B14" t="str">
            <v xml:space="preserve">Meat </v>
          </cell>
          <cell r="C14">
            <v>36815.432560295318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2715.7142649825892</v>
          </cell>
          <cell r="M14">
            <v>2.2671889920390507E-2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19.660403317632152</v>
          </cell>
          <cell r="T14">
            <v>0</v>
          </cell>
          <cell r="U14">
            <v>0</v>
          </cell>
          <cell r="V14">
            <v>0</v>
          </cell>
          <cell r="W14">
            <v>2.1777469932264224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10.193613160192932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90.994167171878701</v>
          </cell>
          <cell r="AM14">
            <v>26.446297623421003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1183.5894878278959</v>
          </cell>
          <cell r="AT14">
            <v>10.869573523705805</v>
          </cell>
          <cell r="AU14">
            <v>0.29831254478129365</v>
          </cell>
          <cell r="AV14">
            <v>3.5375133015633677</v>
          </cell>
          <cell r="AW14">
            <v>2.2250333468858483</v>
          </cell>
          <cell r="AX14">
            <v>17.551298330962926</v>
          </cell>
          <cell r="AY14">
            <v>0</v>
          </cell>
          <cell r="AZ14">
            <v>0</v>
          </cell>
          <cell r="BA14">
            <v>0</v>
          </cell>
          <cell r="BB14">
            <v>191.25025250287058</v>
          </cell>
          <cell r="BC14">
            <v>15.546919408789419</v>
          </cell>
          <cell r="BD14">
            <v>57.799032455912176</v>
          </cell>
          <cell r="BE14">
            <v>5.7452349695333185</v>
          </cell>
          <cell r="BF14">
            <v>205.90927746524139</v>
          </cell>
          <cell r="BG14">
            <v>376.07102091808696</v>
          </cell>
          <cell r="BH14">
            <v>26.374478113650596</v>
          </cell>
          <cell r="BI14">
            <v>148.74674408932586</v>
          </cell>
          <cell r="BJ14">
            <v>0.62467837715861385</v>
          </cell>
          <cell r="BK14">
            <v>1.7807629644915004</v>
          </cell>
          <cell r="BL14">
            <v>34.421674626738756</v>
          </cell>
          <cell r="BM14">
            <v>3.449553708782755</v>
          </cell>
          <cell r="BN14">
            <v>812.48382416676532</v>
          </cell>
        </row>
        <row r="15">
          <cell r="A15" t="str">
            <v>P11</v>
          </cell>
          <cell r="B15" t="str">
            <v xml:space="preserve">Fish </v>
          </cell>
          <cell r="C15">
            <v>12954.533636815091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228.90748589976118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2.5578977805023801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6.7272474125097297</v>
          </cell>
        </row>
        <row r="16">
          <cell r="A16" t="str">
            <v>P12</v>
          </cell>
          <cell r="B16" t="str">
            <v xml:space="preserve">Vegetables </v>
          </cell>
          <cell r="C16">
            <v>7316.8621950158258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259.2392770881674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6.7246218923180496</v>
          </cell>
          <cell r="AM16">
            <v>2.1677316993670566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16.754009582543823</v>
          </cell>
          <cell r="AT16">
            <v>0.7409064351757797</v>
          </cell>
          <cell r="AU16">
            <v>2.0333979400396177E-2</v>
          </cell>
          <cell r="AV16">
            <v>0.24112872174166661</v>
          </cell>
          <cell r="AW16">
            <v>0.15166570441729627</v>
          </cell>
          <cell r="AX16">
            <v>1.1963551146454749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43.897555942634249</v>
          </cell>
          <cell r="BH16">
            <v>4.0649037066003464</v>
          </cell>
          <cell r="BI16">
            <v>22.92523813316669</v>
          </cell>
          <cell r="BJ16">
            <v>9.627706905908015E-2</v>
          </cell>
          <cell r="BK16">
            <v>0.27445585629206065</v>
          </cell>
          <cell r="BL16">
            <v>5.3051587286272639</v>
          </cell>
          <cell r="BM16">
            <v>0.53165426047579656</v>
          </cell>
          <cell r="BN16">
            <v>30.907699977116806</v>
          </cell>
        </row>
        <row r="17">
          <cell r="A17" t="str">
            <v>P13</v>
          </cell>
          <cell r="B17" t="str">
            <v>Fruit and nuts</v>
          </cell>
          <cell r="C17">
            <v>11777.380832340496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2589.7016181070412</v>
          </cell>
          <cell r="M17">
            <v>647.49432364008464</v>
          </cell>
          <cell r="N17">
            <v>0</v>
          </cell>
          <cell r="O17">
            <v>0</v>
          </cell>
          <cell r="P17">
            <v>0.12476756027554697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1.0117616685676594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67.486851653551696</v>
          </cell>
          <cell r="AM17">
            <v>1.4042225219995985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13.32065679193421</v>
          </cell>
          <cell r="AT17">
            <v>0.47998665492320125</v>
          </cell>
          <cell r="AU17">
            <v>1.3173105658554195E-2</v>
          </cell>
          <cell r="AV17">
            <v>0.15621212485113647</v>
          </cell>
          <cell r="AW17">
            <v>9.8254665735974939E-2</v>
          </cell>
          <cell r="AX17">
            <v>0.77504319346707795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28.438464070311639</v>
          </cell>
          <cell r="BH17">
            <v>2.3700557804276574</v>
          </cell>
          <cell r="BI17">
            <v>13.366637213808731</v>
          </cell>
          <cell r="BJ17">
            <v>5.6134668989968814E-2</v>
          </cell>
          <cell r="BK17">
            <v>0.16002241027776853</v>
          </cell>
          <cell r="BL17">
            <v>3.0931906432256193</v>
          </cell>
          <cell r="BM17">
            <v>0.30998280504988984</v>
          </cell>
          <cell r="BN17">
            <v>187.25123702899305</v>
          </cell>
        </row>
        <row r="18">
          <cell r="A18" t="str">
            <v>P14</v>
          </cell>
          <cell r="B18" t="str">
            <v>Oils and fats</v>
          </cell>
          <cell r="C18">
            <v>18298.287722114841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4019.8271662779171</v>
          </cell>
          <cell r="M18">
            <v>0</v>
          </cell>
          <cell r="N18">
            <v>11.82675027893157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351.48400100303729</v>
          </cell>
          <cell r="W18">
            <v>1393.6741814506988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36.4829347446722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86.497793634333433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59.616857970596385</v>
          </cell>
          <cell r="BH18">
            <v>10.590883574837571</v>
          </cell>
          <cell r="BI18">
            <v>59.730450096407978</v>
          </cell>
          <cell r="BJ18">
            <v>0.25084462091332244</v>
          </cell>
          <cell r="BK18">
            <v>0.71507967475386447</v>
          </cell>
          <cell r="BL18">
            <v>13.822299984546367</v>
          </cell>
          <cell r="BM18">
            <v>1.3851960049195631</v>
          </cell>
          <cell r="BN18">
            <v>149.67363103021484</v>
          </cell>
        </row>
        <row r="19">
          <cell r="A19" t="str">
            <v>P15</v>
          </cell>
          <cell r="B19" t="str">
            <v>Dairy products</v>
          </cell>
          <cell r="C19">
            <v>34954.720520000257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8843.93272677803</v>
          </cell>
          <cell r="M19">
            <v>21.186533918901329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253.11241992071456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6.8896596405189596</v>
          </cell>
          <cell r="AM19">
            <v>6.3873543031771929</v>
          </cell>
          <cell r="AN19">
            <v>0</v>
          </cell>
          <cell r="AO19">
            <v>0</v>
          </cell>
          <cell r="AP19">
            <v>234.71178186371452</v>
          </cell>
          <cell r="AQ19">
            <v>79.45906999972776</v>
          </cell>
          <cell r="AR19">
            <v>0</v>
          </cell>
          <cell r="AS19">
            <v>695.6824013066921</v>
          </cell>
          <cell r="AT19">
            <v>5.5552983378106937</v>
          </cell>
          <cell r="AU19">
            <v>0.15246368043394998</v>
          </cell>
          <cell r="AV19">
            <v>1.8079772606808202</v>
          </cell>
          <cell r="AW19">
            <v>1.137185743908945</v>
          </cell>
          <cell r="AX19">
            <v>8.97024140199904</v>
          </cell>
          <cell r="AY19">
            <v>0</v>
          </cell>
          <cell r="AZ19">
            <v>0</v>
          </cell>
          <cell r="BA19">
            <v>0</v>
          </cell>
          <cell r="BB19">
            <v>44.675705227650667</v>
          </cell>
          <cell r="BC19">
            <v>3.6317316166402955</v>
          </cell>
          <cell r="BD19">
            <v>13.50174707039916</v>
          </cell>
          <cell r="BE19">
            <v>1.342076261878963</v>
          </cell>
          <cell r="BF19">
            <v>48.10002634395245</v>
          </cell>
          <cell r="BG19">
            <v>105.34143743594825</v>
          </cell>
          <cell r="BH19">
            <v>11.88650254602859</v>
          </cell>
          <cell r="BI19">
            <v>67.03748012424677</v>
          </cell>
          <cell r="BJ19">
            <v>0.28153130039383767</v>
          </cell>
          <cell r="BK19">
            <v>0.80255781441781071</v>
          </cell>
          <cell r="BL19">
            <v>15.513229165188063</v>
          </cell>
          <cell r="BM19">
            <v>1.5546517646878764</v>
          </cell>
          <cell r="BN19">
            <v>350.12879190138699</v>
          </cell>
        </row>
        <row r="20">
          <cell r="A20" t="str">
            <v>P16</v>
          </cell>
          <cell r="B20" t="str">
            <v>Grain mill products</v>
          </cell>
          <cell r="C20">
            <v>44571.272800761166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9435.4269857738946</v>
          </cell>
          <cell r="M20">
            <v>15.269571125364621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220.047179712016</v>
          </cell>
          <cell r="AM20">
            <v>2.279445735610798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53.106972591422604</v>
          </cell>
          <cell r="AT20">
            <v>0.95446869061673545</v>
          </cell>
          <cell r="AU20">
            <v>2.6195138511273905E-2</v>
          </cell>
          <cell r="AV20">
            <v>0.31063276600674977</v>
          </cell>
          <cell r="AW20">
            <v>0.19538251988902888</v>
          </cell>
          <cell r="AX20">
            <v>1.5411979780110725</v>
          </cell>
          <cell r="AY20">
            <v>0</v>
          </cell>
          <cell r="AZ20">
            <v>0</v>
          </cell>
          <cell r="BA20">
            <v>0</v>
          </cell>
          <cell r="BB20">
            <v>20.481024791477616</v>
          </cell>
          <cell r="BC20">
            <v>1.664922465070952</v>
          </cell>
          <cell r="BD20">
            <v>6.1897090391302267</v>
          </cell>
          <cell r="BE20">
            <v>0.61525827183998127</v>
          </cell>
          <cell r="BF20">
            <v>22.050862476626264</v>
          </cell>
          <cell r="BG20">
            <v>35.071646008804649</v>
          </cell>
          <cell r="BH20">
            <v>4.0513755040304629</v>
          </cell>
          <cell r="BI20">
            <v>22.848941795586935</v>
          </cell>
          <cell r="BJ20">
            <v>9.5956654164393265E-2</v>
          </cell>
          <cell r="BK20">
            <v>0.27354245349376555</v>
          </cell>
          <cell r="BL20">
            <v>5.2875028953956518</v>
          </cell>
          <cell r="BM20">
            <v>0.52988488854180171</v>
          </cell>
          <cell r="BN20">
            <v>608.39676472688313</v>
          </cell>
        </row>
        <row r="21">
          <cell r="A21" t="str">
            <v>P17</v>
          </cell>
          <cell r="B21" t="str">
            <v>Starches products</v>
          </cell>
          <cell r="C21">
            <v>10057.091367236533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223.32744880345467</v>
          </cell>
          <cell r="M21">
            <v>37.279545423879107</v>
          </cell>
          <cell r="N21">
            <v>9.2327610682294257</v>
          </cell>
          <cell r="O21">
            <v>0</v>
          </cell>
          <cell r="P21">
            <v>0</v>
          </cell>
          <cell r="Q21">
            <v>0</v>
          </cell>
          <cell r="R21">
            <v>1.3841455109607372</v>
          </cell>
          <cell r="S21">
            <v>197.53862099135222</v>
          </cell>
          <cell r="T21">
            <v>0</v>
          </cell>
          <cell r="U21">
            <v>0</v>
          </cell>
          <cell r="V21">
            <v>20.870446049994197</v>
          </cell>
          <cell r="W21">
            <v>222.89305904245444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3.6210170042198802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9.6668330305469237</v>
          </cell>
        </row>
        <row r="22">
          <cell r="A22" t="str">
            <v>P18</v>
          </cell>
          <cell r="B22" t="str">
            <v xml:space="preserve">Animal feeding </v>
          </cell>
          <cell r="C22">
            <v>16100.40840218369</v>
          </cell>
          <cell r="E22">
            <v>11435.371176584174</v>
          </cell>
          <cell r="F22">
            <v>1159.7279366635639</v>
          </cell>
          <cell r="G22">
            <v>107.17540856314253</v>
          </cell>
          <cell r="H22">
            <v>4.4257612153077073</v>
          </cell>
          <cell r="I22">
            <v>6.3686365293055074</v>
          </cell>
          <cell r="J22">
            <v>0</v>
          </cell>
          <cell r="K22">
            <v>0</v>
          </cell>
          <cell r="L22">
            <v>722.65923492406375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0.18055284327912599</v>
          </cell>
          <cell r="AM22">
            <v>4.2900704124486255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3.3668233103288889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0.47485230138173501</v>
          </cell>
        </row>
        <row r="23">
          <cell r="A23" t="str">
            <v>P19</v>
          </cell>
          <cell r="B23" t="str">
            <v>Bakery products</v>
          </cell>
          <cell r="C23">
            <v>30697.539911223306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168.6704016303303</v>
          </cell>
          <cell r="M23">
            <v>0.28950514156071477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4.0861776619349204</v>
          </cell>
          <cell r="AM23">
            <v>3.3206818532909006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71.142956795584553</v>
          </cell>
          <cell r="AT23">
            <v>1.37910862407381</v>
          </cell>
          <cell r="AU23">
            <v>3.7849268168621317E-2</v>
          </cell>
          <cell r="AV23">
            <v>0.4488322463914447</v>
          </cell>
          <cell r="AW23">
            <v>0.2823075505998256</v>
          </cell>
          <cell r="AX23">
            <v>2.2268718123239695</v>
          </cell>
          <cell r="AY23">
            <v>0</v>
          </cell>
          <cell r="AZ23">
            <v>0</v>
          </cell>
          <cell r="BA23">
            <v>0</v>
          </cell>
          <cell r="BB23">
            <v>54.084022237485541</v>
          </cell>
          <cell r="BC23">
            <v>4.3965428752400673</v>
          </cell>
          <cell r="BD23">
            <v>16.345098193288809</v>
          </cell>
          <cell r="BE23">
            <v>1.6247059116805902</v>
          </cell>
          <cell r="BF23">
            <v>58.229475755424367</v>
          </cell>
          <cell r="BG23">
            <v>89.84707644837502</v>
          </cell>
          <cell r="BH23">
            <v>11.885535884966853</v>
          </cell>
          <cell r="BI23">
            <v>67.032028350568481</v>
          </cell>
          <cell r="BJ23">
            <v>0.28150840506826419</v>
          </cell>
          <cell r="BK23">
            <v>0.80249254699487116</v>
          </cell>
          <cell r="BL23">
            <v>15.511967563256407</v>
          </cell>
          <cell r="BM23">
            <v>1.5545253337785647</v>
          </cell>
          <cell r="BN23">
            <v>59.338720587414201</v>
          </cell>
        </row>
        <row r="24">
          <cell r="A24" t="str">
            <v>P20</v>
          </cell>
          <cell r="B24" t="str">
            <v>Sugar</v>
          </cell>
          <cell r="C24">
            <v>14187.564511899274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1531.2584271393148</v>
          </cell>
          <cell r="M24">
            <v>657.49531386692979</v>
          </cell>
          <cell r="N24">
            <v>0</v>
          </cell>
          <cell r="O24">
            <v>0</v>
          </cell>
          <cell r="P24">
            <v>0.64323070344991973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214.83256892882306</v>
          </cell>
          <cell r="W24">
            <v>297.53626721048721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22.0138951090807</v>
          </cell>
          <cell r="AM24">
            <v>6.6269438988832752</v>
          </cell>
          <cell r="AN24">
            <v>0</v>
          </cell>
          <cell r="AO24">
            <v>0</v>
          </cell>
          <cell r="AP24">
            <v>127.91755050193832</v>
          </cell>
          <cell r="AQ24">
            <v>43.305067682665708</v>
          </cell>
          <cell r="AR24">
            <v>0</v>
          </cell>
          <cell r="AS24">
            <v>0</v>
          </cell>
          <cell r="AT24">
            <v>4.3183125953787886</v>
          </cell>
          <cell r="AU24">
            <v>0.11851493682609314</v>
          </cell>
          <cell r="AV24">
            <v>1.4053990446952775</v>
          </cell>
          <cell r="AW24">
            <v>0.88397116096963257</v>
          </cell>
          <cell r="AX24">
            <v>6.9728579950769598</v>
          </cell>
          <cell r="AY24">
            <v>0</v>
          </cell>
          <cell r="AZ24">
            <v>0</v>
          </cell>
          <cell r="BA24">
            <v>0</v>
          </cell>
          <cell r="BB24">
            <v>67.070034671577957</v>
          </cell>
          <cell r="BC24">
            <v>5.4521884815189265</v>
          </cell>
          <cell r="BD24">
            <v>20.269688850442154</v>
          </cell>
          <cell r="BE24">
            <v>2.0148109796465672</v>
          </cell>
          <cell r="BF24">
            <v>72.210845204431962</v>
          </cell>
          <cell r="BG24">
            <v>33.284772344371525</v>
          </cell>
          <cell r="BH24">
            <v>3.1861405007263794</v>
          </cell>
          <cell r="BI24">
            <v>17.969190656663439</v>
          </cell>
          <cell r="BJ24">
            <v>7.5463600410085929E-2</v>
          </cell>
          <cell r="BK24">
            <v>0.21512315727769277</v>
          </cell>
          <cell r="BL24">
            <v>4.1582734323116481</v>
          </cell>
          <cell r="BM24">
            <v>0.41671963075906954</v>
          </cell>
          <cell r="BN24">
            <v>62.75127196762206</v>
          </cell>
        </row>
        <row r="25">
          <cell r="A25" t="str">
            <v>P21</v>
          </cell>
          <cell r="B25" t="str">
            <v>Confectionary products</v>
          </cell>
          <cell r="C25">
            <v>4767.1843478216551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329.73757071329152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2.1270433235513604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29.748751717750658</v>
          </cell>
          <cell r="AT25">
            <v>2.9030646164511786</v>
          </cell>
          <cell r="AU25">
            <v>7.9673833707399194E-2</v>
          </cell>
          <cell r="AV25">
            <v>0.94480521002932416</v>
          </cell>
          <cell r="AW25">
            <v>0.59426577921210355</v>
          </cell>
          <cell r="AX25">
            <v>4.6876313082820902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0.60004282314762014</v>
          </cell>
          <cell r="BI25">
            <v>3.3841206590996178</v>
          </cell>
          <cell r="BJ25">
            <v>1.4211988399327906E-2</v>
          </cell>
          <cell r="BK25">
            <v>4.0513940483135863E-2</v>
          </cell>
          <cell r="BL25">
            <v>0.78312369751904809</v>
          </cell>
          <cell r="BM25">
            <v>7.848041341701617E-2</v>
          </cell>
          <cell r="BN25">
            <v>20.111189179711577</v>
          </cell>
        </row>
        <row r="26">
          <cell r="A26" t="str">
            <v>P22</v>
          </cell>
          <cell r="B26" t="str">
            <v>Pasta products</v>
          </cell>
          <cell r="C26">
            <v>1122.327623917505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36.974506852387108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0.61759926944501498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1.6242803441996301</v>
          </cell>
        </row>
        <row r="27">
          <cell r="A27" t="str">
            <v>P23</v>
          </cell>
          <cell r="B27" t="str">
            <v>Food n.e.c.</v>
          </cell>
          <cell r="C27">
            <v>18820.978187275214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3231.4949520590258</v>
          </cell>
          <cell r="M27">
            <v>183.48321301982403</v>
          </cell>
          <cell r="N27">
            <v>0</v>
          </cell>
          <cell r="O27">
            <v>0</v>
          </cell>
          <cell r="P27">
            <v>5.7074255800630934E-2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14.7354343469099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51.360285408569396</v>
          </cell>
          <cell r="AM27">
            <v>1.9971985142908639</v>
          </cell>
          <cell r="AN27">
            <v>0</v>
          </cell>
          <cell r="AO27">
            <v>0</v>
          </cell>
          <cell r="AP27">
            <v>250.49391439565571</v>
          </cell>
          <cell r="AQ27">
            <v>84.801935891004476</v>
          </cell>
          <cell r="AR27">
            <v>0</v>
          </cell>
          <cell r="AS27">
            <v>133.8740863246428</v>
          </cell>
          <cell r="AT27">
            <v>6.0838450005255993</v>
          </cell>
          <cell r="AU27">
            <v>0.16696950254797083</v>
          </cell>
          <cell r="AV27">
            <v>1.9799932874157014</v>
          </cell>
          <cell r="AW27">
            <v>1.2453807846215472</v>
          </cell>
          <cell r="AX27">
            <v>9.8236953244472058</v>
          </cell>
          <cell r="AY27">
            <v>0</v>
          </cell>
          <cell r="AZ27">
            <v>0</v>
          </cell>
          <cell r="BA27">
            <v>0</v>
          </cell>
          <cell r="BB27">
            <v>109.02288331384493</v>
          </cell>
          <cell r="BC27">
            <v>8.8625764327749419</v>
          </cell>
          <cell r="BD27">
            <v>32.948543014339251</v>
          </cell>
          <cell r="BE27">
            <v>3.2750915279688426</v>
          </cell>
          <cell r="BF27">
            <v>117.37931237499497</v>
          </cell>
          <cell r="BG27">
            <v>55.761085805365511</v>
          </cell>
          <cell r="BH27">
            <v>11.558106075765075</v>
          </cell>
          <cell r="BI27">
            <v>65.185390179124909</v>
          </cell>
          <cell r="BJ27">
            <v>0.27375324415231272</v>
          </cell>
          <cell r="BK27">
            <v>0.78038500518173182</v>
          </cell>
          <cell r="BL27">
            <v>15.084634658056316</v>
          </cell>
          <cell r="BM27">
            <v>1.5117003456278428</v>
          </cell>
          <cell r="BN27">
            <v>211.99716647409909</v>
          </cell>
        </row>
        <row r="28">
          <cell r="A28" t="str">
            <v>P24</v>
          </cell>
          <cell r="B28" t="str">
            <v>Alcohol, beverages</v>
          </cell>
          <cell r="C28">
            <v>60645.792659419691</v>
          </cell>
          <cell r="E28">
            <v>0</v>
          </cell>
          <cell r="F28">
            <v>0</v>
          </cell>
          <cell r="G28">
            <v>0</v>
          </cell>
          <cell r="H28">
            <v>5.3006193709993985</v>
          </cell>
          <cell r="I28">
            <v>7.6983646087387214</v>
          </cell>
          <cell r="J28">
            <v>2.0337381125862195</v>
          </cell>
          <cell r="K28">
            <v>0.4482577951237236</v>
          </cell>
          <cell r="L28">
            <v>263.49565011403536</v>
          </cell>
          <cell r="M28">
            <v>11586.512722270005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0.76785508558245896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741.27131325927996</v>
          </cell>
          <cell r="AT28">
            <v>73.262842977946065</v>
          </cell>
          <cell r="AU28">
            <v>2.0106791751303539</v>
          </cell>
          <cell r="AV28">
            <v>23.843463681404195</v>
          </cell>
          <cell r="AW28">
            <v>14.99711726113944</v>
          </cell>
          <cell r="AX28">
            <v>118.29884685687637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65.341452389615171</v>
          </cell>
          <cell r="BH28">
            <v>1.3069753248472307</v>
          </cell>
          <cell r="BI28">
            <v>7.3710775750097923</v>
          </cell>
          <cell r="BJ28">
            <v>3.0955654227310121E-2</v>
          </cell>
          <cell r="BK28">
            <v>8.8244902665490801E-2</v>
          </cell>
          <cell r="BL28">
            <v>1.7057505055913382</v>
          </cell>
          <cell r="BM28">
            <v>0.17094107264176947</v>
          </cell>
          <cell r="BN28">
            <v>349.3800580853777</v>
          </cell>
        </row>
        <row r="29">
          <cell r="A29" t="str">
            <v>P25</v>
          </cell>
          <cell r="B29" t="str">
            <v>Soft drinks</v>
          </cell>
          <cell r="C29">
            <v>17074.430762744367</v>
          </cell>
          <cell r="E29">
            <v>0</v>
          </cell>
          <cell r="F29">
            <v>0</v>
          </cell>
          <cell r="G29">
            <v>0</v>
          </cell>
          <cell r="H29">
            <v>81.468278990186704</v>
          </cell>
          <cell r="I29">
            <v>119.70105513662293</v>
          </cell>
          <cell r="J29">
            <v>31.622378299904877</v>
          </cell>
          <cell r="K29">
            <v>6.9699129330166478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4098.1152219806845</v>
          </cell>
          <cell r="AT29">
            <v>512.62028023021344</v>
          </cell>
          <cell r="AU29">
            <v>14.068726796729052</v>
          </cell>
          <cell r="AV29">
            <v>166.83277002640477</v>
          </cell>
          <cell r="AW29">
            <v>104.93486384857948</v>
          </cell>
          <cell r="AX29">
            <v>827.73730259059175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457.19429212836553</v>
          </cell>
          <cell r="BH29">
            <v>9.1449093434559252</v>
          </cell>
          <cell r="BI29">
            <v>51.575446686358902</v>
          </cell>
          <cell r="BJ29">
            <v>0.21659678357677359</v>
          </cell>
          <cell r="BK29">
            <v>0.61744978620183599</v>
          </cell>
          <cell r="BL29">
            <v>11.935140197088526</v>
          </cell>
          <cell r="BM29">
            <v>1.1960750770599491</v>
          </cell>
          <cell r="BN29">
            <v>1907.7823699495616</v>
          </cell>
        </row>
        <row r="30">
          <cell r="A30" t="str">
            <v>P26</v>
          </cell>
          <cell r="B30" t="str">
            <v>Tobacco products</v>
          </cell>
          <cell r="C30">
            <v>31161.470722741655</v>
          </cell>
          <cell r="E30">
            <v>0</v>
          </cell>
          <cell r="F30">
            <v>0</v>
          </cell>
          <cell r="G30">
            <v>0</v>
          </cell>
          <cell r="H30">
            <v>46.05490488616644</v>
          </cell>
          <cell r="I30">
            <v>67.668309401196524</v>
          </cell>
          <cell r="J30">
            <v>17.876474658951896</v>
          </cell>
          <cell r="K30">
            <v>3.9401676477492713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1447.9432140668457</v>
          </cell>
          <cell r="AT30">
            <v>160.99434679332393</v>
          </cell>
          <cell r="AU30">
            <v>4.4184468859404431</v>
          </cell>
          <cell r="AV30">
            <v>52.395767139879581</v>
          </cell>
          <cell r="AW30">
            <v>32.95601152096728</v>
          </cell>
          <cell r="AX30">
            <v>259.96050387861078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143.58717213799409</v>
          </cell>
          <cell r="BH30">
            <v>2.872064885089332</v>
          </cell>
          <cell r="BI30">
            <v>16.197867447060926</v>
          </cell>
          <cell r="BJ30">
            <v>6.802473299303996E-2</v>
          </cell>
          <cell r="BK30">
            <v>0.19391726945059864</v>
          </cell>
          <cell r="BL30">
            <v>3.748369258926092</v>
          </cell>
          <cell r="BM30">
            <v>0.37564125566894169</v>
          </cell>
          <cell r="BN30">
            <v>672.06865128913398</v>
          </cell>
        </row>
        <row r="31">
          <cell r="A31" t="str">
            <v>P27</v>
          </cell>
          <cell r="B31" t="str">
            <v>Textile fabrics</v>
          </cell>
          <cell r="C31">
            <v>15571.015113001687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198.90277288863953</v>
          </cell>
          <cell r="N31">
            <v>4948.1898331936609</v>
          </cell>
          <cell r="O31">
            <v>4524.5630131485723</v>
          </cell>
          <cell r="P31">
            <v>15.976456116394743</v>
          </cell>
          <cell r="Q31">
            <v>198.7593645186393</v>
          </cell>
          <cell r="R31">
            <v>47.630209373214264</v>
          </cell>
          <cell r="S31">
            <v>23.942138798931452</v>
          </cell>
          <cell r="T31">
            <v>336.48513772006805</v>
          </cell>
          <cell r="U31">
            <v>17.545706177487553</v>
          </cell>
          <cell r="V31">
            <v>0</v>
          </cell>
          <cell r="W31">
            <v>49.25658021296374</v>
          </cell>
          <cell r="X31">
            <v>690.25797441830878</v>
          </cell>
          <cell r="Y31">
            <v>3.6999575364519228</v>
          </cell>
          <cell r="Z31">
            <v>0</v>
          </cell>
          <cell r="AA31">
            <v>0.94997478801776036</v>
          </cell>
          <cell r="AB31">
            <v>0</v>
          </cell>
          <cell r="AC31">
            <v>0</v>
          </cell>
          <cell r="AD31">
            <v>13.874721248397993</v>
          </cell>
          <cell r="AE31">
            <v>36.811478463544027</v>
          </cell>
          <cell r="AF31">
            <v>8.8630089651766468</v>
          </cell>
          <cell r="AG31">
            <v>0</v>
          </cell>
          <cell r="AH31">
            <v>0</v>
          </cell>
          <cell r="AI31">
            <v>1034.9651707054716</v>
          </cell>
          <cell r="AJ31">
            <v>10.363908630298845</v>
          </cell>
          <cell r="AK31">
            <v>465.9905580733672</v>
          </cell>
          <cell r="AL31">
            <v>298.98472366706835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1.2563456469680918</v>
          </cell>
          <cell r="AU31">
            <v>3.4480071021607051E-2</v>
          </cell>
          <cell r="AV31">
            <v>0.40887891579352575</v>
          </cell>
          <cell r="AW31">
            <v>0.25717761176391124</v>
          </cell>
          <cell r="AX31">
            <v>2.0286441973692133</v>
          </cell>
          <cell r="AY31">
            <v>0.90593431434163696</v>
          </cell>
          <cell r="AZ31">
            <v>0.15608593607253324</v>
          </cell>
          <cell r="BA31">
            <v>5.5984917514110596E-2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14.178213722157397</v>
          </cell>
          <cell r="BH31">
            <v>8.2319563302446941</v>
          </cell>
          <cell r="BI31">
            <v>46.426575583145571</v>
          </cell>
          <cell r="BJ31">
            <v>0.19497353081486632</v>
          </cell>
          <cell r="BK31">
            <v>0.55580864557938203</v>
          </cell>
          <cell r="BL31">
            <v>10.743633338266804</v>
          </cell>
          <cell r="BM31">
            <v>1.0766687161417792</v>
          </cell>
          <cell r="BN31">
            <v>774.77192006426435</v>
          </cell>
        </row>
        <row r="32">
          <cell r="A32" t="str">
            <v>P28</v>
          </cell>
          <cell r="B32" t="str">
            <v>Made-up textile, articles</v>
          </cell>
          <cell r="C32">
            <v>14478.195447461445</v>
          </cell>
          <cell r="E32">
            <v>2005.4173578221159</v>
          </cell>
          <cell r="F32">
            <v>204.4395037756145</v>
          </cell>
          <cell r="G32">
            <v>19.114672425018924</v>
          </cell>
          <cell r="H32">
            <v>61.350003336542287</v>
          </cell>
          <cell r="I32">
            <v>160.78483863153602</v>
          </cell>
          <cell r="J32">
            <v>237.7050184964931</v>
          </cell>
          <cell r="K32">
            <v>41.775866276622466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1.1558460918814397</v>
          </cell>
          <cell r="AG32">
            <v>0</v>
          </cell>
          <cell r="AH32">
            <v>51.096879113573358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127.01397251684047</v>
          </cell>
          <cell r="AT32">
            <v>544.47821128659552</v>
          </cell>
          <cell r="AU32">
            <v>14.943059213191145</v>
          </cell>
          <cell r="AV32">
            <v>177.2009647514742</v>
          </cell>
          <cell r="AW32">
            <v>111.45627508966007</v>
          </cell>
          <cell r="AX32">
            <v>879.17888408027636</v>
          </cell>
          <cell r="AY32">
            <v>3.6438590863453344</v>
          </cell>
          <cell r="AZ32">
            <v>0.62781059002268103</v>
          </cell>
          <cell r="BA32">
            <v>0.2251831585939417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691.33596070503245</v>
          </cell>
          <cell r="BH32">
            <v>47.141360515767595</v>
          </cell>
          <cell r="BI32">
            <v>265.8677778739563</v>
          </cell>
          <cell r="BJ32">
            <v>1.1165410916243792</v>
          </cell>
          <cell r="BK32">
            <v>3.1829099533451153</v>
          </cell>
          <cell r="BL32">
            <v>61.524803112433936</v>
          </cell>
          <cell r="BM32">
            <v>6.1656823806521466</v>
          </cell>
          <cell r="BN32">
            <v>165.28876093498104</v>
          </cell>
        </row>
        <row r="33">
          <cell r="A33" t="str">
            <v>P29</v>
          </cell>
          <cell r="B33" t="str">
            <v>Carpets</v>
          </cell>
          <cell r="C33">
            <v>2873.8466038412962</v>
          </cell>
          <cell r="E33">
            <v>0</v>
          </cell>
          <cell r="F33">
            <v>0</v>
          </cell>
          <cell r="G33">
            <v>0</v>
          </cell>
          <cell r="H33">
            <v>29.824243665604552</v>
          </cell>
          <cell r="I33">
            <v>68.961188228260212</v>
          </cell>
          <cell r="J33">
            <v>135.56893970630298</v>
          </cell>
          <cell r="K33">
            <v>21.392340900527863</v>
          </cell>
          <cell r="L33">
            <v>0</v>
          </cell>
          <cell r="M33">
            <v>0</v>
          </cell>
          <cell r="N33">
            <v>151.26127283504454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1318.3779534765256</v>
          </cell>
          <cell r="AJ33">
            <v>3.4729313202812073</v>
          </cell>
          <cell r="AK33">
            <v>0</v>
          </cell>
          <cell r="AL33">
            <v>9.78887493594695</v>
          </cell>
          <cell r="AM33">
            <v>0</v>
          </cell>
          <cell r="AN33">
            <v>0</v>
          </cell>
          <cell r="AO33">
            <v>72.822489302497559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21.482795531340656</v>
          </cell>
          <cell r="AU33">
            <v>0.58958959061215632</v>
          </cell>
          <cell r="AV33">
            <v>6.9915967522683573</v>
          </cell>
          <cell r="AW33">
            <v>4.3975907920688133</v>
          </cell>
          <cell r="AX33">
            <v>34.688661200121224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42.095682039773244</v>
          </cell>
        </row>
        <row r="34">
          <cell r="A34" t="str">
            <v>P30</v>
          </cell>
          <cell r="B34" t="str">
            <v>Textile n.e.c.</v>
          </cell>
          <cell r="C34">
            <v>7061.0264893746335</v>
          </cell>
          <cell r="E34">
            <v>6.8008137942140943</v>
          </cell>
          <cell r="F34">
            <v>0</v>
          </cell>
          <cell r="G34">
            <v>0</v>
          </cell>
          <cell r="H34">
            <v>1.953171939640387</v>
          </cell>
          <cell r="I34">
            <v>7.1256228534447477</v>
          </cell>
          <cell r="J34">
            <v>8.4709456868698521</v>
          </cell>
          <cell r="K34">
            <v>1.8670877104134123</v>
          </cell>
          <cell r="L34">
            <v>0</v>
          </cell>
          <cell r="M34">
            <v>0</v>
          </cell>
          <cell r="N34">
            <v>195.17035732823823</v>
          </cell>
          <cell r="O34">
            <v>767.10734043487639</v>
          </cell>
          <cell r="P34">
            <v>5.4773213778330652</v>
          </cell>
          <cell r="Q34">
            <v>81.502000869574815</v>
          </cell>
          <cell r="R34">
            <v>0</v>
          </cell>
          <cell r="S34">
            <v>588.89822167733917</v>
          </cell>
          <cell r="T34">
            <v>0</v>
          </cell>
          <cell r="U34">
            <v>0</v>
          </cell>
          <cell r="V34">
            <v>0</v>
          </cell>
          <cell r="W34">
            <v>688.65359234796119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0.34246127962217454</v>
          </cell>
          <cell r="AE34">
            <v>92.275263031660415</v>
          </cell>
          <cell r="AF34">
            <v>30.347259274351426</v>
          </cell>
          <cell r="AG34">
            <v>44.346972668063366</v>
          </cell>
          <cell r="AH34">
            <v>0</v>
          </cell>
          <cell r="AI34">
            <v>407.18937099618483</v>
          </cell>
          <cell r="AJ34">
            <v>29.927837333304421</v>
          </cell>
          <cell r="AK34">
            <v>47.10878978897442</v>
          </cell>
          <cell r="AL34">
            <v>101.58113059565423</v>
          </cell>
          <cell r="AM34">
            <v>0</v>
          </cell>
          <cell r="AN34">
            <v>0</v>
          </cell>
          <cell r="AO34">
            <v>1346.9175133825449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8.9792712328790856</v>
          </cell>
          <cell r="AU34">
            <v>0.24643370284213162</v>
          </cell>
          <cell r="AV34">
            <v>2.9223125778927077</v>
          </cell>
          <cell r="AW34">
            <v>1.8380829643698187</v>
          </cell>
          <cell r="AX34">
            <v>14.498992794812606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26.079295251003419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1011.5988152147761</v>
          </cell>
        </row>
        <row r="35">
          <cell r="A35" t="str">
            <v>P31</v>
          </cell>
          <cell r="B35" t="str">
            <v>Knitting fabrics</v>
          </cell>
          <cell r="C35">
            <v>3477.626808559909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50.266054259475624</v>
          </cell>
          <cell r="O35">
            <v>1373.6998256671945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102.36908448073901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17.94592962465433</v>
          </cell>
          <cell r="BH35">
            <v>83.536435618693872</v>
          </cell>
          <cell r="BI35">
            <v>471.12867058693212</v>
          </cell>
          <cell r="BJ35">
            <v>1.9785568765014836</v>
          </cell>
          <cell r="BK35">
            <v>5.6402477461120748</v>
          </cell>
          <cell r="BL35">
            <v>109.02448927912472</v>
          </cell>
          <cell r="BM35">
            <v>10.925843539547213</v>
          </cell>
          <cell r="BN35">
            <v>383.46835606964504</v>
          </cell>
        </row>
        <row r="36">
          <cell r="A36" t="str">
            <v>P32</v>
          </cell>
          <cell r="B36" t="str">
            <v>Wearing apparel</v>
          </cell>
          <cell r="C36">
            <v>52758.713078324807</v>
          </cell>
          <cell r="E36">
            <v>0</v>
          </cell>
          <cell r="F36">
            <v>0</v>
          </cell>
          <cell r="G36">
            <v>0</v>
          </cell>
          <cell r="H36">
            <v>39.653662148459645</v>
          </cell>
          <cell r="I36">
            <v>72.27496130430761</v>
          </cell>
          <cell r="J36">
            <v>105.88769023261307</v>
          </cell>
          <cell r="K36">
            <v>18.541197639825874</v>
          </cell>
          <cell r="L36">
            <v>0</v>
          </cell>
          <cell r="M36">
            <v>0</v>
          </cell>
          <cell r="N36">
            <v>0</v>
          </cell>
          <cell r="O36">
            <v>1.2154654781276977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8.3530588958537599E-2</v>
          </cell>
          <cell r="AM36">
            <v>9.9335947584907167</v>
          </cell>
          <cell r="AN36">
            <v>0</v>
          </cell>
          <cell r="AO36">
            <v>0</v>
          </cell>
          <cell r="AP36">
            <v>392.48040472487997</v>
          </cell>
          <cell r="AQ36">
            <v>132.86988707990827</v>
          </cell>
          <cell r="AR36">
            <v>0</v>
          </cell>
          <cell r="AS36">
            <v>7.6025865981477896</v>
          </cell>
          <cell r="AT36">
            <v>33.32462677392931</v>
          </cell>
          <cell r="AU36">
            <v>0.91458548903843651</v>
          </cell>
          <cell r="AV36">
            <v>10.845532276432747</v>
          </cell>
          <cell r="AW36">
            <v>6.8216481247222536</v>
          </cell>
          <cell r="AX36">
            <v>53.809881777019989</v>
          </cell>
          <cell r="AY36">
            <v>0.39212418978873836</v>
          </cell>
          <cell r="AZ36">
            <v>6.7560164408098325E-2</v>
          </cell>
          <cell r="BA36">
            <v>2.423248581390133E-2</v>
          </cell>
          <cell r="BB36">
            <v>15.902153589949592</v>
          </cell>
          <cell r="BC36">
            <v>1.2927015627622582</v>
          </cell>
          <cell r="BD36">
            <v>4.8058974011059039</v>
          </cell>
          <cell r="BE36">
            <v>0.4777071282271752</v>
          </cell>
          <cell r="BF36">
            <v>17.121028145040839</v>
          </cell>
          <cell r="BG36">
            <v>187.14831688628777</v>
          </cell>
          <cell r="BH36">
            <v>4.410083252792961</v>
          </cell>
          <cell r="BI36">
            <v>24.871981246002168</v>
          </cell>
          <cell r="BJ36">
            <v>0.10445263173049264</v>
          </cell>
          <cell r="BK36">
            <v>0.29776183221738406</v>
          </cell>
          <cell r="BL36">
            <v>5.7556570465711046</v>
          </cell>
          <cell r="BM36">
            <v>0.57680076076420916</v>
          </cell>
          <cell r="BN36">
            <v>12.512104863958907</v>
          </cell>
        </row>
        <row r="37">
          <cell r="A37" t="str">
            <v>P33</v>
          </cell>
          <cell r="B37" t="str">
            <v>Leather products</v>
          </cell>
          <cell r="C37">
            <v>8847.5700513545107</v>
          </cell>
          <cell r="E37">
            <v>0</v>
          </cell>
          <cell r="F37">
            <v>0</v>
          </cell>
          <cell r="G37">
            <v>0</v>
          </cell>
          <cell r="H37">
            <v>39.302665585807951</v>
          </cell>
          <cell r="I37">
            <v>23.521188822838994</v>
          </cell>
          <cell r="J37">
            <v>55.63646943266474</v>
          </cell>
          <cell r="K37">
            <v>8.206766325038668</v>
          </cell>
          <cell r="L37">
            <v>0</v>
          </cell>
          <cell r="M37">
            <v>0</v>
          </cell>
          <cell r="N37">
            <v>27.29997293372357</v>
          </cell>
          <cell r="O37">
            <v>0</v>
          </cell>
          <cell r="P37">
            <v>252.79518458449033</v>
          </cell>
          <cell r="Q37">
            <v>1089.8617522032011</v>
          </cell>
          <cell r="R37">
            <v>0</v>
          </cell>
          <cell r="S37">
            <v>32.551711440015161</v>
          </cell>
          <cell r="T37">
            <v>1.2329246158301701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4375.841224096248</v>
          </cell>
          <cell r="AJ37">
            <v>0</v>
          </cell>
          <cell r="AK37">
            <v>375.47352550079859</v>
          </cell>
          <cell r="AL37">
            <v>22.260000204862351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53.677123102216854</v>
          </cell>
          <cell r="BH37">
            <v>16.205757593372152</v>
          </cell>
          <cell r="BI37">
            <v>91.39720858656014</v>
          </cell>
          <cell r="BJ37">
            <v>0.38383266999372845</v>
          </cell>
          <cell r="BK37">
            <v>1.0941870701459508</v>
          </cell>
          <cell r="BL37">
            <v>21.150345138778011</v>
          </cell>
          <cell r="BM37">
            <v>2.1195729814618733</v>
          </cell>
          <cell r="BN37">
            <v>68.614281424669244</v>
          </cell>
        </row>
        <row r="38">
          <cell r="A38" t="str">
            <v>P34</v>
          </cell>
          <cell r="B38" t="str">
            <v>Footwear</v>
          </cell>
          <cell r="C38">
            <v>17027.461503269424</v>
          </cell>
          <cell r="E38">
            <v>0</v>
          </cell>
          <cell r="F38">
            <v>0</v>
          </cell>
          <cell r="G38">
            <v>0</v>
          </cell>
          <cell r="H38">
            <v>37.75742846391929</v>
          </cell>
          <cell r="I38">
            <v>101.63943078615324</v>
          </cell>
          <cell r="J38">
            <v>329.95594112364529</v>
          </cell>
          <cell r="K38">
            <v>57.881894778065799</v>
          </cell>
          <cell r="L38">
            <v>0</v>
          </cell>
          <cell r="M38">
            <v>0</v>
          </cell>
          <cell r="N38">
            <v>0</v>
          </cell>
          <cell r="O38">
            <v>1.3926053721575509</v>
          </cell>
          <cell r="P38">
            <v>3.5403305359090407</v>
          </cell>
          <cell r="Q38">
            <v>607.39515357537709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0.24790748094864298</v>
          </cell>
          <cell r="AM38">
            <v>0</v>
          </cell>
          <cell r="AN38">
            <v>10.799593784505795</v>
          </cell>
          <cell r="AO38">
            <v>286.63292577845726</v>
          </cell>
          <cell r="AP38">
            <v>107.54736549854928</v>
          </cell>
          <cell r="AQ38">
            <v>36.408967524253043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247.70211896508698</v>
          </cell>
          <cell r="BH38">
            <v>44.337875827060408</v>
          </cell>
          <cell r="BI38">
            <v>250.05668892074038</v>
          </cell>
          <cell r="BJ38">
            <v>1.0501406776262701</v>
          </cell>
          <cell r="BK38">
            <v>2.9936231100697124</v>
          </cell>
          <cell r="BL38">
            <v>57.86593876031661</v>
          </cell>
          <cell r="BM38">
            <v>5.7990108217392615</v>
          </cell>
          <cell r="BN38">
            <v>119.18670467147088</v>
          </cell>
        </row>
        <row r="39">
          <cell r="A39" t="str">
            <v>P35</v>
          </cell>
          <cell r="B39" t="str">
            <v>Wood products</v>
          </cell>
          <cell r="C39">
            <v>33831.426875764831</v>
          </cell>
          <cell r="E39">
            <v>379.55588914470076</v>
          </cell>
          <cell r="F39">
            <v>27.130854161361832</v>
          </cell>
          <cell r="G39">
            <v>1.2146531576875899</v>
          </cell>
          <cell r="H39">
            <v>68.553893388164084</v>
          </cell>
          <cell r="I39">
            <v>1873.278384259263</v>
          </cell>
          <cell r="J39">
            <v>382.52851538862677</v>
          </cell>
          <cell r="K39">
            <v>76.453291972071426</v>
          </cell>
          <cell r="L39">
            <v>2705.4419720734918</v>
          </cell>
          <cell r="M39">
            <v>1321.0184395232955</v>
          </cell>
          <cell r="N39">
            <v>118.01884303907761</v>
          </cell>
          <cell r="O39">
            <v>37.847176512545445</v>
          </cell>
          <cell r="P39">
            <v>5.3448032714112035</v>
          </cell>
          <cell r="Q39">
            <v>32.200634377415668</v>
          </cell>
          <cell r="R39">
            <v>5488.1610640042509</v>
          </cell>
          <cell r="S39">
            <v>837.81098068196206</v>
          </cell>
          <cell r="T39">
            <v>52.681582841301228</v>
          </cell>
          <cell r="U39">
            <v>632.87954418176719</v>
          </cell>
          <cell r="V39">
            <v>356.32827330111331</v>
          </cell>
          <cell r="W39">
            <v>1600.1628130698514</v>
          </cell>
          <cell r="X39">
            <v>10.077810394812479</v>
          </cell>
          <cell r="Y39">
            <v>83.439401052300013</v>
          </cell>
          <cell r="Z39">
            <v>52.777323124161548</v>
          </cell>
          <cell r="AA39">
            <v>324.75723181909802</v>
          </cell>
          <cell r="AB39">
            <v>315.48885706361466</v>
          </cell>
          <cell r="AC39">
            <v>40.434307782231492</v>
          </cell>
          <cell r="AD39">
            <v>345.81927276654392</v>
          </cell>
          <cell r="AE39">
            <v>138.4212663901337</v>
          </cell>
          <cell r="AF39">
            <v>58.593844706938064</v>
          </cell>
          <cell r="AG39">
            <v>68.470055096361833</v>
          </cell>
          <cell r="AH39">
            <v>5.7922216603523511</v>
          </cell>
          <cell r="AI39">
            <v>925.42903840769429</v>
          </cell>
          <cell r="AJ39">
            <v>146.97169952429158</v>
          </cell>
          <cell r="AK39">
            <v>3306.4438383290371</v>
          </cell>
          <cell r="AL39">
            <v>145.41802832071025</v>
          </cell>
          <cell r="AM39">
            <v>112.98504956217491</v>
          </cell>
          <cell r="AN39">
            <v>28.912799569260017</v>
          </cell>
          <cell r="AO39">
            <v>1973.7252526715401</v>
          </cell>
          <cell r="AP39">
            <v>923.73701538212197</v>
          </cell>
          <cell r="AQ39">
            <v>578.12399879488873</v>
          </cell>
          <cell r="AR39">
            <v>13.492535585267641</v>
          </cell>
          <cell r="AS39">
            <v>53.209166788928528</v>
          </cell>
          <cell r="AT39">
            <v>496.12051839447747</v>
          </cell>
          <cell r="AU39">
            <v>8.5744017772780072</v>
          </cell>
          <cell r="AV39">
            <v>102.72364147694159</v>
          </cell>
          <cell r="AW39">
            <v>96.003014540469508</v>
          </cell>
          <cell r="AX39">
            <v>656.61703090509798</v>
          </cell>
          <cell r="AY39">
            <v>0</v>
          </cell>
          <cell r="AZ39">
            <v>0</v>
          </cell>
          <cell r="BA39">
            <v>0</v>
          </cell>
          <cell r="BB39">
            <v>336.37835735586668</v>
          </cell>
          <cell r="BC39">
            <v>0.47552798159798249</v>
          </cell>
          <cell r="BD39">
            <v>0.28681427967994388</v>
          </cell>
          <cell r="BE39">
            <v>0.26693981588650195</v>
          </cell>
          <cell r="BF39">
            <v>54.374681360164516</v>
          </cell>
          <cell r="BG39">
            <v>546.3527086394713</v>
          </cell>
          <cell r="BH39">
            <v>110.48795794534919</v>
          </cell>
          <cell r="BI39">
            <v>493.50178264666101</v>
          </cell>
          <cell r="BJ39">
            <v>2.6774423398293394</v>
          </cell>
          <cell r="BK39">
            <v>5.8520798045242524</v>
          </cell>
          <cell r="BL39">
            <v>107.3500152114032</v>
          </cell>
          <cell r="BM39">
            <v>12.121245774565889</v>
          </cell>
          <cell r="BN39">
            <v>1204.7952905445559</v>
          </cell>
        </row>
        <row r="40">
          <cell r="A40" t="str">
            <v>P36</v>
          </cell>
          <cell r="B40" t="str">
            <v>Paper products</v>
          </cell>
          <cell r="C40">
            <v>67904.456210125703</v>
          </cell>
          <cell r="E40">
            <v>26.724229121520114</v>
          </cell>
          <cell r="F40">
            <v>11.507053967709846</v>
          </cell>
          <cell r="G40">
            <v>2.3182778210718897</v>
          </cell>
          <cell r="H40">
            <v>21.838324763813795</v>
          </cell>
          <cell r="I40">
            <v>32.250676005626239</v>
          </cell>
          <cell r="J40">
            <v>98.416731492092893</v>
          </cell>
          <cell r="K40">
            <v>26.167444963845728</v>
          </cell>
          <cell r="L40">
            <v>2908.4913560120053</v>
          </cell>
          <cell r="M40">
            <v>1325.8848893675656</v>
          </cell>
          <cell r="N40">
            <v>170.23363573191929</v>
          </cell>
          <cell r="O40">
            <v>72.640240085332621</v>
          </cell>
          <cell r="P40">
            <v>12.994072613775192</v>
          </cell>
          <cell r="Q40">
            <v>62.911473321902477</v>
          </cell>
          <cell r="R40">
            <v>222.62486916838736</v>
          </cell>
          <cell r="S40">
            <v>13695.176835416847</v>
          </cell>
          <cell r="T40">
            <v>5631.8714208813326</v>
          </cell>
          <cell r="U40">
            <v>121.82701294436048</v>
          </cell>
          <cell r="V40">
            <v>252.35329301023353</v>
          </cell>
          <cell r="W40">
            <v>2485.3670640255086</v>
          </cell>
          <cell r="X40">
            <v>13.292361366071079</v>
          </cell>
          <cell r="Y40">
            <v>277.74014709336979</v>
          </cell>
          <cell r="Z40">
            <v>33.575475678190848</v>
          </cell>
          <cell r="AA40">
            <v>285.58851392020938</v>
          </cell>
          <cell r="AB40">
            <v>88.682022737308102</v>
          </cell>
          <cell r="AC40">
            <v>31.317105046384551</v>
          </cell>
          <cell r="AD40">
            <v>86.868761349337831</v>
          </cell>
          <cell r="AE40">
            <v>167.7264878492889</v>
          </cell>
          <cell r="AF40">
            <v>108.16088356085339</v>
          </cell>
          <cell r="AG40">
            <v>30.460579837557937</v>
          </cell>
          <cell r="AH40">
            <v>25.159312756785461</v>
          </cell>
          <cell r="AI40">
            <v>900.54283270946576</v>
          </cell>
          <cell r="AJ40">
            <v>5.3183702678646601</v>
          </cell>
          <cell r="AK40">
            <v>122.27444358995366</v>
          </cell>
          <cell r="AL40">
            <v>414.54496406027766</v>
          </cell>
          <cell r="AM40">
            <v>42.097411931204697</v>
          </cell>
          <cell r="AN40">
            <v>6.1095904842562572</v>
          </cell>
          <cell r="AO40">
            <v>268.07086274229073</v>
          </cell>
          <cell r="AP40">
            <v>8290.5472127472058</v>
          </cell>
          <cell r="AQ40">
            <v>3061.2408979237343</v>
          </cell>
          <cell r="AR40">
            <v>78.800999777480556</v>
          </cell>
          <cell r="AS40">
            <v>42.901375594307083</v>
          </cell>
          <cell r="AT40">
            <v>640.64238540735721</v>
          </cell>
          <cell r="AU40">
            <v>13.730695255252257</v>
          </cell>
          <cell r="AV40">
            <v>172.46281066484531</v>
          </cell>
          <cell r="AW40">
            <v>127.56235962880436</v>
          </cell>
          <cell r="AX40">
            <v>889.76646543272921</v>
          </cell>
          <cell r="AY40">
            <v>74.908292374498131</v>
          </cell>
          <cell r="AZ40">
            <v>12.906157488212013</v>
          </cell>
          <cell r="BA40">
            <v>4.6291817224704994</v>
          </cell>
          <cell r="BB40">
            <v>2037.8468411135791</v>
          </cell>
          <cell r="BC40">
            <v>146.22054479935326</v>
          </cell>
          <cell r="BD40">
            <v>536.89127373990425</v>
          </cell>
          <cell r="BE40">
            <v>54.98755463655862</v>
          </cell>
          <cell r="BF40">
            <v>2071.9832018294578</v>
          </cell>
          <cell r="BG40">
            <v>853.99265431491426</v>
          </cell>
          <cell r="BH40">
            <v>225.44774526257493</v>
          </cell>
          <cell r="BI40">
            <v>1160.2294025377848</v>
          </cell>
          <cell r="BJ40">
            <v>4.8045928584141935</v>
          </cell>
          <cell r="BK40">
            <v>16.05464218414572</v>
          </cell>
          <cell r="BL40">
            <v>253.68317617079072</v>
          </cell>
          <cell r="BM40">
            <v>26.973693217286336</v>
          </cell>
          <cell r="BN40">
            <v>607.92030191618028</v>
          </cell>
        </row>
        <row r="41">
          <cell r="A41" t="str">
            <v>P37</v>
          </cell>
          <cell r="B41" t="str">
            <v>Printing</v>
          </cell>
          <cell r="C41">
            <v>34032.117804961505</v>
          </cell>
          <cell r="E41">
            <v>5.138708705526005</v>
          </cell>
          <cell r="F41">
            <v>2.2126512285891176</v>
          </cell>
          <cell r="G41">
            <v>0.69342551840709266</v>
          </cell>
          <cell r="H41">
            <v>3.0398734784622565</v>
          </cell>
          <cell r="I41">
            <v>4.576514826413435</v>
          </cell>
          <cell r="J41">
            <v>12.875195188528631</v>
          </cell>
          <cell r="K41">
            <v>1.9244388945437829</v>
          </cell>
          <cell r="L41">
            <v>63.059450837695195</v>
          </cell>
          <cell r="M41">
            <v>3.7620915867593481</v>
          </cell>
          <cell r="N41">
            <v>16.575832426760428</v>
          </cell>
          <cell r="O41">
            <v>4.0352319672473005</v>
          </cell>
          <cell r="P41">
            <v>0.63221738184557708</v>
          </cell>
          <cell r="Q41">
            <v>2.7823904871619765</v>
          </cell>
          <cell r="R41">
            <v>6.3090829020191492</v>
          </cell>
          <cell r="S41">
            <v>112.63356729687422</v>
          </cell>
          <cell r="T41">
            <v>1306.046194325354</v>
          </cell>
          <cell r="U41">
            <v>7.8416371359732953</v>
          </cell>
          <cell r="V41">
            <v>9.730494024049225</v>
          </cell>
          <cell r="W41">
            <v>85.655180713411397</v>
          </cell>
          <cell r="X41">
            <v>3.4051630030437408</v>
          </cell>
          <cell r="Y41">
            <v>31.648927085816293</v>
          </cell>
          <cell r="Z41">
            <v>1.4888805623893939</v>
          </cell>
          <cell r="AA41">
            <v>5.7464695736282128</v>
          </cell>
          <cell r="AB41">
            <v>8.6033497027594166</v>
          </cell>
          <cell r="AC41">
            <v>3.7128344484903568</v>
          </cell>
          <cell r="AD41">
            <v>13.699283870919565</v>
          </cell>
          <cell r="AE41">
            <v>22.035011587884316</v>
          </cell>
          <cell r="AF41">
            <v>10.687120583045996</v>
          </cell>
          <cell r="AG41">
            <v>2.3324356053028605</v>
          </cell>
          <cell r="AH41">
            <v>2.6723380860065227</v>
          </cell>
          <cell r="AI41">
            <v>31.95356021188406</v>
          </cell>
          <cell r="AJ41">
            <v>2.2159069635913116</v>
          </cell>
          <cell r="AK41">
            <v>5.0695209442580387</v>
          </cell>
          <cell r="AL41">
            <v>4.4886078266988054</v>
          </cell>
          <cell r="AM41">
            <v>28.776495506041343</v>
          </cell>
          <cell r="AN41">
            <v>3.6549078892033919</v>
          </cell>
          <cell r="AO41">
            <v>48.354234356946741</v>
          </cell>
          <cell r="AP41">
            <v>7520.6465052400645</v>
          </cell>
          <cell r="AQ41">
            <v>2659.870951191509</v>
          </cell>
          <cell r="AR41">
            <v>41.149740843614893</v>
          </cell>
          <cell r="AS41">
            <v>95.78420906130188</v>
          </cell>
          <cell r="AT41">
            <v>135.60884798125335</v>
          </cell>
          <cell r="AU41">
            <v>3.1659506272428954</v>
          </cell>
          <cell r="AV41">
            <v>41.765063783702928</v>
          </cell>
          <cell r="AW41">
            <v>32.996341893592245</v>
          </cell>
          <cell r="AX41">
            <v>238.2526628695133</v>
          </cell>
          <cell r="AY41">
            <v>189.75696725415671</v>
          </cell>
          <cell r="AZ41">
            <v>32.693754272542847</v>
          </cell>
          <cell r="BA41">
            <v>11.726598707293849</v>
          </cell>
          <cell r="BB41">
            <v>2582.0742616430639</v>
          </cell>
          <cell r="BC41">
            <v>210.01643934057614</v>
          </cell>
          <cell r="BD41">
            <v>777.96337926953504</v>
          </cell>
          <cell r="BE41">
            <v>81.829335195239082</v>
          </cell>
          <cell r="BF41">
            <v>2913.0199974181305</v>
          </cell>
          <cell r="BG41">
            <v>1188.2078804619491</v>
          </cell>
          <cell r="BH41">
            <v>326.80135819087633</v>
          </cell>
          <cell r="BI41">
            <v>1663.7967934718481</v>
          </cell>
          <cell r="BJ41">
            <v>5.6063488198737961</v>
          </cell>
          <cell r="BK41">
            <v>30.797121858595677</v>
          </cell>
          <cell r="BL41">
            <v>316.03035597501008</v>
          </cell>
          <cell r="BM41">
            <v>35.894945981505629</v>
          </cell>
          <cell r="BN41">
            <v>520.36193401585194</v>
          </cell>
        </row>
        <row r="42">
          <cell r="A42" t="str">
            <v>P38</v>
          </cell>
          <cell r="B42" t="str">
            <v>Petroleum products</v>
          </cell>
          <cell r="C42">
            <v>166317.16145481891</v>
          </cell>
          <cell r="E42">
            <v>5710.7468617803115</v>
          </cell>
          <cell r="F42">
            <v>579.32198318039741</v>
          </cell>
          <cell r="G42">
            <v>55.389489037436825</v>
          </cell>
          <cell r="H42">
            <v>769.86972327051137</v>
          </cell>
          <cell r="I42">
            <v>412.15453350169082</v>
          </cell>
          <cell r="J42">
            <v>3371.8676439355604</v>
          </cell>
          <cell r="K42">
            <v>590.36271785293081</v>
          </cell>
          <cell r="L42">
            <v>25.444933641233231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13.579951069874449</v>
          </cell>
          <cell r="S42">
            <v>237.15059893343499</v>
          </cell>
          <cell r="T42">
            <v>33.055018996999472</v>
          </cell>
          <cell r="U42">
            <v>572.97900016139329</v>
          </cell>
          <cell r="V42">
            <v>5132.0510808780873</v>
          </cell>
          <cell r="W42">
            <v>1242.4870988455375</v>
          </cell>
          <cell r="X42">
            <v>204.74463425389141</v>
          </cell>
          <cell r="Y42">
            <v>67.327000995516386</v>
          </cell>
          <cell r="Z42">
            <v>0</v>
          </cell>
          <cell r="AA42">
            <v>36.683930888712212</v>
          </cell>
          <cell r="AB42">
            <v>8352.9736402381131</v>
          </cell>
          <cell r="AC42">
            <v>707.3185154449294</v>
          </cell>
          <cell r="AD42">
            <v>3.0769732446339604</v>
          </cell>
          <cell r="AE42">
            <v>24.1895529590481</v>
          </cell>
          <cell r="AF42">
            <v>845.99448319396413</v>
          </cell>
          <cell r="AG42">
            <v>0</v>
          </cell>
          <cell r="AH42">
            <v>0</v>
          </cell>
          <cell r="AI42">
            <v>27.651315477227442</v>
          </cell>
          <cell r="AJ42">
            <v>0</v>
          </cell>
          <cell r="AK42">
            <v>0</v>
          </cell>
          <cell r="AL42">
            <v>44.272568298575685</v>
          </cell>
          <cell r="AM42">
            <v>1148.1950222033247</v>
          </cell>
          <cell r="AN42">
            <v>121.43566985265628</v>
          </cell>
          <cell r="AO42">
            <v>6128.9476169607296</v>
          </cell>
          <cell r="AP42">
            <v>6628.0671720942537</v>
          </cell>
          <cell r="AQ42">
            <v>2243.8586133530471</v>
          </cell>
          <cell r="AR42">
            <v>0</v>
          </cell>
          <cell r="AS42">
            <v>150.82835778256</v>
          </cell>
          <cell r="AT42">
            <v>13068.60000443225</v>
          </cell>
          <cell r="AU42">
            <v>358.66423972832121</v>
          </cell>
          <cell r="AV42">
            <v>4253.1886138554746</v>
          </cell>
          <cell r="AW42">
            <v>2675.1804699197423</v>
          </cell>
          <cell r="AX42">
            <v>21102.106439187854</v>
          </cell>
          <cell r="AY42">
            <v>197.41526335811298</v>
          </cell>
          <cell r="AZ42">
            <v>34.013223352346174</v>
          </cell>
          <cell r="BA42">
            <v>12.199865994878831</v>
          </cell>
          <cell r="BB42">
            <v>3448.481533454315</v>
          </cell>
          <cell r="BC42">
            <v>280.33042457033082</v>
          </cell>
          <cell r="BD42">
            <v>1042.1889303008718</v>
          </cell>
          <cell r="BE42">
            <v>103.59378060164494</v>
          </cell>
          <cell r="BF42">
            <v>3712.8021093469988</v>
          </cell>
          <cell r="BG42">
            <v>3800.0206052609278</v>
          </cell>
          <cell r="BH42">
            <v>176.15288753717567</v>
          </cell>
          <cell r="BI42">
            <v>993.46680416499601</v>
          </cell>
          <cell r="BJ42">
            <v>4.1721735476378656</v>
          </cell>
          <cell r="BK42">
            <v>11.89356380295861</v>
          </cell>
          <cell r="BL42">
            <v>229.89942599951905</v>
          </cell>
          <cell r="BM42">
            <v>23.039274707094979</v>
          </cell>
          <cell r="BN42">
            <v>3019.1253680284294</v>
          </cell>
        </row>
        <row r="43">
          <cell r="A43" t="str">
            <v>P39</v>
          </cell>
          <cell r="B43" t="str">
            <v xml:space="preserve">Basic chemicals </v>
          </cell>
          <cell r="C43">
            <v>83233.859329757237</v>
          </cell>
          <cell r="E43">
            <v>0</v>
          </cell>
          <cell r="F43">
            <v>0</v>
          </cell>
          <cell r="G43">
            <v>0</v>
          </cell>
          <cell r="H43">
            <v>57.158060492815011</v>
          </cell>
          <cell r="I43">
            <v>384.76380558362717</v>
          </cell>
          <cell r="J43">
            <v>442.96824922609579</v>
          </cell>
          <cell r="K43">
            <v>77.795635441904551</v>
          </cell>
          <cell r="L43">
            <v>1139.0395852636855</v>
          </cell>
          <cell r="M43">
            <v>659.06522733813756</v>
          </cell>
          <cell r="N43">
            <v>951.15899770579051</v>
          </cell>
          <cell r="O43">
            <v>137.06116605471692</v>
          </cell>
          <cell r="P43">
            <v>139.32483855888475</v>
          </cell>
          <cell r="Q43">
            <v>232.1356374732155</v>
          </cell>
          <cell r="R43">
            <v>123.39904593733897</v>
          </cell>
          <cell r="S43">
            <v>1615.5036233439605</v>
          </cell>
          <cell r="T43">
            <v>86.334923357937853</v>
          </cell>
          <cell r="U43">
            <v>944.42655686358148</v>
          </cell>
          <cell r="V43">
            <v>26804.625038626837</v>
          </cell>
          <cell r="W43">
            <v>9509.0288613091907</v>
          </cell>
          <cell r="X43">
            <v>2153.1349199822366</v>
          </cell>
          <cell r="Y43">
            <v>7469.1891710579403</v>
          </cell>
          <cell r="Z43">
            <v>47.854123169954825</v>
          </cell>
          <cell r="AA43">
            <v>153.18928641237449</v>
          </cell>
          <cell r="AB43">
            <v>674.95929926876772</v>
          </cell>
          <cell r="AC43">
            <v>3474.7182010361507</v>
          </cell>
          <cell r="AD43">
            <v>116.02052442969971</v>
          </cell>
          <cell r="AE43">
            <v>429.73081448222331</v>
          </cell>
          <cell r="AF43">
            <v>545.99429163036837</v>
          </cell>
          <cell r="AG43">
            <v>61.416498448961157</v>
          </cell>
          <cell r="AH43">
            <v>65.906659083987705</v>
          </cell>
          <cell r="AI43">
            <v>968.1666385568883</v>
          </cell>
          <cell r="AJ43">
            <v>16.57976080333491</v>
          </cell>
          <cell r="AK43">
            <v>289.48739512300267</v>
          </cell>
          <cell r="AL43">
            <v>440.27250331438654</v>
          </cell>
          <cell r="AM43">
            <v>34.881645437082895</v>
          </cell>
          <cell r="AN43">
            <v>96.898220324634011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31.714225869765926</v>
          </cell>
          <cell r="AU43">
            <v>0.87038846596377051</v>
          </cell>
          <cell r="AV43">
            <v>10.321425731966842</v>
          </cell>
          <cell r="AW43">
            <v>6.4919943709844912</v>
          </cell>
          <cell r="AX43">
            <v>51.209538107622102</v>
          </cell>
          <cell r="AY43">
            <v>0.32699563769636675</v>
          </cell>
          <cell r="AZ43">
            <v>5.6338985502015985E-2</v>
          </cell>
          <cell r="BA43">
            <v>2.020767236000881E-2</v>
          </cell>
          <cell r="BB43">
            <v>3.2239168400482239</v>
          </cell>
          <cell r="BC43">
            <v>0.2620753417939472</v>
          </cell>
          <cell r="BD43">
            <v>0.97432171531544576</v>
          </cell>
          <cell r="BE43">
            <v>9.6847766347573305E-2</v>
          </cell>
          <cell r="BF43">
            <v>3.4710248925417169</v>
          </cell>
          <cell r="BG43">
            <v>107.15723391374014</v>
          </cell>
          <cell r="BH43">
            <v>83.06248890863327</v>
          </cell>
          <cell r="BI43">
            <v>468.45570660676742</v>
          </cell>
          <cell r="BJ43">
            <v>1.9673314691047932</v>
          </cell>
          <cell r="BK43">
            <v>5.6082476153499758</v>
          </cell>
          <cell r="BL43">
            <v>108.40593525982499</v>
          </cell>
          <cell r="BM43">
            <v>10.863855407520042</v>
          </cell>
          <cell r="BN43">
            <v>326.80134994336964</v>
          </cell>
        </row>
        <row r="44">
          <cell r="A44" t="str">
            <v>P40</v>
          </cell>
          <cell r="B44" t="str">
            <v>Fertilizers, pesticides</v>
          </cell>
          <cell r="C44">
            <v>26203.99804209288</v>
          </cell>
          <cell r="E44">
            <v>12139.82696184164</v>
          </cell>
          <cell r="F44">
            <v>1232.9761425257104</v>
          </cell>
          <cell r="G44">
            <v>113.83876132833551</v>
          </cell>
          <cell r="H44">
            <v>130.57411936938399</v>
          </cell>
          <cell r="I44">
            <v>152.25827100184873</v>
          </cell>
          <cell r="J44">
            <v>891.61164412533287</v>
          </cell>
          <cell r="K44">
            <v>156.59980252329564</v>
          </cell>
          <cell r="L44">
            <v>0.26083613972590319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2425.257673106637</v>
          </cell>
          <cell r="W44">
            <v>3025.4810401691439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0.58393461629752896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32.381717275481584</v>
          </cell>
          <cell r="AN44">
            <v>242.08780280125995</v>
          </cell>
          <cell r="AO44">
            <v>0</v>
          </cell>
          <cell r="AP44">
            <v>189.68606277689611</v>
          </cell>
          <cell r="AQ44">
            <v>64.216112290919725</v>
          </cell>
          <cell r="AR44">
            <v>0</v>
          </cell>
          <cell r="AS44">
            <v>292.34943802452187</v>
          </cell>
          <cell r="AT44">
            <v>8.5316196599961049</v>
          </cell>
          <cell r="AU44">
            <v>0.23414802488146363</v>
          </cell>
          <cell r="AV44">
            <v>2.7766239370195844</v>
          </cell>
          <cell r="AW44">
            <v>1.7464473840705366</v>
          </cell>
          <cell r="AX44">
            <v>13.776161647218824</v>
          </cell>
          <cell r="AY44">
            <v>0</v>
          </cell>
          <cell r="AZ44">
            <v>0</v>
          </cell>
          <cell r="BA44">
            <v>0</v>
          </cell>
          <cell r="BB44">
            <v>100.87321238553703</v>
          </cell>
          <cell r="BC44">
            <v>8.2000817407554045</v>
          </cell>
          <cell r="BD44">
            <v>30.485575837429383</v>
          </cell>
          <cell r="BE44">
            <v>3.0302721157340615</v>
          </cell>
          <cell r="BF44">
            <v>108.60498224749847</v>
          </cell>
          <cell r="BG44">
            <v>123.66583009554184</v>
          </cell>
          <cell r="BH44">
            <v>84.365707856447187</v>
          </cell>
          <cell r="BI44">
            <v>475.80559897193814</v>
          </cell>
          <cell r="BJ44">
            <v>1.9981981537039986</v>
          </cell>
          <cell r="BK44">
            <v>5.6962388933911994</v>
          </cell>
          <cell r="BL44">
            <v>110.10678326886446</v>
          </cell>
          <cell r="BM44">
            <v>11.034305178522867</v>
          </cell>
          <cell r="BN44">
            <v>250.44304292872022</v>
          </cell>
        </row>
        <row r="45">
          <cell r="A45" t="str">
            <v>P41</v>
          </cell>
          <cell r="B45" t="str">
            <v>Paint, related products</v>
          </cell>
          <cell r="C45">
            <v>27542.873435902453</v>
          </cell>
          <cell r="E45">
            <v>217.41851101717205</v>
          </cell>
          <cell r="F45">
            <v>22.632720961702802</v>
          </cell>
          <cell r="G45">
            <v>1.9344263318451427</v>
          </cell>
          <cell r="H45">
            <v>74.178768599220987</v>
          </cell>
          <cell r="I45">
            <v>152.07693646732653</v>
          </cell>
          <cell r="J45">
            <v>540.65776125159118</v>
          </cell>
          <cell r="K45">
            <v>95.142244980441802</v>
          </cell>
          <cell r="L45">
            <v>4.7540772849886661E-3</v>
          </cell>
          <cell r="M45">
            <v>0</v>
          </cell>
          <cell r="N45">
            <v>169.49345339629031</v>
          </cell>
          <cell r="O45">
            <v>27.264880957034151</v>
          </cell>
          <cell r="P45">
            <v>0.65107801644498808</v>
          </cell>
          <cell r="Q45">
            <v>1.4292829585146642</v>
          </cell>
          <cell r="R45">
            <v>237.04550438394926</v>
          </cell>
          <cell r="S45">
            <v>1317.786594877721</v>
          </cell>
          <cell r="T45">
            <v>1722.8677713252157</v>
          </cell>
          <cell r="U45">
            <v>0.71457530590990914</v>
          </cell>
          <cell r="V45">
            <v>21.096767271988938</v>
          </cell>
          <cell r="W45">
            <v>689.4350880433841</v>
          </cell>
          <cell r="X45">
            <v>354.07422671423114</v>
          </cell>
          <cell r="Y45">
            <v>373.79785324546015</v>
          </cell>
          <cell r="Z45">
            <v>6.554486619260925</v>
          </cell>
          <cell r="AA45">
            <v>396.74176326149819</v>
          </cell>
          <cell r="AB45">
            <v>627.86192220396697</v>
          </cell>
          <cell r="AC45">
            <v>15.986883837841965</v>
          </cell>
          <cell r="AD45">
            <v>699.64933587564576</v>
          </cell>
          <cell r="AE45">
            <v>157.3485982364833</v>
          </cell>
          <cell r="AF45">
            <v>72.717957790522192</v>
          </cell>
          <cell r="AG45">
            <v>1.6272234647225121</v>
          </cell>
          <cell r="AH45">
            <v>0</v>
          </cell>
          <cell r="AI45">
            <v>2094.0461914371595</v>
          </cell>
          <cell r="AJ45">
            <v>8.9621500966728878</v>
          </cell>
          <cell r="AK45">
            <v>197.55612648020974</v>
          </cell>
          <cell r="AL45">
            <v>31.703146929034613</v>
          </cell>
          <cell r="AM45">
            <v>197.74569557129431</v>
          </cell>
          <cell r="AN45">
            <v>54.355218803490374</v>
          </cell>
          <cell r="AO45">
            <v>3307.7755654639377</v>
          </cell>
          <cell r="AP45">
            <v>540.10165903466032</v>
          </cell>
          <cell r="AQ45">
            <v>182.84542510577344</v>
          </cell>
          <cell r="AR45">
            <v>0</v>
          </cell>
          <cell r="AS45">
            <v>289.55538689434087</v>
          </cell>
          <cell r="AT45">
            <v>877.23553359188418</v>
          </cell>
          <cell r="AU45">
            <v>24.07549512661598</v>
          </cell>
          <cell r="AV45">
            <v>285.49715974756532</v>
          </cell>
          <cell r="AW45">
            <v>179.57266778298523</v>
          </cell>
          <cell r="AX45">
            <v>1416.4881927532697</v>
          </cell>
          <cell r="AY45">
            <v>37.337216770167103</v>
          </cell>
          <cell r="AZ45">
            <v>6.4329326504756619</v>
          </cell>
          <cell r="BA45">
            <v>2.3073648585696289</v>
          </cell>
          <cell r="BB45">
            <v>696.25564768671586</v>
          </cell>
          <cell r="BC45">
            <v>56.59930013602154</v>
          </cell>
          <cell r="BD45">
            <v>210.42012887095507</v>
          </cell>
          <cell r="BE45">
            <v>20.915801377907975</v>
          </cell>
          <cell r="BF45">
            <v>749.62252582705992</v>
          </cell>
          <cell r="BG45">
            <v>1311.6806633560743</v>
          </cell>
          <cell r="BH45">
            <v>334.70017179813965</v>
          </cell>
          <cell r="BI45">
            <v>1887.6415520557359</v>
          </cell>
          <cell r="BJ45">
            <v>7.9273591406292176</v>
          </cell>
          <cell r="BK45">
            <v>22.598425173713522</v>
          </cell>
          <cell r="BL45">
            <v>436.82155004183289</v>
          </cell>
          <cell r="BM45">
            <v>43.775888720199411</v>
          </cell>
          <cell r="BN45">
            <v>2477.146095901925</v>
          </cell>
        </row>
        <row r="46">
          <cell r="A46" t="str">
            <v>P42</v>
          </cell>
          <cell r="B46" t="str">
            <v>Pharmaceutical products</v>
          </cell>
          <cell r="C46">
            <v>41230.741737230688</v>
          </cell>
          <cell r="E46">
            <v>2136.1271950691762</v>
          </cell>
          <cell r="F46">
            <v>216.36525137062304</v>
          </cell>
          <cell r="G46">
            <v>20.953228334042201</v>
          </cell>
          <cell r="H46">
            <v>11.708494641410363</v>
          </cell>
          <cell r="I46">
            <v>77.109384649406849</v>
          </cell>
          <cell r="J46">
            <v>87.625754497157985</v>
          </cell>
          <cell r="K46">
            <v>15.227286172098077</v>
          </cell>
          <cell r="L46">
            <v>44.692830634649781</v>
          </cell>
          <cell r="M46">
            <v>48.788282682050152</v>
          </cell>
          <cell r="N46">
            <v>0</v>
          </cell>
          <cell r="O46">
            <v>24.866386729716439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93.424852329719613</v>
          </cell>
          <cell r="W46">
            <v>7902.8797511710818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0.23407009901433462</v>
          </cell>
          <cell r="AI46">
            <v>0</v>
          </cell>
          <cell r="AJ46">
            <v>0</v>
          </cell>
          <cell r="AK46">
            <v>0</v>
          </cell>
          <cell r="AL46">
            <v>2.3529359028300196</v>
          </cell>
          <cell r="AM46">
            <v>13.171799249747238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2.0217112991812649</v>
          </cell>
          <cell r="AU46">
            <v>5.5485327106582112E-2</v>
          </cell>
          <cell r="AV46">
            <v>0.65796791356873541</v>
          </cell>
          <cell r="AW46">
            <v>0.41385018912136468</v>
          </cell>
          <cell r="AX46">
            <v>3.2644940552287411</v>
          </cell>
          <cell r="AY46">
            <v>0</v>
          </cell>
          <cell r="AZ46">
            <v>0</v>
          </cell>
          <cell r="BA46">
            <v>0</v>
          </cell>
          <cell r="BB46">
            <v>258.62015424140003</v>
          </cell>
          <cell r="BC46">
            <v>21.02348437641604</v>
          </cell>
          <cell r="BD46">
            <v>78.159346161006354</v>
          </cell>
          <cell r="BE46">
            <v>7.769054077204383</v>
          </cell>
          <cell r="BF46">
            <v>278.44297406612236</v>
          </cell>
          <cell r="BG46">
            <v>8380.3652471056266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9.7288054570367084</v>
          </cell>
        </row>
        <row r="47">
          <cell r="A47" t="str">
            <v>P43</v>
          </cell>
          <cell r="B47" t="str">
            <v>Soap, cleaning, perfume</v>
          </cell>
          <cell r="C47">
            <v>36377.118616609187</v>
          </cell>
          <cell r="E47">
            <v>9.1204133161472765</v>
          </cell>
          <cell r="F47">
            <v>1.047230339275051</v>
          </cell>
          <cell r="G47">
            <v>0</v>
          </cell>
          <cell r="H47">
            <v>30.180526506353708</v>
          </cell>
          <cell r="I47">
            <v>45.391034182560773</v>
          </cell>
          <cell r="J47">
            <v>147.54415237842147</v>
          </cell>
          <cell r="K47">
            <v>25.847061141113958</v>
          </cell>
          <cell r="L47">
            <v>0</v>
          </cell>
          <cell r="M47">
            <v>0.67940827243809276</v>
          </cell>
          <cell r="N47">
            <v>2.648259257919007</v>
          </cell>
          <cell r="O47">
            <v>61.185253700014727</v>
          </cell>
          <cell r="P47">
            <v>47.196435775825599</v>
          </cell>
          <cell r="Q47">
            <v>3.9090399443963952</v>
          </cell>
          <cell r="R47">
            <v>48.763110416664091</v>
          </cell>
          <cell r="S47">
            <v>232.61943823637776</v>
          </cell>
          <cell r="T47">
            <v>94.120962930870135</v>
          </cell>
          <cell r="U47">
            <v>0</v>
          </cell>
          <cell r="V47">
            <v>1.0956438077301984</v>
          </cell>
          <cell r="W47">
            <v>1211.0796847132215</v>
          </cell>
          <cell r="X47">
            <v>0.27786598968982956</v>
          </cell>
          <cell r="Y47">
            <v>45.821988371328487</v>
          </cell>
          <cell r="Z47">
            <v>0</v>
          </cell>
          <cell r="AA47">
            <v>0</v>
          </cell>
          <cell r="AB47">
            <v>26.228412661397055</v>
          </cell>
          <cell r="AC47">
            <v>0</v>
          </cell>
          <cell r="AD47">
            <v>123.72741975710552</v>
          </cell>
          <cell r="AE47">
            <v>14.631393837960792</v>
          </cell>
          <cell r="AF47">
            <v>15.542724130195515</v>
          </cell>
          <cell r="AG47">
            <v>0.61250091263985096</v>
          </cell>
          <cell r="AH47">
            <v>0</v>
          </cell>
          <cell r="AI47">
            <v>219.28650472192913</v>
          </cell>
          <cell r="AJ47">
            <v>1.7060560484711325</v>
          </cell>
          <cell r="AK47">
            <v>23.476287721773069</v>
          </cell>
          <cell r="AL47">
            <v>8.9480399212501478</v>
          </cell>
          <cell r="AM47">
            <v>0</v>
          </cell>
          <cell r="AN47">
            <v>0</v>
          </cell>
          <cell r="AO47">
            <v>0</v>
          </cell>
          <cell r="AP47">
            <v>735.96982473260573</v>
          </cell>
          <cell r="AQ47">
            <v>249.15441976011056</v>
          </cell>
          <cell r="AR47">
            <v>0</v>
          </cell>
          <cell r="AS47">
            <v>34.278533246993256</v>
          </cell>
          <cell r="AT47">
            <v>95.608550748399381</v>
          </cell>
          <cell r="AU47">
            <v>2.6239511618743645</v>
          </cell>
          <cell r="AV47">
            <v>31.115896063266259</v>
          </cell>
          <cell r="AW47">
            <v>19.571348700909322</v>
          </cell>
          <cell r="AX47">
            <v>154.3808681652927</v>
          </cell>
          <cell r="AY47">
            <v>17.103405105135728</v>
          </cell>
          <cell r="AZ47">
            <v>2.9467931102741343</v>
          </cell>
          <cell r="BA47">
            <v>1.0569560164163851</v>
          </cell>
          <cell r="BB47">
            <v>83.764331428895957</v>
          </cell>
          <cell r="BC47">
            <v>6.8092841343392614</v>
          </cell>
          <cell r="BD47">
            <v>25.314985196340547</v>
          </cell>
          <cell r="BE47">
            <v>2.5163144091412355</v>
          </cell>
          <cell r="BF47">
            <v>90.184733019498196</v>
          </cell>
          <cell r="BG47">
            <v>166.02945390663305</v>
          </cell>
          <cell r="BH47">
            <v>84.111909913179844</v>
          </cell>
          <cell r="BI47">
            <v>474.37422969308778</v>
          </cell>
          <cell r="BJ47">
            <v>1.99218696035856</v>
          </cell>
          <cell r="BK47">
            <v>5.6791028584756074</v>
          </cell>
          <cell r="BL47">
            <v>109.77554827015055</v>
          </cell>
          <cell r="BM47">
            <v>11.001110601829785</v>
          </cell>
          <cell r="BN47">
            <v>170.19429293973431</v>
          </cell>
        </row>
        <row r="48">
          <cell r="A48" t="str">
            <v>P44</v>
          </cell>
          <cell r="B48" t="str">
            <v>Chemical products, n.e.c.</v>
          </cell>
          <cell r="C48">
            <v>32194.136180795867</v>
          </cell>
          <cell r="E48">
            <v>38.890589052685158</v>
          </cell>
          <cell r="F48">
            <v>3.8643938919507481</v>
          </cell>
          <cell r="G48">
            <v>0</v>
          </cell>
          <cell r="H48">
            <v>1658.4051895498144</v>
          </cell>
          <cell r="I48">
            <v>2473.0911324023582</v>
          </cell>
          <cell r="J48">
            <v>6583.9754034294356</v>
          </cell>
          <cell r="K48">
            <v>1152.7228845692716</v>
          </cell>
          <cell r="L48">
            <v>935.83435831996189</v>
          </cell>
          <cell r="M48">
            <v>238.08111759314914</v>
          </cell>
          <cell r="N48">
            <v>476.73804232864632</v>
          </cell>
          <cell r="O48">
            <v>117.41202183477333</v>
          </cell>
          <cell r="P48">
            <v>8.4425682330986351</v>
          </cell>
          <cell r="Q48">
            <v>41.998405240583509</v>
          </cell>
          <cell r="R48">
            <v>356.39736684883002</v>
          </cell>
          <cell r="S48">
            <v>824.95105339901181</v>
          </cell>
          <cell r="T48">
            <v>96.956392046796097</v>
          </cell>
          <cell r="U48">
            <v>85.698575877824965</v>
          </cell>
          <cell r="V48">
            <v>848.05079014946125</v>
          </cell>
          <cell r="W48">
            <v>3615.605764831912</v>
          </cell>
          <cell r="X48">
            <v>905.11583226407402</v>
          </cell>
          <cell r="Y48">
            <v>837.7390727335578</v>
          </cell>
          <cell r="Z48">
            <v>40.650529234163848</v>
          </cell>
          <cell r="AA48">
            <v>417.9848481773688</v>
          </cell>
          <cell r="AB48">
            <v>591.99276528079315</v>
          </cell>
          <cell r="AC48">
            <v>92.452037161425437</v>
          </cell>
          <cell r="AD48">
            <v>173.85472003015514</v>
          </cell>
          <cell r="AE48">
            <v>146.36227096655284</v>
          </cell>
          <cell r="AF48">
            <v>372.57455144995237</v>
          </cell>
          <cell r="AG48">
            <v>3.3698989603664926</v>
          </cell>
          <cell r="AH48">
            <v>20.326853036987494</v>
          </cell>
          <cell r="AI48">
            <v>236.6133564649349</v>
          </cell>
          <cell r="AJ48">
            <v>65.498956929929946</v>
          </cell>
          <cell r="AK48">
            <v>201.28383524720491</v>
          </cell>
          <cell r="AL48">
            <v>99.120418178425552</v>
          </cell>
          <cell r="AM48">
            <v>15.486666852506344</v>
          </cell>
          <cell r="AN48">
            <v>392.05321001468258</v>
          </cell>
          <cell r="AO48">
            <v>38.010081395492236</v>
          </cell>
          <cell r="AP48">
            <v>611.71897329801277</v>
          </cell>
          <cell r="AQ48">
            <v>207.09067237055817</v>
          </cell>
          <cell r="AR48">
            <v>0</v>
          </cell>
          <cell r="AS48">
            <v>79.574435786356716</v>
          </cell>
          <cell r="AT48">
            <v>246.63749603738557</v>
          </cell>
          <cell r="AU48">
            <v>6.7689002628241699</v>
          </cell>
          <cell r="AV48">
            <v>80.268413566889734</v>
          </cell>
          <cell r="AW48">
            <v>50.48741351983756</v>
          </cell>
          <cell r="AX48">
            <v>398.25005673985697</v>
          </cell>
          <cell r="AY48">
            <v>43.114521267404029</v>
          </cell>
          <cell r="AZ48">
            <v>7.4283204685015605</v>
          </cell>
          <cell r="BA48">
            <v>2.6643906501876211</v>
          </cell>
          <cell r="BB48">
            <v>379.73927713362696</v>
          </cell>
          <cell r="BC48">
            <v>30.869375912901553</v>
          </cell>
          <cell r="BD48">
            <v>114.76357555920983</v>
          </cell>
          <cell r="BE48">
            <v>11.407521536530663</v>
          </cell>
          <cell r="BF48">
            <v>408.84568337280928</v>
          </cell>
          <cell r="BG48">
            <v>880.40372899025283</v>
          </cell>
          <cell r="BH48">
            <v>87.611018885492683</v>
          </cell>
          <cell r="BI48">
            <v>494.10849948991671</v>
          </cell>
          <cell r="BJ48">
            <v>2.0750632055265958</v>
          </cell>
          <cell r="BK48">
            <v>5.9153571509687568</v>
          </cell>
          <cell r="BL48">
            <v>114.34228092773745</v>
          </cell>
          <cell r="BM48">
            <v>11.458763802809429</v>
          </cell>
          <cell r="BN48">
            <v>345.23102987912637</v>
          </cell>
        </row>
        <row r="49">
          <cell r="A49" t="str">
            <v>P45</v>
          </cell>
          <cell r="B49" t="str">
            <v>Rubber tyres</v>
          </cell>
          <cell r="C49">
            <v>15367.718216410882</v>
          </cell>
          <cell r="E49">
            <v>54.396643445628676</v>
          </cell>
          <cell r="F49">
            <v>4.7638743709275131</v>
          </cell>
          <cell r="G49">
            <v>0.74647825482036612</v>
          </cell>
          <cell r="H49">
            <v>131.90411515071742</v>
          </cell>
          <cell r="I49">
            <v>48.542049064514067</v>
          </cell>
          <cell r="J49">
            <v>779.33933674151399</v>
          </cell>
          <cell r="K49">
            <v>136.63299634665904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316.31857999047787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2.5259694227029885</v>
          </cell>
          <cell r="AF49">
            <v>0</v>
          </cell>
          <cell r="AG49">
            <v>0</v>
          </cell>
          <cell r="AH49">
            <v>0</v>
          </cell>
          <cell r="AI49">
            <v>9.6954292242663058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18.309903880036767</v>
          </cell>
          <cell r="AO49">
            <v>0</v>
          </cell>
          <cell r="AP49">
            <v>46.99898804930541</v>
          </cell>
          <cell r="AQ49">
            <v>15.910986025808342</v>
          </cell>
          <cell r="AR49">
            <v>0</v>
          </cell>
          <cell r="AS49">
            <v>0</v>
          </cell>
          <cell r="AT49">
            <v>1363.8244642318236</v>
          </cell>
          <cell r="AU49">
            <v>37.429798480380029</v>
          </cell>
          <cell r="AV49">
            <v>443.85800166819672</v>
          </cell>
          <cell r="AW49">
            <v>279.17883858059179</v>
          </cell>
          <cell r="AX49">
            <v>2202.1922010641756</v>
          </cell>
          <cell r="AY49">
            <v>16.329187254655917</v>
          </cell>
          <cell r="AZ49">
            <v>2.8134009691407673</v>
          </cell>
          <cell r="BA49">
            <v>1.0091109113012631</v>
          </cell>
          <cell r="BB49">
            <v>66.679909822261919</v>
          </cell>
          <cell r="BC49">
            <v>5.4204748523220534</v>
          </cell>
          <cell r="BD49">
            <v>20.151786580864172</v>
          </cell>
          <cell r="BE49">
            <v>2.0030914713194305</v>
          </cell>
          <cell r="BF49">
            <v>71.79081791143463</v>
          </cell>
          <cell r="BG49">
            <v>286.60944972485731</v>
          </cell>
          <cell r="BH49">
            <v>0.71264290515907125</v>
          </cell>
          <cell r="BI49">
            <v>4.0191624412051254</v>
          </cell>
          <cell r="BJ49">
            <v>1.6878916487752919E-2</v>
          </cell>
          <cell r="BK49">
            <v>4.8116519574205208E-2</v>
          </cell>
          <cell r="BL49">
            <v>0.93007952994313459</v>
          </cell>
          <cell r="BM49">
            <v>9.320753062624075E-2</v>
          </cell>
          <cell r="BN49">
            <v>112.05623287362158</v>
          </cell>
        </row>
        <row r="50">
          <cell r="A50" t="str">
            <v>P46</v>
          </cell>
          <cell r="B50" t="str">
            <v>Other rubber products</v>
          </cell>
          <cell r="C50">
            <v>7912.3764315417247</v>
          </cell>
          <cell r="E50">
            <v>160.18394219228622</v>
          </cell>
          <cell r="F50">
            <v>16.77717081892358</v>
          </cell>
          <cell r="G50">
            <v>1.7526061378615321</v>
          </cell>
          <cell r="H50">
            <v>401.74593369313362</v>
          </cell>
          <cell r="I50">
            <v>250.05054425568255</v>
          </cell>
          <cell r="J50">
            <v>574.41836448039248</v>
          </cell>
          <cell r="K50">
            <v>100.79668053824922</v>
          </cell>
          <cell r="L50">
            <v>0</v>
          </cell>
          <cell r="M50">
            <v>0</v>
          </cell>
          <cell r="N50">
            <v>12.881176760392485</v>
          </cell>
          <cell r="O50">
            <v>27.945576524321655</v>
          </cell>
          <cell r="P50">
            <v>0.95960848600306492</v>
          </cell>
          <cell r="Q50">
            <v>301.1499749357659</v>
          </cell>
          <cell r="R50">
            <v>90.631613087007892</v>
          </cell>
          <cell r="S50">
            <v>1.0559955344230232</v>
          </cell>
          <cell r="T50">
            <v>26.500621684072602</v>
          </cell>
          <cell r="U50">
            <v>0</v>
          </cell>
          <cell r="V50">
            <v>50.920216288085072</v>
          </cell>
          <cell r="W50">
            <v>0</v>
          </cell>
          <cell r="X50">
            <v>181.05066020792984</v>
          </cell>
          <cell r="Y50">
            <v>178.00942149866205</v>
          </cell>
          <cell r="Z50">
            <v>0</v>
          </cell>
          <cell r="AA50">
            <v>1.1717546555478771</v>
          </cell>
          <cell r="AB50">
            <v>0</v>
          </cell>
          <cell r="AC50">
            <v>0</v>
          </cell>
          <cell r="AD50">
            <v>22.570961852530658</v>
          </cell>
          <cell r="AE50">
            <v>328.94163895889096</v>
          </cell>
          <cell r="AF50">
            <v>4.7337874762012664</v>
          </cell>
          <cell r="AG50">
            <v>42.345923319962182</v>
          </cell>
          <cell r="AH50">
            <v>6.6961660329999875</v>
          </cell>
          <cell r="AI50">
            <v>2757.9364320966615</v>
          </cell>
          <cell r="AJ50">
            <v>74.428707594215922</v>
          </cell>
          <cell r="AK50">
            <v>61.246050984055586</v>
          </cell>
          <cell r="AL50">
            <v>585.48911326751841</v>
          </cell>
          <cell r="AM50">
            <v>4.5358656737276579</v>
          </cell>
          <cell r="AN50">
            <v>19.708100108440703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261.28158662322664</v>
          </cell>
          <cell r="AU50">
            <v>7.1708034211351181</v>
          </cell>
          <cell r="AV50">
            <v>85.034347126632383</v>
          </cell>
          <cell r="AW50">
            <v>53.485101498786563</v>
          </cell>
          <cell r="AX50">
            <v>421.89613651448849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47.187102558074095</v>
          </cell>
          <cell r="BH50">
            <v>18.884038182713969</v>
          </cell>
          <cell r="BI50">
            <v>106.50217163855062</v>
          </cell>
          <cell r="BJ50">
            <v>0.44726763029573069</v>
          </cell>
          <cell r="BK50">
            <v>1.2750203310531283</v>
          </cell>
          <cell r="BL50">
            <v>24.645803991392178</v>
          </cell>
          <cell r="BM50">
            <v>2.4698689266674285</v>
          </cell>
          <cell r="BN50">
            <v>100.34494270463927</v>
          </cell>
        </row>
        <row r="51">
          <cell r="A51" t="str">
            <v>P47</v>
          </cell>
          <cell r="B51" t="str">
            <v>Plastic products</v>
          </cell>
          <cell r="C51">
            <v>52693.449726008075</v>
          </cell>
          <cell r="E51">
            <v>229.87549663369089</v>
          </cell>
          <cell r="F51">
            <v>23.462152522751097</v>
          </cell>
          <cell r="G51">
            <v>2.7573124266870224</v>
          </cell>
          <cell r="H51">
            <v>156.31357508952468</v>
          </cell>
          <cell r="I51">
            <v>223.45938269275547</v>
          </cell>
          <cell r="J51">
            <v>453.5335035805291</v>
          </cell>
          <cell r="K51">
            <v>104.74794933844626</v>
          </cell>
          <cell r="L51">
            <v>6937.7506777455374</v>
          </cell>
          <cell r="M51">
            <v>2183.2619066863813</v>
          </cell>
          <cell r="N51">
            <v>385.26223110824554</v>
          </cell>
          <cell r="O51">
            <v>194.81568428504667</v>
          </cell>
          <cell r="P51">
            <v>37.026353066066136</v>
          </cell>
          <cell r="Q51">
            <v>67.096115924926295</v>
          </cell>
          <cell r="R51">
            <v>436.79215893747028</v>
          </cell>
          <cell r="S51">
            <v>213.85564342466682</v>
          </cell>
          <cell r="T51">
            <v>280.4497790989015</v>
          </cell>
          <cell r="U51">
            <v>219.54862146876386</v>
          </cell>
          <cell r="V51">
            <v>582.05317901257945</v>
          </cell>
          <cell r="W51">
            <v>4471.2453889652588</v>
          </cell>
          <cell r="X51">
            <v>205.13750629230469</v>
          </cell>
          <cell r="Y51">
            <v>2322.0163158596247</v>
          </cell>
          <cell r="Z51">
            <v>107.71964615341723</v>
          </cell>
          <cell r="AA51">
            <v>194.38714042854005</v>
          </cell>
          <cell r="AB51">
            <v>178.96186501333682</v>
          </cell>
          <cell r="AC51">
            <v>51.966469423404781</v>
          </cell>
          <cell r="AD51">
            <v>120.62980795945015</v>
          </cell>
          <cell r="AE51">
            <v>497.834132661181</v>
          </cell>
          <cell r="AF51">
            <v>1254.5106011137973</v>
          </cell>
          <cell r="AG51">
            <v>106.98075535176741</v>
          </cell>
          <cell r="AH51">
            <v>210.08038682035112</v>
          </cell>
          <cell r="AI51">
            <v>4254.3551839349357</v>
          </cell>
          <cell r="AJ51">
            <v>6.1209605129346008</v>
          </cell>
          <cell r="AK51">
            <v>497.34678920044877</v>
          </cell>
          <cell r="AL51">
            <v>676.59608138565022</v>
          </cell>
          <cell r="AM51">
            <v>5.9918025447558279</v>
          </cell>
          <cell r="AN51">
            <v>8.6567979614427379</v>
          </cell>
          <cell r="AO51">
            <v>6047.1200031918916</v>
          </cell>
          <cell r="AP51">
            <v>5736.2502100358834</v>
          </cell>
          <cell r="AQ51">
            <v>2293.3881275810559</v>
          </cell>
          <cell r="AR51">
            <v>17.866688294871491</v>
          </cell>
          <cell r="AS51">
            <v>0</v>
          </cell>
          <cell r="AT51">
            <v>228.45179613005598</v>
          </cell>
          <cell r="AU51">
            <v>1.978149827380542</v>
          </cell>
          <cell r="AV51">
            <v>24.347158139003419</v>
          </cell>
          <cell r="AW51">
            <v>42.036564582828689</v>
          </cell>
          <cell r="AX51">
            <v>245.89632427895069</v>
          </cell>
          <cell r="AY51">
            <v>0</v>
          </cell>
          <cell r="AZ51">
            <v>0</v>
          </cell>
          <cell r="BA51">
            <v>0</v>
          </cell>
          <cell r="BB51">
            <v>445.42904645590954</v>
          </cell>
          <cell r="BC51">
            <v>0.62968966574209695</v>
          </cell>
          <cell r="BD51">
            <v>0.37979676252660405</v>
          </cell>
          <cell r="BE51">
            <v>0.35347918512381632</v>
          </cell>
          <cell r="BF51">
            <v>72.002439930993049</v>
          </cell>
          <cell r="BG51">
            <v>51.760507151362702</v>
          </cell>
          <cell r="BH51">
            <v>29.691800203653305</v>
          </cell>
          <cell r="BI51">
            <v>57.107907695240726</v>
          </cell>
          <cell r="BJ51">
            <v>0.75478445867390509</v>
          </cell>
          <cell r="BK51">
            <v>0.63600051496749399</v>
          </cell>
          <cell r="BL51">
            <v>7.3826590930643921</v>
          </cell>
          <cell r="BM51">
            <v>1.9003026520426476</v>
          </cell>
          <cell r="BN51">
            <v>2818.2047023759651</v>
          </cell>
        </row>
        <row r="52">
          <cell r="A52" t="str">
            <v>P48</v>
          </cell>
          <cell r="B52" t="str">
            <v>Glass products</v>
          </cell>
          <cell r="C52">
            <v>11726.310039059954</v>
          </cell>
          <cell r="E52">
            <v>15.147847145309292</v>
          </cell>
          <cell r="F52">
            <v>1.6306091917851782</v>
          </cell>
          <cell r="G52">
            <v>0</v>
          </cell>
          <cell r="H52">
            <v>16.666893059078014</v>
          </cell>
          <cell r="I52">
            <v>25.294905425682416</v>
          </cell>
          <cell r="J52">
            <v>42.325588989218417</v>
          </cell>
          <cell r="K52">
            <v>7.3133065549645204</v>
          </cell>
          <cell r="L52">
            <v>271.52056136836927</v>
          </cell>
          <cell r="M52">
            <v>1707.2458944271445</v>
          </cell>
          <cell r="N52">
            <v>0.54266628764229108</v>
          </cell>
          <cell r="O52">
            <v>0</v>
          </cell>
          <cell r="P52">
            <v>8.8731252649459687E-3</v>
          </cell>
          <cell r="Q52">
            <v>0</v>
          </cell>
          <cell r="R52">
            <v>85.763426090802596</v>
          </cell>
          <cell r="S52">
            <v>0</v>
          </cell>
          <cell r="T52">
            <v>16.528901417915097</v>
          </cell>
          <cell r="U52">
            <v>3.7331237394695718</v>
          </cell>
          <cell r="V52">
            <v>8.703719822405608</v>
          </cell>
          <cell r="W52">
            <v>924.4774401916892</v>
          </cell>
          <cell r="X52">
            <v>0</v>
          </cell>
          <cell r="Y52">
            <v>6.3813535521470355</v>
          </cell>
          <cell r="Z52">
            <v>2011.4941980109415</v>
          </cell>
          <cell r="AA52">
            <v>18.860604383156023</v>
          </cell>
          <cell r="AB52">
            <v>1.0108216081809716</v>
          </cell>
          <cell r="AC52">
            <v>0.72960857588470063</v>
          </cell>
          <cell r="AD52">
            <v>1.3897056119527624</v>
          </cell>
          <cell r="AE52">
            <v>87.617003830111386</v>
          </cell>
          <cell r="AF52">
            <v>55.458106760307032</v>
          </cell>
          <cell r="AG52">
            <v>0.64479699490625175</v>
          </cell>
          <cell r="AH52">
            <v>165.89591866381144</v>
          </cell>
          <cell r="AI52">
            <v>854.91858858233263</v>
          </cell>
          <cell r="AJ52">
            <v>107.64274051771835</v>
          </cell>
          <cell r="AK52">
            <v>155.08534700623375</v>
          </cell>
          <cell r="AL52">
            <v>11.320962905879471</v>
          </cell>
          <cell r="AM52">
            <v>54.654892887851354</v>
          </cell>
          <cell r="AN52">
            <v>19.252595772589927</v>
          </cell>
          <cell r="AO52">
            <v>676.22813330413146</v>
          </cell>
          <cell r="AP52">
            <v>24.567609127071886</v>
          </cell>
          <cell r="AQ52">
            <v>8.3170915318066907</v>
          </cell>
          <cell r="AR52">
            <v>0</v>
          </cell>
          <cell r="AS52">
            <v>42.174943138852001</v>
          </cell>
          <cell r="AT52">
            <v>29.21008864612854</v>
          </cell>
          <cell r="AU52">
            <v>0.80166308809722053</v>
          </cell>
          <cell r="AV52">
            <v>9.5064518308990404</v>
          </cell>
          <cell r="AW52">
            <v>5.9793901905517854</v>
          </cell>
          <cell r="AX52">
            <v>47.16606212598591</v>
          </cell>
          <cell r="AY52">
            <v>0</v>
          </cell>
          <cell r="AZ52">
            <v>0</v>
          </cell>
          <cell r="BA52">
            <v>0</v>
          </cell>
          <cell r="BB52">
            <v>14.786386519364504</v>
          </cell>
          <cell r="BC52">
            <v>1.2019997702241993</v>
          </cell>
          <cell r="BD52">
            <v>4.4686938874790849</v>
          </cell>
          <cell r="BE52">
            <v>0.44418903396121612</v>
          </cell>
          <cell r="BF52">
            <v>15.919739318924208</v>
          </cell>
          <cell r="BG52">
            <v>247.37637555005944</v>
          </cell>
          <cell r="BH52">
            <v>30.237591887736968</v>
          </cell>
          <cell r="BI52">
            <v>170.53392764859177</v>
          </cell>
          <cell r="BJ52">
            <v>0.71617606036495052</v>
          </cell>
          <cell r="BK52">
            <v>2.0415942843328407</v>
          </cell>
          <cell r="BL52">
            <v>39.4634746883237</v>
          </cell>
          <cell r="BM52">
            <v>3.9548155907212617</v>
          </cell>
          <cell r="BN52">
            <v>316.04751590761333</v>
          </cell>
        </row>
        <row r="53">
          <cell r="A53" t="str">
            <v>P49</v>
          </cell>
          <cell r="B53" t="str">
            <v>Non-structural ceramic</v>
          </cell>
          <cell r="C53">
            <v>4149.027314040497</v>
          </cell>
          <cell r="E53">
            <v>65.205658264271037</v>
          </cell>
          <cell r="F53">
            <v>7.1180068781128236</v>
          </cell>
          <cell r="G53">
            <v>0.74357367392659968</v>
          </cell>
          <cell r="H53">
            <v>64.598239425493148</v>
          </cell>
          <cell r="I53">
            <v>97.788873131648941</v>
          </cell>
          <cell r="J53">
            <v>137.23488766351235</v>
          </cell>
          <cell r="K53">
            <v>23.866826244065656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12.76095815890003</v>
          </cell>
          <cell r="AO53">
            <v>767.37983868790411</v>
          </cell>
          <cell r="AP53">
            <v>584.31348663079518</v>
          </cell>
          <cell r="AQ53">
            <v>197.89685428043188</v>
          </cell>
          <cell r="AR53">
            <v>0</v>
          </cell>
          <cell r="AS53">
            <v>81.604515994036191</v>
          </cell>
          <cell r="AT53">
            <v>25.918111652903775</v>
          </cell>
          <cell r="AU53">
            <v>0.7113156579916563</v>
          </cell>
          <cell r="AV53">
            <v>8.4350747086434463</v>
          </cell>
          <cell r="AW53">
            <v>5.3055129155022209</v>
          </cell>
          <cell r="AX53">
            <v>41.850446919856253</v>
          </cell>
          <cell r="AY53">
            <v>0</v>
          </cell>
          <cell r="AZ53">
            <v>0</v>
          </cell>
          <cell r="BA53">
            <v>0</v>
          </cell>
          <cell r="BB53">
            <v>150.9640291328945</v>
          </cell>
          <cell r="BC53">
            <v>12.272013050126649</v>
          </cell>
          <cell r="BD53">
            <v>45.62386038887179</v>
          </cell>
          <cell r="BE53">
            <v>4.5350205187464327</v>
          </cell>
          <cell r="BF53">
            <v>162.53517971972008</v>
          </cell>
          <cell r="BG53">
            <v>32.759302450408043</v>
          </cell>
          <cell r="BH53">
            <v>23.710001900758783</v>
          </cell>
          <cell r="BI53">
            <v>133.71963493997097</v>
          </cell>
          <cell r="BJ53">
            <v>0.56157037291774536</v>
          </cell>
          <cell r="BK53">
            <v>1.6008617532053213</v>
          </cell>
          <cell r="BL53">
            <v>30.944232045481371</v>
          </cell>
          <cell r="BM53">
            <v>3.1010632566669796</v>
          </cell>
          <cell r="BN53">
            <v>225.96636399756522</v>
          </cell>
        </row>
        <row r="54">
          <cell r="A54" t="str">
            <v>P50</v>
          </cell>
          <cell r="B54" t="str">
            <v>Structure non-refractory clay</v>
          </cell>
          <cell r="C54">
            <v>12023.031065109097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740.70459817023652</v>
          </cell>
          <cell r="AB54">
            <v>0</v>
          </cell>
          <cell r="AC54">
            <v>19.127627820713951</v>
          </cell>
          <cell r="AD54">
            <v>0</v>
          </cell>
          <cell r="AE54">
            <v>0</v>
          </cell>
          <cell r="AF54">
            <v>3.5773095624410547</v>
          </cell>
          <cell r="AG54">
            <v>0</v>
          </cell>
          <cell r="AH54">
            <v>0</v>
          </cell>
          <cell r="AI54">
            <v>8.3548245160814757E-2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10631.059580369869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3.7739690821692848</v>
          </cell>
          <cell r="AZ54">
            <v>0.65022760212728725</v>
          </cell>
          <cell r="BA54">
            <v>0.2332236945010713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1.9193055775913601</v>
          </cell>
        </row>
        <row r="55">
          <cell r="A55" t="str">
            <v>P51</v>
          </cell>
          <cell r="B55" t="str">
            <v>Plaster, cement</v>
          </cell>
          <cell r="C55">
            <v>13110.409186542032</v>
          </cell>
          <cell r="E55">
            <v>190.86826808906724</v>
          </cell>
          <cell r="F55">
            <v>20.546256466716905</v>
          </cell>
          <cell r="G55">
            <v>2.7595786495544279</v>
          </cell>
          <cell r="H55">
            <v>27.662222580974653</v>
          </cell>
          <cell r="I55">
            <v>594.59587472095518</v>
          </cell>
          <cell r="J55">
            <v>64.153221946207168</v>
          </cell>
          <cell r="K55">
            <v>12.03955951782557</v>
          </cell>
          <cell r="L55">
            <v>0</v>
          </cell>
          <cell r="M55">
            <v>0</v>
          </cell>
          <cell r="N55">
            <v>9.2850753301726791E-2</v>
          </cell>
          <cell r="O55">
            <v>0</v>
          </cell>
          <cell r="P55">
            <v>0</v>
          </cell>
          <cell r="Q55">
            <v>0</v>
          </cell>
          <cell r="R55">
            <v>40.954719167597673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69.440168596011418</v>
          </cell>
          <cell r="X55">
            <v>0</v>
          </cell>
          <cell r="Y55">
            <v>0</v>
          </cell>
          <cell r="Z55">
            <v>0</v>
          </cell>
          <cell r="AA55">
            <v>4324.542912804598</v>
          </cell>
          <cell r="AB55">
            <v>94.791867441279209</v>
          </cell>
          <cell r="AC55">
            <v>0</v>
          </cell>
          <cell r="AD55">
            <v>12.704430075320102</v>
          </cell>
          <cell r="AE55">
            <v>38.25921214632519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1.5205638150913428</v>
          </cell>
          <cell r="AM55">
            <v>87.430523661118457</v>
          </cell>
          <cell r="AN55">
            <v>40.016329943590208</v>
          </cell>
          <cell r="AO55">
            <v>3592.9809078701992</v>
          </cell>
          <cell r="AP55">
            <v>0</v>
          </cell>
          <cell r="AQ55">
            <v>0</v>
          </cell>
          <cell r="AR55">
            <v>0</v>
          </cell>
          <cell r="AS55">
            <v>87.503585858284936</v>
          </cell>
          <cell r="AT55">
            <v>506.36217531668791</v>
          </cell>
          <cell r="AU55">
            <v>13.896974777370483</v>
          </cell>
          <cell r="AV55">
            <v>164.79606368039549</v>
          </cell>
          <cell r="AW55">
            <v>103.65381155241238</v>
          </cell>
          <cell r="AX55">
            <v>817.63222661091322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782.95243702153971</v>
          </cell>
          <cell r="BH55">
            <v>24.78472664005989</v>
          </cell>
          <cell r="BI55">
            <v>139.78086599350812</v>
          </cell>
          <cell r="BJ55">
            <v>0.58702518203836584</v>
          </cell>
          <cell r="BK55">
            <v>1.6734254644008215</v>
          </cell>
          <cell r="BL55">
            <v>32.346869289340191</v>
          </cell>
          <cell r="BM55">
            <v>3.2416279607116114</v>
          </cell>
          <cell r="BN55">
            <v>837.74849643145058</v>
          </cell>
        </row>
        <row r="56">
          <cell r="A56" t="str">
            <v>P52</v>
          </cell>
          <cell r="B56" t="str">
            <v>Articles of concrete</v>
          </cell>
          <cell r="C56">
            <v>11931.144949375246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10110.882904067339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1753.7193164539567</v>
          </cell>
        </row>
        <row r="57">
          <cell r="A57" t="str">
            <v>P53</v>
          </cell>
          <cell r="B57" t="str">
            <v>Non-metallic products n.e.c.</v>
          </cell>
          <cell r="C57">
            <v>12687.620064652441</v>
          </cell>
          <cell r="E57">
            <v>77.935532571471299</v>
          </cell>
          <cell r="F57">
            <v>8.2030364675739875</v>
          </cell>
          <cell r="G57">
            <v>0.70111630726203555</v>
          </cell>
          <cell r="H57">
            <v>17.998758103527038</v>
          </cell>
          <cell r="I57">
            <v>53.758024498321696</v>
          </cell>
          <cell r="J57">
            <v>135.87055652099815</v>
          </cell>
          <cell r="K57">
            <v>23.689051156638982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11.772971712867557</v>
          </cell>
          <cell r="S57">
            <v>36.921285692965192</v>
          </cell>
          <cell r="T57">
            <v>1.135601193864582</v>
          </cell>
          <cell r="U57">
            <v>87.339656719990629</v>
          </cell>
          <cell r="V57">
            <v>0</v>
          </cell>
          <cell r="W57">
            <v>119.06606836507635</v>
          </cell>
          <cell r="X57">
            <v>0</v>
          </cell>
          <cell r="Y57">
            <v>31.633077240556691</v>
          </cell>
          <cell r="Z57">
            <v>0</v>
          </cell>
          <cell r="AA57">
            <v>123.89518249496452</v>
          </cell>
          <cell r="AB57">
            <v>123.87900258750174</v>
          </cell>
          <cell r="AC57">
            <v>1.6405624487876562</v>
          </cell>
          <cell r="AD57">
            <v>93.658619039339982</v>
          </cell>
          <cell r="AE57">
            <v>34.984257936626612</v>
          </cell>
          <cell r="AF57">
            <v>44.102824896067979</v>
          </cell>
          <cell r="AG57">
            <v>0</v>
          </cell>
          <cell r="AH57">
            <v>0</v>
          </cell>
          <cell r="AI57">
            <v>2176.0884175400411</v>
          </cell>
          <cell r="AJ57">
            <v>1.963194052165357</v>
          </cell>
          <cell r="AK57">
            <v>32.028161258139335</v>
          </cell>
          <cell r="AL57">
            <v>300.89624505375048</v>
          </cell>
          <cell r="AM57">
            <v>0</v>
          </cell>
          <cell r="AN57">
            <v>0</v>
          </cell>
          <cell r="AO57">
            <v>5410.4337947399572</v>
          </cell>
          <cell r="AP57">
            <v>27.010602886476285</v>
          </cell>
          <cell r="AQ57">
            <v>9.1441399679612054</v>
          </cell>
          <cell r="AR57">
            <v>0</v>
          </cell>
          <cell r="AS57">
            <v>0</v>
          </cell>
          <cell r="AT57">
            <v>146.42855382274536</v>
          </cell>
          <cell r="AU57">
            <v>4.0186925847864572</v>
          </cell>
          <cell r="AV57">
            <v>47.655315615368025</v>
          </cell>
          <cell r="AW57">
            <v>29.974351291825009</v>
          </cell>
          <cell r="AX57">
            <v>236.44085268933907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542.65137224634839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1237.2286054946592</v>
          </cell>
        </row>
        <row r="58">
          <cell r="A58" t="str">
            <v>P54</v>
          </cell>
          <cell r="B58" t="str">
            <v>Furniture</v>
          </cell>
          <cell r="C58">
            <v>22992.242974131252</v>
          </cell>
          <cell r="E58">
            <v>0</v>
          </cell>
          <cell r="F58">
            <v>0</v>
          </cell>
          <cell r="G58">
            <v>0</v>
          </cell>
          <cell r="H58">
            <v>2.6483856266251604</v>
          </cell>
          <cell r="I58">
            <v>4.6594369113334508</v>
          </cell>
          <cell r="J58">
            <v>15.091841036645871</v>
          </cell>
          <cell r="K58">
            <v>2.5307489103899394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1.4066930051792002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7.9009048063380476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194.2725570557034</v>
          </cell>
          <cell r="AL58">
            <v>4.8531247807735274E-2</v>
          </cell>
          <cell r="AM58">
            <v>0</v>
          </cell>
          <cell r="AN58">
            <v>7.1787137138310175</v>
          </cell>
          <cell r="AO58">
            <v>130.85838432278618</v>
          </cell>
          <cell r="AP58">
            <v>641.47832631410381</v>
          </cell>
          <cell r="AQ58">
            <v>217.16537120193308</v>
          </cell>
          <cell r="AR58">
            <v>0</v>
          </cell>
          <cell r="AS58">
            <v>16.824174984275349</v>
          </cell>
          <cell r="AT58">
            <v>43.866484576792232</v>
          </cell>
          <cell r="AU58">
            <v>1.2039039633130717</v>
          </cell>
          <cell r="AV58">
            <v>14.276390177111502</v>
          </cell>
          <cell r="AW58">
            <v>8.9795971094126248</v>
          </cell>
          <cell r="AX58">
            <v>70.832011565011229</v>
          </cell>
          <cell r="AY58">
            <v>28.035896037726324</v>
          </cell>
          <cell r="AZ58">
            <v>4.8303822996933823</v>
          </cell>
          <cell r="BA58">
            <v>1.7325619553851868</v>
          </cell>
          <cell r="BB58">
            <v>298.80550358978888</v>
          </cell>
          <cell r="BC58">
            <v>24.290190587557426</v>
          </cell>
          <cell r="BD58">
            <v>90.304032407654773</v>
          </cell>
          <cell r="BE58">
            <v>8.9762382315667644</v>
          </cell>
          <cell r="BF58">
            <v>321.70846595816874</v>
          </cell>
          <cell r="BG58">
            <v>124.74078977018456</v>
          </cell>
          <cell r="BH58">
            <v>64.23568746047367</v>
          </cell>
          <cell r="BI58">
            <v>362.27633862221313</v>
          </cell>
          <cell r="BJ58">
            <v>1.5214194883996068</v>
          </cell>
          <cell r="BK58">
            <v>4.3370918179063409</v>
          </cell>
          <cell r="BL58">
            <v>83.834831675586372</v>
          </cell>
          <cell r="BM58">
            <v>8.4014725508749795</v>
          </cell>
          <cell r="BN58">
            <v>139.50292471858216</v>
          </cell>
        </row>
        <row r="59">
          <cell r="A59" t="str">
            <v>P55</v>
          </cell>
          <cell r="B59" t="str">
            <v>Jewellery</v>
          </cell>
          <cell r="C59">
            <v>10169.055557738018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156.06123156780342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135.69027841025235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53.967368650076793</v>
          </cell>
        </row>
        <row r="60">
          <cell r="A60" t="str">
            <v>P56</v>
          </cell>
          <cell r="B60" t="str">
            <v>Manufactured products n.e.c.</v>
          </cell>
          <cell r="C60">
            <v>13153.394558437618</v>
          </cell>
          <cell r="E60">
            <v>0</v>
          </cell>
          <cell r="F60">
            <v>0</v>
          </cell>
          <cell r="G60">
            <v>0</v>
          </cell>
          <cell r="H60">
            <v>4.0552811220058125</v>
          </cell>
          <cell r="I60">
            <v>6.8107791190834561</v>
          </cell>
          <cell r="J60">
            <v>7.9440989755516194</v>
          </cell>
          <cell r="K60">
            <v>1.3760620316130678</v>
          </cell>
          <cell r="L60">
            <v>5.7661804080102295</v>
          </cell>
          <cell r="M60">
            <v>0.93590386236982903</v>
          </cell>
          <cell r="N60">
            <v>0.83770398327764894</v>
          </cell>
          <cell r="O60">
            <v>1.0772884977713075</v>
          </cell>
          <cell r="P60">
            <v>0.14767916043159565</v>
          </cell>
          <cell r="Q60">
            <v>0.32901036232999303</v>
          </cell>
          <cell r="R60">
            <v>0.56580889752282093</v>
          </cell>
          <cell r="S60">
            <v>5.6371776244665037</v>
          </cell>
          <cell r="T60">
            <v>65.470346063599052</v>
          </cell>
          <cell r="U60">
            <v>0.21203951561770776</v>
          </cell>
          <cell r="V60">
            <v>3.4101910339047086</v>
          </cell>
          <cell r="W60">
            <v>6.5690680662830463</v>
          </cell>
          <cell r="X60">
            <v>0.33678059462117338</v>
          </cell>
          <cell r="Y60">
            <v>1.6378207542953149</v>
          </cell>
          <cell r="Z60">
            <v>0.28095037596786965</v>
          </cell>
          <cell r="AA60">
            <v>0.43559612771794071</v>
          </cell>
          <cell r="AB60">
            <v>1.4187841071745717</v>
          </cell>
          <cell r="AC60">
            <v>0.26704537081737406</v>
          </cell>
          <cell r="AD60">
            <v>1.9753226571499869</v>
          </cell>
          <cell r="AE60">
            <v>1.860737082136253</v>
          </cell>
          <cell r="AF60">
            <v>0.93025709243364907</v>
          </cell>
          <cell r="AG60">
            <v>0.18228835491860534</v>
          </cell>
          <cell r="AH60">
            <v>0.43708809458058367</v>
          </cell>
          <cell r="AI60">
            <v>2.972335223789174</v>
          </cell>
          <cell r="AJ60">
            <v>0.51177666021543922</v>
          </cell>
          <cell r="AK60">
            <v>0.70310282356796772</v>
          </cell>
          <cell r="AL60">
            <v>0.40994071582867325</v>
          </cell>
          <cell r="AM60">
            <v>3.8753673138783067</v>
          </cell>
          <cell r="AN60">
            <v>0.63225373732470502</v>
          </cell>
          <cell r="AO60">
            <v>6.0052469299260123</v>
          </cell>
          <cell r="AP60">
            <v>199.07048097022147</v>
          </cell>
          <cell r="AQ60">
            <v>84.167709310492683</v>
          </cell>
          <cell r="AR60">
            <v>7.1183948342920305</v>
          </cell>
          <cell r="AS60">
            <v>8.7165099303454738</v>
          </cell>
          <cell r="AT60">
            <v>155.08316284336215</v>
          </cell>
          <cell r="AU60">
            <v>4.0127821302294535</v>
          </cell>
          <cell r="AV60">
            <v>48.037665249623515</v>
          </cell>
          <cell r="AW60">
            <v>31.442415444163409</v>
          </cell>
          <cell r="AX60">
            <v>239.38932166138002</v>
          </cell>
          <cell r="AY60">
            <v>86.848928184374302</v>
          </cell>
          <cell r="AZ60">
            <v>14.963442755124655</v>
          </cell>
          <cell r="BA60">
            <v>5.3670889860536795</v>
          </cell>
          <cell r="BB60">
            <v>435.99305050824171</v>
          </cell>
          <cell r="BC60">
            <v>35.761938334527869</v>
          </cell>
          <cell r="BD60">
            <v>131.21853392010647</v>
          </cell>
          <cell r="BE60">
            <v>13.312636270490913</v>
          </cell>
          <cell r="BF60">
            <v>476.76193875757303</v>
          </cell>
          <cell r="BG60">
            <v>129.96996310379959</v>
          </cell>
          <cell r="BH60">
            <v>45.092686971756727</v>
          </cell>
          <cell r="BI60">
            <v>224.27200409793318</v>
          </cell>
          <cell r="BJ60">
            <v>0.99347631528023173</v>
          </cell>
          <cell r="BK60">
            <v>3.1824695154052991</v>
          </cell>
          <cell r="BL60">
            <v>50.517233798058527</v>
          </cell>
          <cell r="BM60">
            <v>5.1978602130196077</v>
          </cell>
          <cell r="BN60">
            <v>115.82323205283599</v>
          </cell>
        </row>
        <row r="61">
          <cell r="A61" t="str">
            <v>P57</v>
          </cell>
          <cell r="B61" t="str">
            <v>Wastes, scraps</v>
          </cell>
          <cell r="C61">
            <v>16336.524309965682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41.959083227957017</v>
          </cell>
          <cell r="S61">
            <v>0</v>
          </cell>
          <cell r="T61">
            <v>0</v>
          </cell>
          <cell r="U61">
            <v>0</v>
          </cell>
          <cell r="V61">
            <v>31.018792687508991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7.1804758769229196</v>
          </cell>
          <cell r="AB61">
            <v>4703.9775582111661</v>
          </cell>
          <cell r="AC61">
            <v>592.04923549283569</v>
          </cell>
          <cell r="AD61">
            <v>771.12250331020914</v>
          </cell>
          <cell r="AE61">
            <v>155.64132152393466</v>
          </cell>
          <cell r="AF61">
            <v>58.299008063980139</v>
          </cell>
          <cell r="AG61">
            <v>0</v>
          </cell>
          <cell r="AH61">
            <v>0</v>
          </cell>
          <cell r="AI61">
            <v>2.7261579977631669</v>
          </cell>
          <cell r="AJ61">
            <v>37.188242086413666</v>
          </cell>
          <cell r="AK61">
            <v>16.333899793384379</v>
          </cell>
          <cell r="AL61">
            <v>5380.0013851476069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16.353630973361302</v>
          </cell>
        </row>
        <row r="62">
          <cell r="A62" t="str">
            <v>P58</v>
          </cell>
          <cell r="B62" t="str">
            <v>Iron, steel products</v>
          </cell>
          <cell r="C62">
            <v>128931.28726957913</v>
          </cell>
          <cell r="E62">
            <v>65.680672244327724</v>
          </cell>
          <cell r="F62">
            <v>6.4275265027224036</v>
          </cell>
          <cell r="G62">
            <v>0</v>
          </cell>
          <cell r="H62">
            <v>74.010886145804548</v>
          </cell>
          <cell r="I62">
            <v>303.81407389888795</v>
          </cell>
          <cell r="J62">
            <v>487.81206509378057</v>
          </cell>
          <cell r="K62">
            <v>85.51885279656679</v>
          </cell>
          <cell r="L62">
            <v>0</v>
          </cell>
          <cell r="M62">
            <v>0</v>
          </cell>
          <cell r="N62">
            <v>76.981423054680789</v>
          </cell>
          <cell r="O62">
            <v>1.3454572621477277</v>
          </cell>
          <cell r="P62">
            <v>2.0593890722091821</v>
          </cell>
          <cell r="Q62">
            <v>14.858409556498444</v>
          </cell>
          <cell r="R62">
            <v>246.45864637428025</v>
          </cell>
          <cell r="S62">
            <v>0</v>
          </cell>
          <cell r="T62">
            <v>1.2395225919519588</v>
          </cell>
          <cell r="U62">
            <v>62.552961535726354</v>
          </cell>
          <cell r="V62">
            <v>154.51177192788236</v>
          </cell>
          <cell r="W62">
            <v>145.18392311576403</v>
          </cell>
          <cell r="X62">
            <v>269.48121953087013</v>
          </cell>
          <cell r="Y62">
            <v>123.06713270136383</v>
          </cell>
          <cell r="Z62">
            <v>0</v>
          </cell>
          <cell r="AA62">
            <v>84.767681620208037</v>
          </cell>
          <cell r="AB62">
            <v>11712.283024003684</v>
          </cell>
          <cell r="AC62">
            <v>1321.9213796752256</v>
          </cell>
          <cell r="AD62">
            <v>18073.745738469792</v>
          </cell>
          <cell r="AE62">
            <v>10204.574582239178</v>
          </cell>
          <cell r="AF62">
            <v>3055.1352707669416</v>
          </cell>
          <cell r="AG62">
            <v>163.97669045262492</v>
          </cell>
          <cell r="AH62">
            <v>68.920860198076795</v>
          </cell>
          <cell r="AI62">
            <v>15841.548376573148</v>
          </cell>
          <cell r="AJ62">
            <v>1480.6820590758821</v>
          </cell>
          <cell r="AK62">
            <v>376.63212194187327</v>
          </cell>
          <cell r="AL62">
            <v>113.46279001828</v>
          </cell>
          <cell r="AM62">
            <v>362.83555015926049</v>
          </cell>
          <cell r="AN62">
            <v>90.34024989311277</v>
          </cell>
          <cell r="AO62">
            <v>7655.1739512082049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378.16721885827008</v>
          </cell>
          <cell r="AU62">
            <v>10.3786984065604</v>
          </cell>
          <cell r="AV62">
            <v>123.07489010574122</v>
          </cell>
          <cell r="AW62">
            <v>77.411930727882364</v>
          </cell>
          <cell r="AX62">
            <v>610.63349566536067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162.54716532830423</v>
          </cell>
          <cell r="BH62">
            <v>4.2455970520609227</v>
          </cell>
          <cell r="BI62">
            <v>23.944312205459113</v>
          </cell>
          <cell r="BJ62">
            <v>0.10055678315690095</v>
          </cell>
          <cell r="BK62">
            <v>0.28665598461837599</v>
          </cell>
          <cell r="BL62">
            <v>5.5409839653526261</v>
          </cell>
          <cell r="BM62">
            <v>0.5552873878233735</v>
          </cell>
          <cell r="BN62">
            <v>935.28282016734909</v>
          </cell>
        </row>
        <row r="63">
          <cell r="A63" t="str">
            <v>P59</v>
          </cell>
          <cell r="B63" t="str">
            <v>Non-ferrous metals</v>
          </cell>
          <cell r="C63">
            <v>68010.696818169818</v>
          </cell>
          <cell r="E63">
            <v>9.6088805337067136</v>
          </cell>
          <cell r="F63">
            <v>0.91943121367387748</v>
          </cell>
          <cell r="G63">
            <v>0</v>
          </cell>
          <cell r="H63">
            <v>11.749303205456156</v>
          </cell>
          <cell r="I63">
            <v>88.093282949601686</v>
          </cell>
          <cell r="J63">
            <v>80.251167822042163</v>
          </cell>
          <cell r="K63">
            <v>13.984457956014907</v>
          </cell>
          <cell r="L63">
            <v>1.1431927350964464</v>
          </cell>
          <cell r="M63">
            <v>0</v>
          </cell>
          <cell r="N63">
            <v>22.994087941995112</v>
          </cell>
          <cell r="O63">
            <v>0</v>
          </cell>
          <cell r="P63">
            <v>0</v>
          </cell>
          <cell r="Q63">
            <v>0</v>
          </cell>
          <cell r="R63">
            <v>45.65635402267084</v>
          </cell>
          <cell r="S63">
            <v>33.418249692106485</v>
          </cell>
          <cell r="T63">
            <v>42.743467406549932</v>
          </cell>
          <cell r="U63">
            <v>99.485113586030963</v>
          </cell>
          <cell r="V63">
            <v>8.2547923879020875</v>
          </cell>
          <cell r="W63">
            <v>79.823879524317022</v>
          </cell>
          <cell r="X63">
            <v>0</v>
          </cell>
          <cell r="Y63">
            <v>18.813088982648413</v>
          </cell>
          <cell r="Z63">
            <v>0.2416604976642984</v>
          </cell>
          <cell r="AA63">
            <v>31.789311961213532</v>
          </cell>
          <cell r="AB63">
            <v>7245.2523028825599</v>
          </cell>
          <cell r="AC63">
            <v>3400.3835187566556</v>
          </cell>
          <cell r="AD63">
            <v>4015.4969294165335</v>
          </cell>
          <cell r="AE63">
            <v>487.15878168161612</v>
          </cell>
          <cell r="AF63">
            <v>3153.5062388027363</v>
          </cell>
          <cell r="AG63">
            <v>14.231078646257066</v>
          </cell>
          <cell r="AH63">
            <v>43.856384664837705</v>
          </cell>
          <cell r="AI63">
            <v>6577.0691402576413</v>
          </cell>
          <cell r="AJ63">
            <v>6.6154878229782144</v>
          </cell>
          <cell r="AK63">
            <v>134.746095016873</v>
          </cell>
          <cell r="AL63">
            <v>252.41206891055805</v>
          </cell>
          <cell r="AM63">
            <v>0</v>
          </cell>
          <cell r="AN63">
            <v>19.08620125835602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4.3059320055877688</v>
          </cell>
          <cell r="AU63">
            <v>0.11817515484307461</v>
          </cell>
          <cell r="AV63">
            <v>1.4013697696762244</v>
          </cell>
          <cell r="AW63">
            <v>0.88143681819352948</v>
          </cell>
          <cell r="AX63">
            <v>6.952866831259751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21.998258933518315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82.589216256075616</v>
          </cell>
        </row>
        <row r="64">
          <cell r="A64" t="str">
            <v>P60</v>
          </cell>
          <cell r="B64" t="str">
            <v>Structural metal products</v>
          </cell>
          <cell r="C64">
            <v>19645.214662000788</v>
          </cell>
          <cell r="E64">
            <v>146.23675239986332</v>
          </cell>
          <cell r="F64">
            <v>14.91332251391591</v>
          </cell>
          <cell r="G64">
            <v>1.5579015589634926</v>
          </cell>
          <cell r="H64">
            <v>17.550969410107463</v>
          </cell>
          <cell r="I64">
            <v>104.33145011645696</v>
          </cell>
          <cell r="J64">
            <v>140.30769292070715</v>
          </cell>
          <cell r="K64">
            <v>24.247936181514053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19.311765986190686</v>
          </cell>
          <cell r="Y64">
            <v>0</v>
          </cell>
          <cell r="Z64">
            <v>0</v>
          </cell>
          <cell r="AA64">
            <v>5.6592246213739621</v>
          </cell>
          <cell r="AB64">
            <v>1.9404654436852322</v>
          </cell>
          <cell r="AC64">
            <v>0</v>
          </cell>
          <cell r="AD64">
            <v>70.441084028905678</v>
          </cell>
          <cell r="AE64">
            <v>187.44380089168743</v>
          </cell>
          <cell r="AF64">
            <v>0</v>
          </cell>
          <cell r="AG64">
            <v>0</v>
          </cell>
          <cell r="AH64">
            <v>0</v>
          </cell>
          <cell r="AI64">
            <v>299.01678161894262</v>
          </cell>
          <cell r="AJ64">
            <v>0</v>
          </cell>
          <cell r="AK64">
            <v>38.982932935520211</v>
          </cell>
          <cell r="AL64">
            <v>0</v>
          </cell>
          <cell r="AM64">
            <v>45.156732438871323</v>
          </cell>
          <cell r="AN64">
            <v>122.5239344614284</v>
          </cell>
          <cell r="AO64">
            <v>12292.614750116529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17.116320115120551</v>
          </cell>
          <cell r="AU64">
            <v>0.46975283802046069</v>
          </cell>
          <cell r="AV64">
            <v>5.5705230705695774</v>
          </cell>
          <cell r="AW64">
            <v>3.5037605614476841</v>
          </cell>
          <cell r="AX64">
            <v>27.63803382106596</v>
          </cell>
          <cell r="AY64">
            <v>0</v>
          </cell>
          <cell r="AZ64">
            <v>0</v>
          </cell>
          <cell r="BA64">
            <v>0</v>
          </cell>
          <cell r="BB64">
            <v>104.40327901349893</v>
          </cell>
          <cell r="BC64">
            <v>8.487044297166932</v>
          </cell>
          <cell r="BD64">
            <v>31.552421150995894</v>
          </cell>
          <cell r="BE64">
            <v>3.1363167455859755</v>
          </cell>
          <cell r="BF64">
            <v>112.40562281792981</v>
          </cell>
          <cell r="BG64">
            <v>362.23578866472656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2747.7589115263095</v>
          </cell>
        </row>
        <row r="65">
          <cell r="A65" t="str">
            <v>P61</v>
          </cell>
          <cell r="B65" t="str">
            <v>Tanks, reservoirs</v>
          </cell>
          <cell r="C65">
            <v>3959.2123475025787</v>
          </cell>
          <cell r="E65">
            <v>416.87123985219523</v>
          </cell>
          <cell r="F65">
            <v>39.419285117144483</v>
          </cell>
          <cell r="G65">
            <v>2.6472125899476318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283.72795379229922</v>
          </cell>
          <cell r="AN65">
            <v>0</v>
          </cell>
          <cell r="AO65">
            <v>594.99744700296981</v>
          </cell>
          <cell r="AP65">
            <v>1115.71945422574</v>
          </cell>
          <cell r="AQ65">
            <v>377.71444411281527</v>
          </cell>
          <cell r="AR65">
            <v>0</v>
          </cell>
          <cell r="AS65">
            <v>0</v>
          </cell>
          <cell r="AT65">
            <v>5.3680563216923858</v>
          </cell>
          <cell r="AU65">
            <v>0.14732487326765223</v>
          </cell>
          <cell r="AV65">
            <v>1.7470391639665928</v>
          </cell>
          <cell r="AW65">
            <v>1.0988567580575046</v>
          </cell>
          <cell r="AX65">
            <v>8.6678983084254693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127.88714380042688</v>
          </cell>
          <cell r="BH65">
            <v>40.662532866969002</v>
          </cell>
          <cell r="BI65">
            <v>229.3284949307255</v>
          </cell>
          <cell r="BJ65">
            <v>0.96309033805489297</v>
          </cell>
          <cell r="BK65">
            <v>2.7454697780139217</v>
          </cell>
          <cell r="BL65">
            <v>53.069200831748979</v>
          </cell>
          <cell r="BM65">
            <v>5.3183077388422513</v>
          </cell>
          <cell r="BN65">
            <v>175.57980088177618</v>
          </cell>
        </row>
        <row r="66">
          <cell r="A66" t="str">
            <v>P62</v>
          </cell>
          <cell r="B66" t="str">
            <v xml:space="preserve">Other fabricated metal </v>
          </cell>
          <cell r="C66">
            <v>50144.612576582105</v>
          </cell>
          <cell r="E66">
            <v>1679.6762469076059</v>
          </cell>
          <cell r="F66">
            <v>169.81818219828659</v>
          </cell>
          <cell r="G66">
            <v>14.255231563097423</v>
          </cell>
          <cell r="H66">
            <v>1003.2669384897611</v>
          </cell>
          <cell r="I66">
            <v>2839.080939028031</v>
          </cell>
          <cell r="J66">
            <v>3632.4197639224217</v>
          </cell>
          <cell r="K66">
            <v>636.52585554496761</v>
          </cell>
          <cell r="L66">
            <v>0</v>
          </cell>
          <cell r="M66">
            <v>23.87683173202748</v>
          </cell>
          <cell r="N66">
            <v>28.675512000447</v>
          </cell>
          <cell r="O66">
            <v>33.721083588680052</v>
          </cell>
          <cell r="P66">
            <v>98.354244943966137</v>
          </cell>
          <cell r="Q66">
            <v>72.831767648946538</v>
          </cell>
          <cell r="R66">
            <v>390.13044197713566</v>
          </cell>
          <cell r="S66">
            <v>66.360712236952452</v>
          </cell>
          <cell r="T66">
            <v>269.77431612714349</v>
          </cell>
          <cell r="U66">
            <v>0</v>
          </cell>
          <cell r="V66">
            <v>932.185572412076</v>
          </cell>
          <cell r="W66">
            <v>46.539411812959067</v>
          </cell>
          <cell r="X66">
            <v>122.96745660046403</v>
          </cell>
          <cell r="Y66">
            <v>812.89369882275514</v>
          </cell>
          <cell r="Z66">
            <v>0</v>
          </cell>
          <cell r="AA66">
            <v>111.2336345683244</v>
          </cell>
          <cell r="AB66">
            <v>118.52491894899991</v>
          </cell>
          <cell r="AC66">
            <v>9.9769385264780977E-2</v>
          </cell>
          <cell r="AD66">
            <v>3675.7461357884831</v>
          </cell>
          <cell r="AE66">
            <v>2248.7170165613543</v>
          </cell>
          <cell r="AF66">
            <v>1550.0803580580155</v>
          </cell>
          <cell r="AG66">
            <v>65.759775072590713</v>
          </cell>
          <cell r="AH66">
            <v>104.96693384934004</v>
          </cell>
          <cell r="AI66">
            <v>5621.3424684775528</v>
          </cell>
          <cell r="AJ66">
            <v>79.764397457482175</v>
          </cell>
          <cell r="AK66">
            <v>1511.2682104431669</v>
          </cell>
          <cell r="AL66">
            <v>46.283382440071733</v>
          </cell>
          <cell r="AM66">
            <v>130.47204586601072</v>
          </cell>
          <cell r="AN66">
            <v>263.30614446609258</v>
          </cell>
          <cell r="AO66">
            <v>4282.245923819949</v>
          </cell>
          <cell r="AP66">
            <v>1229.4870232844498</v>
          </cell>
          <cell r="AQ66">
            <v>416.22919254919242</v>
          </cell>
          <cell r="AR66">
            <v>0</v>
          </cell>
          <cell r="AS66">
            <v>164.79504940619239</v>
          </cell>
          <cell r="AT66">
            <v>334.40485843194364</v>
          </cell>
          <cell r="AU66">
            <v>9.1776521027709208</v>
          </cell>
          <cell r="AV66">
            <v>108.83238723492285</v>
          </cell>
          <cell r="AW66">
            <v>68.453648135224981</v>
          </cell>
          <cell r="AX66">
            <v>539.96961526246446</v>
          </cell>
          <cell r="AY66">
            <v>36.686202499639691</v>
          </cell>
          <cell r="AZ66">
            <v>6.3207675958980722</v>
          </cell>
          <cell r="BA66">
            <v>2.2671334867593291</v>
          </cell>
          <cell r="BB66">
            <v>700.88400419605296</v>
          </cell>
          <cell r="BC66">
            <v>56.975543747227434</v>
          </cell>
          <cell r="BD66">
            <v>211.81889579857625</v>
          </cell>
          <cell r="BE66">
            <v>21.054839080190213</v>
          </cell>
          <cell r="BF66">
            <v>754.60563843589125</v>
          </cell>
          <cell r="BG66">
            <v>1791.3778427536486</v>
          </cell>
          <cell r="BH66">
            <v>62.363984518012877</v>
          </cell>
          <cell r="BI66">
            <v>351.72031103395921</v>
          </cell>
          <cell r="BJ66">
            <v>1.4770882848936526</v>
          </cell>
          <cell r="BK66">
            <v>4.210717401468516</v>
          </cell>
          <cell r="BL66">
            <v>81.392047806814048</v>
          </cell>
          <cell r="BM66">
            <v>8.1566699883717408</v>
          </cell>
          <cell r="BN66">
            <v>1396.8271373431141</v>
          </cell>
        </row>
        <row r="67">
          <cell r="A67" t="str">
            <v>P63</v>
          </cell>
          <cell r="B67" t="str">
            <v>Engines, turbines</v>
          </cell>
          <cell r="C67">
            <v>15523.95009199095</v>
          </cell>
          <cell r="E67">
            <v>0</v>
          </cell>
          <cell r="F67">
            <v>0</v>
          </cell>
          <cell r="G67">
            <v>0</v>
          </cell>
          <cell r="H67">
            <v>2.5320909572513175</v>
          </cell>
          <cell r="I67">
            <v>15.85085541799678</v>
          </cell>
          <cell r="J67">
            <v>86.520518580592793</v>
          </cell>
          <cell r="K67">
            <v>14.790669010418911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108.44662452901436</v>
          </cell>
          <cell r="AE67">
            <v>412.15390735618234</v>
          </cell>
          <cell r="AF67">
            <v>38.308311204341358</v>
          </cell>
          <cell r="AG67">
            <v>0</v>
          </cell>
          <cell r="AH67">
            <v>0</v>
          </cell>
          <cell r="AI67">
            <v>316.55152663117065</v>
          </cell>
          <cell r="AJ67">
            <v>114.43558877467972</v>
          </cell>
          <cell r="AK67">
            <v>0</v>
          </cell>
          <cell r="AL67">
            <v>2.7257579208561493</v>
          </cell>
          <cell r="AM67">
            <v>163.57147120051715</v>
          </cell>
          <cell r="AN67">
            <v>4.4026185889339091</v>
          </cell>
          <cell r="AO67">
            <v>0</v>
          </cell>
          <cell r="AP67">
            <v>22.586369447696413</v>
          </cell>
          <cell r="AQ67">
            <v>7.6463648170261731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17.675168578541211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7.0501229369266412</v>
          </cell>
        </row>
        <row r="68">
          <cell r="A68" t="str">
            <v>P64</v>
          </cell>
          <cell r="B68" t="str">
            <v>Pumps, compressors</v>
          </cell>
          <cell r="C68">
            <v>14112.859223120224</v>
          </cell>
          <cell r="E68">
            <v>0</v>
          </cell>
          <cell r="F68">
            <v>0</v>
          </cell>
          <cell r="G68">
            <v>0</v>
          </cell>
          <cell r="H68">
            <v>326.51429165784737</v>
          </cell>
          <cell r="I68">
            <v>1279.7171495319903</v>
          </cell>
          <cell r="J68">
            <v>2110.0411426645614</v>
          </cell>
          <cell r="K68">
            <v>369.41277510953478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1.3671425310973728</v>
          </cell>
          <cell r="AE68">
            <v>587.69548946334226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342.2685934365486</v>
          </cell>
          <cell r="AO68">
            <v>179.71071312662804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575.94031854500724</v>
          </cell>
          <cell r="BC68">
            <v>46.818749776852428</v>
          </cell>
          <cell r="BD68">
            <v>174.05881941908413</v>
          </cell>
          <cell r="BE68">
            <v>17.301480208081152</v>
          </cell>
          <cell r="BF68">
            <v>620.08521977205419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38.029742093855901</v>
          </cell>
        </row>
        <row r="69">
          <cell r="A69" t="str">
            <v>P65</v>
          </cell>
          <cell r="B69" t="str">
            <v>Bearings, gears</v>
          </cell>
          <cell r="C69">
            <v>7624.2261707925882</v>
          </cell>
          <cell r="E69">
            <v>0</v>
          </cell>
          <cell r="F69">
            <v>0</v>
          </cell>
          <cell r="G69">
            <v>0</v>
          </cell>
          <cell r="H69">
            <v>92.401436781976287</v>
          </cell>
          <cell r="I69">
            <v>154.82430112627466</v>
          </cell>
          <cell r="J69">
            <v>311.63727754080912</v>
          </cell>
          <cell r="K69">
            <v>54.373819697732728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55.794142280902491</v>
          </cell>
          <cell r="AE69">
            <v>834.96111631835231</v>
          </cell>
          <cell r="AF69">
            <v>84.339219289167389</v>
          </cell>
          <cell r="AG69">
            <v>0</v>
          </cell>
          <cell r="AH69">
            <v>0</v>
          </cell>
          <cell r="AI69">
            <v>2025.4504851911659</v>
          </cell>
          <cell r="AJ69">
            <v>20.031506057847011</v>
          </cell>
          <cell r="AK69">
            <v>9.358141992695139E-2</v>
          </cell>
          <cell r="AL69">
            <v>0</v>
          </cell>
          <cell r="AM69">
            <v>0</v>
          </cell>
          <cell r="AN69">
            <v>17.362171296614871</v>
          </cell>
          <cell r="AO69">
            <v>52.92570996493896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115.7968418198262</v>
          </cell>
          <cell r="AU69">
            <v>3.1780134230263961</v>
          </cell>
          <cell r="AV69">
            <v>37.686195076861523</v>
          </cell>
          <cell r="AW69">
            <v>23.703950661105395</v>
          </cell>
          <cell r="AX69">
            <v>186.97926943781383</v>
          </cell>
          <cell r="AY69">
            <v>0</v>
          </cell>
          <cell r="AZ69">
            <v>0</v>
          </cell>
          <cell r="BA69">
            <v>0</v>
          </cell>
          <cell r="BB69">
            <v>129.45295697423705</v>
          </cell>
          <cell r="BC69">
            <v>10.523357030745604</v>
          </cell>
          <cell r="BD69">
            <v>39.122853767502562</v>
          </cell>
          <cell r="BE69">
            <v>3.8888192072149792</v>
          </cell>
          <cell r="BF69">
            <v>139.37531839809779</v>
          </cell>
          <cell r="BG69">
            <v>208.36937194828388</v>
          </cell>
          <cell r="BH69">
            <v>82.548096957735964</v>
          </cell>
          <cell r="BI69">
            <v>465.55463961495968</v>
          </cell>
          <cell r="BJ69">
            <v>1.955148117922445</v>
          </cell>
          <cell r="BK69">
            <v>5.5735166860234129</v>
          </cell>
          <cell r="BL69">
            <v>107.73459563035162</v>
          </cell>
          <cell r="BM69">
            <v>10.79657738767307</v>
          </cell>
          <cell r="BN69">
            <v>132.47210665926153</v>
          </cell>
        </row>
        <row r="70">
          <cell r="A70" t="str">
            <v>P66</v>
          </cell>
          <cell r="B70" t="str">
            <v>Lifting equipment</v>
          </cell>
          <cell r="C70">
            <v>8830.0097208481438</v>
          </cell>
          <cell r="E70">
            <v>448.43933173060765</v>
          </cell>
          <cell r="F70">
            <v>45.624943650522233</v>
          </cell>
          <cell r="G70">
            <v>4.5959328621151272</v>
          </cell>
          <cell r="H70">
            <v>38.993988981216283</v>
          </cell>
          <cell r="I70">
            <v>130.84623611598653</v>
          </cell>
          <cell r="J70">
            <v>257.40703860090275</v>
          </cell>
          <cell r="K70">
            <v>45.151956596185471</v>
          </cell>
          <cell r="L70">
            <v>0</v>
          </cell>
          <cell r="M70">
            <v>0</v>
          </cell>
          <cell r="N70">
            <v>2.3278844446350713E-2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26.757471270040725</v>
          </cell>
          <cell r="AE70">
            <v>774.57651433416618</v>
          </cell>
          <cell r="AF70">
            <v>0</v>
          </cell>
          <cell r="AG70">
            <v>0</v>
          </cell>
          <cell r="AH70">
            <v>0</v>
          </cell>
          <cell r="AI70">
            <v>5.1126183877655675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91.312155509652953</v>
          </cell>
          <cell r="AO70">
            <v>0</v>
          </cell>
          <cell r="AP70">
            <v>2204.0593401594169</v>
          </cell>
          <cell r="AQ70">
            <v>746.15983911268711</v>
          </cell>
          <cell r="AR70">
            <v>0</v>
          </cell>
          <cell r="AS70">
            <v>0</v>
          </cell>
          <cell r="AT70">
            <v>308.09343561017113</v>
          </cell>
          <cell r="AU70">
            <v>8.4555421247059446</v>
          </cell>
          <cell r="AV70">
            <v>100.26930902287785</v>
          </cell>
          <cell r="AW70">
            <v>63.067623278337294</v>
          </cell>
          <cell r="AX70">
            <v>497.48408163505479</v>
          </cell>
          <cell r="AY70">
            <v>0</v>
          </cell>
          <cell r="AZ70">
            <v>0</v>
          </cell>
          <cell r="BA70">
            <v>0</v>
          </cell>
          <cell r="BB70">
            <v>237.78806375903585</v>
          </cell>
          <cell r="BC70">
            <v>19.330023439202229</v>
          </cell>
          <cell r="BD70">
            <v>71.863539184769593</v>
          </cell>
          <cell r="BE70">
            <v>7.1432496499607634</v>
          </cell>
          <cell r="BF70">
            <v>256.01413727674537</v>
          </cell>
          <cell r="BG70">
            <v>74.400715976367465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23.29083820384642</v>
          </cell>
        </row>
        <row r="71">
          <cell r="A71" t="str">
            <v>P67</v>
          </cell>
          <cell r="B71" t="str">
            <v>General machinery</v>
          </cell>
          <cell r="C71">
            <v>19870.935961798776</v>
          </cell>
          <cell r="E71">
            <v>53.473226407955124</v>
          </cell>
          <cell r="F71">
            <v>5.3390777361974138</v>
          </cell>
          <cell r="G71">
            <v>0.62745757767920052</v>
          </cell>
          <cell r="H71">
            <v>20.157248984117945</v>
          </cell>
          <cell r="I71">
            <v>23.446133806280287</v>
          </cell>
          <cell r="J71">
            <v>42.424933012243429</v>
          </cell>
          <cell r="K71">
            <v>7.431467772496835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2.1211484293791134</v>
          </cell>
          <cell r="Z71">
            <v>0</v>
          </cell>
          <cell r="AA71">
            <v>0</v>
          </cell>
          <cell r="AB71">
            <v>117.56779816933334</v>
          </cell>
          <cell r="AC71">
            <v>0</v>
          </cell>
          <cell r="AD71">
            <v>130.95953089125999</v>
          </cell>
          <cell r="AE71">
            <v>496.56218261391751</v>
          </cell>
          <cell r="AF71">
            <v>176.50042120465218</v>
          </cell>
          <cell r="AG71">
            <v>2.8065213110541587E-3</v>
          </cell>
          <cell r="AH71">
            <v>0</v>
          </cell>
          <cell r="AI71">
            <v>107.43789189028011</v>
          </cell>
          <cell r="AJ71">
            <v>10.677191771817395</v>
          </cell>
          <cell r="AK71">
            <v>3.4094885231361748E-2</v>
          </cell>
          <cell r="AL71">
            <v>0.21376669392004508</v>
          </cell>
          <cell r="AM71">
            <v>76.172464465739637</v>
          </cell>
          <cell r="AN71">
            <v>11.613704695553555</v>
          </cell>
          <cell r="AO71">
            <v>16.425867387655504</v>
          </cell>
          <cell r="AP71">
            <v>200.93461848372283</v>
          </cell>
          <cell r="AQ71">
            <v>68.024186040807507</v>
          </cell>
          <cell r="AR71">
            <v>0</v>
          </cell>
          <cell r="AS71">
            <v>3.7245485821644073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0.80738905056659727</v>
          </cell>
          <cell r="AZ71">
            <v>0.13910729921294993</v>
          </cell>
          <cell r="BA71">
            <v>4.9895018526388502E-2</v>
          </cell>
          <cell r="BB71">
            <v>96.274144568996007</v>
          </cell>
          <cell r="BC71">
            <v>7.8262190359296744</v>
          </cell>
          <cell r="BD71">
            <v>29.095660443768907</v>
          </cell>
          <cell r="BE71">
            <v>2.8921142576342369</v>
          </cell>
          <cell r="BF71">
            <v>103.65340326276753</v>
          </cell>
          <cell r="BG71">
            <v>20.419821330862675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5.6728790536393836</v>
          </cell>
        </row>
        <row r="72">
          <cell r="A72" t="str">
            <v>P68</v>
          </cell>
          <cell r="B72" t="str">
            <v>Special machinery</v>
          </cell>
          <cell r="C72">
            <v>71112.093371119889</v>
          </cell>
          <cell r="E72">
            <v>464.1304506152444</v>
          </cell>
          <cell r="F72">
            <v>47.143546045046399</v>
          </cell>
          <cell r="G72">
            <v>3.5788857448097331</v>
          </cell>
          <cell r="H72">
            <v>468.0256608428503</v>
          </cell>
          <cell r="I72">
            <v>344.14897916634141</v>
          </cell>
          <cell r="J72">
            <v>1603.0426152672185</v>
          </cell>
          <cell r="K72">
            <v>280.36106469660302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8.6917669361200627</v>
          </cell>
          <cell r="S72">
            <v>0</v>
          </cell>
          <cell r="T72">
            <v>8.485997651366757E-2</v>
          </cell>
          <cell r="U72">
            <v>0</v>
          </cell>
          <cell r="V72">
            <v>0.82403550477319409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88.473654508300001</v>
          </cell>
          <cell r="AE72">
            <v>555.1659251227137</v>
          </cell>
          <cell r="AF72">
            <v>47.863423406414107</v>
          </cell>
          <cell r="AG72">
            <v>4.1045656148385101E-3</v>
          </cell>
          <cell r="AH72">
            <v>18.041044659786778</v>
          </cell>
          <cell r="AI72">
            <v>287.71161234471799</v>
          </cell>
          <cell r="AJ72">
            <v>12.96825035641004</v>
          </cell>
          <cell r="AK72">
            <v>0.74163277653854476</v>
          </cell>
          <cell r="AL72">
            <v>0</v>
          </cell>
          <cell r="AM72">
            <v>41.723722258377101</v>
          </cell>
          <cell r="AN72">
            <v>6.0822689754418793</v>
          </cell>
          <cell r="AO72">
            <v>371.17492686917768</v>
          </cell>
          <cell r="AP72">
            <v>103.68464566465454</v>
          </cell>
          <cell r="AQ72">
            <v>35.101286575160358</v>
          </cell>
          <cell r="AR72">
            <v>0</v>
          </cell>
          <cell r="AS72">
            <v>0</v>
          </cell>
          <cell r="AT72">
            <v>3.3469037207343533</v>
          </cell>
          <cell r="AU72">
            <v>9.1854879484714755E-2</v>
          </cell>
          <cell r="AV72">
            <v>1.0892530792793318</v>
          </cell>
          <cell r="AW72">
            <v>0.68512093608906799</v>
          </cell>
          <cell r="AX72">
            <v>5.4043063933930098</v>
          </cell>
          <cell r="AY72">
            <v>0</v>
          </cell>
          <cell r="AZ72">
            <v>0</v>
          </cell>
          <cell r="BA72">
            <v>0</v>
          </cell>
          <cell r="BB72">
            <v>206.96188043086494</v>
          </cell>
          <cell r="BC72">
            <v>16.824132954814694</v>
          </cell>
          <cell r="BD72">
            <v>62.54734980797322</v>
          </cell>
          <cell r="BE72">
            <v>6.2172186297842122</v>
          </cell>
          <cell r="BF72">
            <v>222.8251764620673</v>
          </cell>
          <cell r="BG72">
            <v>248.8432072478667</v>
          </cell>
          <cell r="BH72">
            <v>3.2520850980522882</v>
          </cell>
          <cell r="BI72">
            <v>18.341104902709969</v>
          </cell>
          <cell r="BJ72">
            <v>7.7025495354980558E-2</v>
          </cell>
          <cell r="BK72">
            <v>0.21957563198146765</v>
          </cell>
          <cell r="BL72">
            <v>4.2443385844925876</v>
          </cell>
          <cell r="BM72">
            <v>0.42534461394544976</v>
          </cell>
          <cell r="BN72">
            <v>80.742774996443515</v>
          </cell>
        </row>
        <row r="73">
          <cell r="A73" t="str">
            <v>P69</v>
          </cell>
          <cell r="B73" t="str">
            <v>Domestic appliances</v>
          </cell>
          <cell r="C73">
            <v>17936.43874293812</v>
          </cell>
          <cell r="E73">
            <v>0</v>
          </cell>
          <cell r="F73">
            <v>0</v>
          </cell>
          <cell r="G73">
            <v>0</v>
          </cell>
          <cell r="H73">
            <v>1.8565404124475875</v>
          </cell>
          <cell r="I73">
            <v>3.3128028397877465</v>
          </cell>
          <cell r="J73">
            <v>9.9187092114699702</v>
          </cell>
          <cell r="K73">
            <v>1.7895812518719789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14.381840434103946</v>
          </cell>
          <cell r="AE73">
            <v>376.11536780093172</v>
          </cell>
          <cell r="AF73">
            <v>0</v>
          </cell>
          <cell r="AG73">
            <v>0</v>
          </cell>
          <cell r="AH73">
            <v>0</v>
          </cell>
          <cell r="AI73">
            <v>3.0384839856311741E-3</v>
          </cell>
          <cell r="AJ73">
            <v>0</v>
          </cell>
          <cell r="AK73">
            <v>0</v>
          </cell>
          <cell r="AL73">
            <v>0</v>
          </cell>
          <cell r="AM73">
            <v>4.4928253015094537</v>
          </cell>
          <cell r="AN73">
            <v>8.77257431732858</v>
          </cell>
          <cell r="AO73">
            <v>5.3867969744479849</v>
          </cell>
          <cell r="AP73">
            <v>3.2763953536517008</v>
          </cell>
          <cell r="AQ73">
            <v>0</v>
          </cell>
          <cell r="AR73">
            <v>0</v>
          </cell>
          <cell r="AS73">
            <v>5.7947626624414914</v>
          </cell>
          <cell r="AT73">
            <v>1.240434145260785</v>
          </cell>
          <cell r="AU73">
            <v>3.4043384103279582E-2</v>
          </cell>
          <cell r="AV73">
            <v>0.40370050204852803</v>
          </cell>
          <cell r="AW73">
            <v>0.25392048103835108</v>
          </cell>
          <cell r="AX73">
            <v>2.0029516057740069</v>
          </cell>
          <cell r="AY73">
            <v>0</v>
          </cell>
          <cell r="AZ73">
            <v>0</v>
          </cell>
          <cell r="BA73">
            <v>0</v>
          </cell>
          <cell r="BB73">
            <v>30.965683750354447</v>
          </cell>
          <cell r="BC73">
            <v>2.5172306096568047</v>
          </cell>
          <cell r="BD73">
            <v>9.35834874298736</v>
          </cell>
          <cell r="BE73">
            <v>0.93022166930407058</v>
          </cell>
          <cell r="BF73">
            <v>33.339153720369396</v>
          </cell>
          <cell r="BG73">
            <v>29.650945916642783</v>
          </cell>
          <cell r="BH73">
            <v>5.1784828757497667</v>
          </cell>
          <cell r="BI73">
            <v>29.20560034480593</v>
          </cell>
          <cell r="BJ73">
            <v>0.12265214367569968</v>
          </cell>
          <cell r="BK73">
            <v>0.34964295701517129</v>
          </cell>
          <cell r="BL73">
            <v>6.7585053945367282</v>
          </cell>
          <cell r="BM73">
            <v>0.67730078801692872</v>
          </cell>
          <cell r="BN73">
            <v>10.913017120308879</v>
          </cell>
        </row>
        <row r="74">
          <cell r="A74" t="str">
            <v>P70</v>
          </cell>
          <cell r="B74" t="str">
            <v>Office machinery</v>
          </cell>
          <cell r="C74">
            <v>28125.31815803242</v>
          </cell>
          <cell r="E74">
            <v>0</v>
          </cell>
          <cell r="F74">
            <v>0</v>
          </cell>
          <cell r="G74">
            <v>0</v>
          </cell>
          <cell r="H74">
            <v>0.10443373462595117</v>
          </cell>
          <cell r="I74">
            <v>1.0959989799534646</v>
          </cell>
          <cell r="J74">
            <v>2.7820171421047619</v>
          </cell>
          <cell r="K74">
            <v>0.52145289778614301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1163.1206119952838</v>
          </cell>
          <cell r="AF74">
            <v>0.92103594316349835</v>
          </cell>
          <cell r="AG74">
            <v>0</v>
          </cell>
          <cell r="AH74">
            <v>0</v>
          </cell>
          <cell r="AI74">
            <v>2.9487158847256164E-2</v>
          </cell>
          <cell r="AJ74">
            <v>0</v>
          </cell>
          <cell r="AK74">
            <v>0</v>
          </cell>
          <cell r="AL74">
            <v>0</v>
          </cell>
          <cell r="AM74">
            <v>1.4085468699350334</v>
          </cell>
          <cell r="AN74">
            <v>1.6735347277340937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1.5575201288540881</v>
          </cell>
          <cell r="AT74">
            <v>4.3199362516579392</v>
          </cell>
          <cell r="AU74">
            <v>0.11855949763939805</v>
          </cell>
          <cell r="AV74">
            <v>1.4059274652144582</v>
          </cell>
          <cell r="AW74">
            <v>0.88430352813723023</v>
          </cell>
          <cell r="AX74">
            <v>6.9754797424417516</v>
          </cell>
          <cell r="AY74">
            <v>4.3591694415265829</v>
          </cell>
          <cell r="AZ74">
            <v>0.7510533953821168</v>
          </cell>
          <cell r="BA74">
            <v>0.26938789904569538</v>
          </cell>
          <cell r="BB74">
            <v>62.314488308798275</v>
          </cell>
          <cell r="BC74">
            <v>5.0656054831733845</v>
          </cell>
          <cell r="BD74">
            <v>18.83248301687717</v>
          </cell>
          <cell r="BE74">
            <v>1.8719524427028342</v>
          </cell>
          <cell r="BF74">
            <v>67.090793843988536</v>
          </cell>
          <cell r="BG74">
            <v>802.35920572494365</v>
          </cell>
          <cell r="BH74">
            <v>9.3116985482829797</v>
          </cell>
          <cell r="BI74">
            <v>52.516104206116118</v>
          </cell>
          <cell r="BJ74">
            <v>0.2205471787030758</v>
          </cell>
          <cell r="BK74">
            <v>0.6287111289875903</v>
          </cell>
          <cell r="BL74">
            <v>12.152818958923092</v>
          </cell>
          <cell r="BM74">
            <v>1.2178896630251042</v>
          </cell>
          <cell r="BN74">
            <v>15.987954754292929</v>
          </cell>
        </row>
        <row r="75">
          <cell r="A75" t="str">
            <v>P71</v>
          </cell>
          <cell r="B75" t="str">
            <v>Electrical machinery</v>
          </cell>
          <cell r="C75">
            <v>60875.722786914666</v>
          </cell>
          <cell r="E75">
            <v>134.32996789021493</v>
          </cell>
          <cell r="F75">
            <v>13.287677407805354</v>
          </cell>
          <cell r="G75">
            <v>1.4697323776719449</v>
          </cell>
          <cell r="H75">
            <v>556.26769297305486</v>
          </cell>
          <cell r="I75">
            <v>554.89907908263899</v>
          </cell>
          <cell r="J75">
            <v>1126.3398730671283</v>
          </cell>
          <cell r="K75">
            <v>193.87212919425582</v>
          </cell>
          <cell r="L75">
            <v>0</v>
          </cell>
          <cell r="M75">
            <v>0</v>
          </cell>
          <cell r="N75">
            <v>5.1597228985898456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7.5506690781688257E-2</v>
          </cell>
          <cell r="U75">
            <v>0</v>
          </cell>
          <cell r="V75">
            <v>2.9984634403077037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24.451060804705413</v>
          </cell>
          <cell r="AC75">
            <v>0</v>
          </cell>
          <cell r="AD75">
            <v>289.96340251904587</v>
          </cell>
          <cell r="AE75">
            <v>1248.5207145480351</v>
          </cell>
          <cell r="AF75">
            <v>2182.9056247762996</v>
          </cell>
          <cell r="AG75">
            <v>842.27164137858642</v>
          </cell>
          <cell r="AH75">
            <v>131.47308009691926</v>
          </cell>
          <cell r="AI75">
            <v>1741.1272225708676</v>
          </cell>
          <cell r="AJ75">
            <v>695.83446863216477</v>
          </cell>
          <cell r="AK75">
            <v>2.655429499610114</v>
          </cell>
          <cell r="AL75">
            <v>42.907264443523218</v>
          </cell>
          <cell r="AM75">
            <v>3170.0752244687715</v>
          </cell>
          <cell r="AN75">
            <v>220.28194323425723</v>
          </cell>
          <cell r="AO75">
            <v>8389.7032421219646</v>
          </cell>
          <cell r="AP75">
            <v>586.30747602019005</v>
          </cell>
          <cell r="AQ75">
            <v>198.48789186689851</v>
          </cell>
          <cell r="AR75">
            <v>0</v>
          </cell>
          <cell r="AS75">
            <v>42.042691790022282</v>
          </cell>
          <cell r="AT75">
            <v>500.60909435947821</v>
          </cell>
          <cell r="AU75">
            <v>13.739083005726</v>
          </cell>
          <cell r="AV75">
            <v>162.92371787338377</v>
          </cell>
          <cell r="AW75">
            <v>102.47613913047221</v>
          </cell>
          <cell r="AX75">
            <v>808.34262201125694</v>
          </cell>
          <cell r="AY75">
            <v>5.9887901995191193</v>
          </cell>
          <cell r="AZ75">
            <v>1.0318252763317255</v>
          </cell>
          <cell r="BA75">
            <v>0.37009518242285533</v>
          </cell>
          <cell r="BB75">
            <v>263.12170642774004</v>
          </cell>
          <cell r="BC75">
            <v>21.389419940629097</v>
          </cell>
          <cell r="BD75">
            <v>79.519790696452745</v>
          </cell>
          <cell r="BE75">
            <v>7.9042825263158649</v>
          </cell>
          <cell r="BF75">
            <v>283.28956300407589</v>
          </cell>
          <cell r="BG75">
            <v>1483.8061545372132</v>
          </cell>
          <cell r="BH75">
            <v>31.48493244502075</v>
          </cell>
          <cell r="BI75">
            <v>177.56867714646251</v>
          </cell>
          <cell r="BJ75">
            <v>0.74571926769329122</v>
          </cell>
          <cell r="BK75">
            <v>2.1258127420004498</v>
          </cell>
          <cell r="BL75">
            <v>41.091395082674545</v>
          </cell>
          <cell r="BM75">
            <v>4.1179569513560752</v>
          </cell>
          <cell r="BN75">
            <v>4024.4059664783731</v>
          </cell>
        </row>
        <row r="76">
          <cell r="A76" t="str">
            <v>P72</v>
          </cell>
          <cell r="B76" t="str">
            <v>Radio, television</v>
          </cell>
          <cell r="C76">
            <v>53926.424552892931</v>
          </cell>
          <cell r="E76">
            <v>0</v>
          </cell>
          <cell r="F76">
            <v>0</v>
          </cell>
          <cell r="G76">
            <v>0</v>
          </cell>
          <cell r="H76">
            <v>103.51153499256142</v>
          </cell>
          <cell r="I76">
            <v>58.813934956208968</v>
          </cell>
          <cell r="J76">
            <v>160.48413921236678</v>
          </cell>
          <cell r="K76">
            <v>25.567965390194793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229.95583121770042</v>
          </cell>
          <cell r="U76">
            <v>0</v>
          </cell>
          <cell r="V76">
            <v>19.436736876919046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19.298383815983208</v>
          </cell>
          <cell r="AC76">
            <v>0</v>
          </cell>
          <cell r="AD76">
            <v>62.484257800223332</v>
          </cell>
          <cell r="AE76">
            <v>4447.6000305530169</v>
          </cell>
          <cell r="AF76">
            <v>3320.7515692171287</v>
          </cell>
          <cell r="AG76">
            <v>2591.7587681825717</v>
          </cell>
          <cell r="AH76">
            <v>1052.6012840795952</v>
          </cell>
          <cell r="AI76">
            <v>6164.3214840853161</v>
          </cell>
          <cell r="AJ76">
            <v>169.79688028458779</v>
          </cell>
          <cell r="AK76">
            <v>0</v>
          </cell>
          <cell r="AL76">
            <v>20.1839480869601</v>
          </cell>
          <cell r="AM76">
            <v>0</v>
          </cell>
          <cell r="AN76">
            <v>0</v>
          </cell>
          <cell r="AO76">
            <v>0</v>
          </cell>
          <cell r="AP76">
            <v>494.64463929462244</v>
          </cell>
          <cell r="AQ76">
            <v>167.45645534540543</v>
          </cell>
          <cell r="AR76">
            <v>0</v>
          </cell>
          <cell r="AS76">
            <v>0</v>
          </cell>
          <cell r="AT76">
            <v>260.18859596691851</v>
          </cell>
          <cell r="AU76">
            <v>7.1408065842404413</v>
          </cell>
          <cell r="AV76">
            <v>84.678632251826187</v>
          </cell>
          <cell r="AW76">
            <v>53.261363129215852</v>
          </cell>
          <cell r="AX76">
            <v>420.13126459563892</v>
          </cell>
          <cell r="AY76">
            <v>125.1442546757571</v>
          </cell>
          <cell r="AZ76">
            <v>21.561450787257581</v>
          </cell>
          <cell r="BA76">
            <v>7.7336630972839506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6865.9191496459862</v>
          </cell>
          <cell r="BH76">
            <v>500.72819293496082</v>
          </cell>
          <cell r="BI76">
            <v>2824.0061491210545</v>
          </cell>
          <cell r="BJ76">
            <v>11.859725664042083</v>
          </cell>
          <cell r="BK76">
            <v>33.80837404300464</v>
          </cell>
          <cell r="BL76">
            <v>653.50688113602769</v>
          </cell>
          <cell r="BM76">
            <v>65.49091843970551</v>
          </cell>
          <cell r="BN76">
            <v>775.96844382622749</v>
          </cell>
        </row>
        <row r="77">
          <cell r="A77" t="str">
            <v>P73</v>
          </cell>
          <cell r="B77" t="str">
            <v>Medical appliances</v>
          </cell>
          <cell r="C77">
            <v>26656.916320111166</v>
          </cell>
          <cell r="E77">
            <v>0</v>
          </cell>
          <cell r="F77">
            <v>0</v>
          </cell>
          <cell r="G77">
            <v>0</v>
          </cell>
          <cell r="H77">
            <v>8.5206309069550592</v>
          </cell>
          <cell r="I77">
            <v>15.726671490237301</v>
          </cell>
          <cell r="J77">
            <v>28.266259561828416</v>
          </cell>
          <cell r="K77">
            <v>4.9622127392213908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2.0392354549409206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116.04430397979178</v>
          </cell>
          <cell r="AI77">
            <v>0</v>
          </cell>
          <cell r="AJ77">
            <v>0</v>
          </cell>
          <cell r="AK77">
            <v>0</v>
          </cell>
          <cell r="AL77">
            <v>2.4026244722696162</v>
          </cell>
          <cell r="AM77">
            <v>3.3680511277743865</v>
          </cell>
          <cell r="AN77">
            <v>23.271266870417197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4.9528312057035784</v>
          </cell>
          <cell r="AT77">
            <v>1.1031632116232268</v>
          </cell>
          <cell r="AU77">
            <v>3.0276019960738497E-2</v>
          </cell>
          <cell r="AV77">
            <v>0.35902554285147803</v>
          </cell>
          <cell r="AW77">
            <v>0.22582072126069375</v>
          </cell>
          <cell r="AX77">
            <v>1.781297729180956</v>
          </cell>
          <cell r="AY77">
            <v>22.57806179171742</v>
          </cell>
          <cell r="AZ77">
            <v>3.890036897459562</v>
          </cell>
          <cell r="BA77">
            <v>1.3952787823876409</v>
          </cell>
          <cell r="BB77">
            <v>559.52731737105</v>
          </cell>
          <cell r="BC77">
            <v>45.484520916139985</v>
          </cell>
          <cell r="BD77">
            <v>169.09853531416093</v>
          </cell>
          <cell r="BE77">
            <v>16.808427011729385</v>
          </cell>
          <cell r="BF77">
            <v>602.41418839543132</v>
          </cell>
          <cell r="BG77">
            <v>446.19902180315592</v>
          </cell>
          <cell r="BH77">
            <v>22.802486705523211</v>
          </cell>
          <cell r="BI77">
            <v>128.60143203482912</v>
          </cell>
          <cell r="BJ77">
            <v>0.5400759146401799</v>
          </cell>
          <cell r="BK77">
            <v>1.5395877654348582</v>
          </cell>
          <cell r="BL77">
            <v>29.759822153668424</v>
          </cell>
          <cell r="BM77">
            <v>2.9823681153257122</v>
          </cell>
          <cell r="BN77">
            <v>45.036526863764173</v>
          </cell>
        </row>
        <row r="78">
          <cell r="A78" t="str">
            <v>P74</v>
          </cell>
          <cell r="B78" t="str">
            <v xml:space="preserve">Motor vehicles, parts </v>
          </cell>
          <cell r="C78">
            <v>280656.48483728844</v>
          </cell>
          <cell r="E78">
            <v>1188.186191670904</v>
          </cell>
          <cell r="F78">
            <v>120.41045314468874</v>
          </cell>
          <cell r="G78">
            <v>11.174914709995107</v>
          </cell>
          <cell r="H78">
            <v>689.30196745583999</v>
          </cell>
          <cell r="I78">
            <v>87.711283554684854</v>
          </cell>
          <cell r="J78">
            <v>2270.151408212128</v>
          </cell>
          <cell r="K78">
            <v>400.27645991732294</v>
          </cell>
          <cell r="L78">
            <v>414.66003816412365</v>
          </cell>
          <cell r="M78">
            <v>79.503316482437484</v>
          </cell>
          <cell r="N78">
            <v>22.529023955147672</v>
          </cell>
          <cell r="O78">
            <v>19.704689607689062</v>
          </cell>
          <cell r="P78">
            <v>3.7500766626042061</v>
          </cell>
          <cell r="Q78">
            <v>7.2590180478829192</v>
          </cell>
          <cell r="R78">
            <v>88.520835699622452</v>
          </cell>
          <cell r="S78">
            <v>55.704747976710792</v>
          </cell>
          <cell r="T78">
            <v>61.028351330004696</v>
          </cell>
          <cell r="U78">
            <v>48.277821542303542</v>
          </cell>
          <cell r="V78">
            <v>72.100685556707091</v>
          </cell>
          <cell r="W78">
            <v>166.28380397008942</v>
          </cell>
          <cell r="X78">
            <v>13.91375014029402</v>
          </cell>
          <cell r="Y78">
            <v>66.037854894504648</v>
          </cell>
          <cell r="Z78">
            <v>30.329577418375333</v>
          </cell>
          <cell r="AA78">
            <v>69.915245685387362</v>
          </cell>
          <cell r="AB78">
            <v>84.968163530644176</v>
          </cell>
          <cell r="AC78">
            <v>22.228593281530692</v>
          </cell>
          <cell r="AD78">
            <v>190.59415651095779</v>
          </cell>
          <cell r="AE78">
            <v>256.80409101522156</v>
          </cell>
          <cell r="AF78">
            <v>238.76977659295369</v>
          </cell>
          <cell r="AG78">
            <v>5.6504108190533113</v>
          </cell>
          <cell r="AH78">
            <v>16.383105969678454</v>
          </cell>
          <cell r="AI78">
            <v>51353.141337979054</v>
          </cell>
          <cell r="AJ78">
            <v>1895.1599579026029</v>
          </cell>
          <cell r="AK78">
            <v>29.705619799679447</v>
          </cell>
          <cell r="AL78">
            <v>56.128540630374538</v>
          </cell>
          <cell r="AM78">
            <v>126.10440765661835</v>
          </cell>
          <cell r="AN78">
            <v>35.099414161976341</v>
          </cell>
          <cell r="AO78">
            <v>0</v>
          </cell>
          <cell r="AP78">
            <v>1699.708936405782</v>
          </cell>
          <cell r="AQ78">
            <v>935.14801956172664</v>
          </cell>
          <cell r="AR78">
            <v>6604.6142633636391</v>
          </cell>
          <cell r="AS78">
            <v>0</v>
          </cell>
          <cell r="AT78">
            <v>4531.5116781200186</v>
          </cell>
          <cell r="AU78">
            <v>63.218754741732845</v>
          </cell>
          <cell r="AV78">
            <v>766.19724836721934</v>
          </cell>
          <cell r="AW78">
            <v>671.52639789577302</v>
          </cell>
          <cell r="AX78">
            <v>3789.6819209360369</v>
          </cell>
          <cell r="AY78">
            <v>47.51475128330388</v>
          </cell>
          <cell r="AZ78">
            <v>8.1864483041441041</v>
          </cell>
          <cell r="BA78">
            <v>2.9363160100988264</v>
          </cell>
          <cell r="BB78">
            <v>450.9850449959024</v>
          </cell>
          <cell r="BC78">
            <v>99.803550864434683</v>
          </cell>
          <cell r="BD78">
            <v>120.78759791790033</v>
          </cell>
          <cell r="BE78">
            <v>20.95254385042055</v>
          </cell>
          <cell r="BF78">
            <v>916.96088784398376</v>
          </cell>
          <cell r="BG78">
            <v>10067.863030421417</v>
          </cell>
          <cell r="BH78">
            <v>805.1556794549283</v>
          </cell>
          <cell r="BI78">
            <v>4700.9935260095535</v>
          </cell>
          <cell r="BJ78">
            <v>39.18024042004776</v>
          </cell>
          <cell r="BK78">
            <v>59.493892818898438</v>
          </cell>
          <cell r="BL78">
            <v>1043.8916937195199</v>
          </cell>
          <cell r="BM78">
            <v>129.53874867623048</v>
          </cell>
          <cell r="BN78">
            <v>1483.3599823109432</v>
          </cell>
        </row>
        <row r="79">
          <cell r="A79" t="str">
            <v>P75</v>
          </cell>
          <cell r="B79" t="str">
            <v>Ships and boats</v>
          </cell>
          <cell r="C79">
            <v>3963.5582225253006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0.9321571298925897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</row>
        <row r="80">
          <cell r="A80" t="str">
            <v>P76</v>
          </cell>
          <cell r="B80" t="str">
            <v>Railway and trams</v>
          </cell>
          <cell r="C80">
            <v>2736.9983159877738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78.843285514788079</v>
          </cell>
          <cell r="AE80">
            <v>8.2802778217321116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99.454018020103447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</row>
        <row r="81">
          <cell r="A81" t="str">
            <v>P77</v>
          </cell>
          <cell r="B81" t="str">
            <v xml:space="preserve">Aircrafts </v>
          </cell>
          <cell r="C81">
            <v>11324.344378496759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0.97047855833626362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</row>
        <row r="82">
          <cell r="A82" t="str">
            <v>P78</v>
          </cell>
          <cell r="B82" t="str">
            <v>Other transport equipment</v>
          </cell>
          <cell r="C82">
            <v>4753.4869583290811</v>
          </cell>
          <cell r="E82">
            <v>64.184971533134146</v>
          </cell>
          <cell r="F82">
            <v>6.5028447581427455</v>
          </cell>
          <cell r="G82">
            <v>0.57316910638495233</v>
          </cell>
          <cell r="H82">
            <v>17.743396155802987</v>
          </cell>
          <cell r="I82">
            <v>132.77022239646666</v>
          </cell>
          <cell r="J82">
            <v>184.39322170139991</v>
          </cell>
          <cell r="K82">
            <v>32.275580233755015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3.6124264871307559</v>
          </cell>
          <cell r="AQ82">
            <v>1.2229469131484156</v>
          </cell>
          <cell r="AR82">
            <v>0</v>
          </cell>
          <cell r="AS82">
            <v>0</v>
          </cell>
          <cell r="AT82">
            <v>680.02140590126351</v>
          </cell>
          <cell r="AU82">
            <v>18.663006019301353</v>
          </cell>
          <cell r="AV82">
            <v>221.31362959891041</v>
          </cell>
          <cell r="AW82">
            <v>139.20236165904842</v>
          </cell>
          <cell r="AX82">
            <v>1098.0429490066006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881.42590702431937</v>
          </cell>
          <cell r="BH82">
            <v>1.6468803505514975</v>
          </cell>
          <cell r="BI82">
            <v>9.2880734547098829</v>
          </cell>
          <cell r="BJ82">
            <v>3.9006290108332585E-2</v>
          </cell>
          <cell r="BK82">
            <v>0.11119475132639875</v>
          </cell>
          <cell r="BL82">
            <v>2.1493649782026854</v>
          </cell>
          <cell r="BM82">
            <v>0.21539771125276266</v>
          </cell>
          <cell r="BN82">
            <v>53.313091646205166</v>
          </cell>
        </row>
        <row r="83">
          <cell r="A83" t="str">
            <v>P79</v>
          </cell>
          <cell r="B83" t="str">
            <v>Construction</v>
          </cell>
          <cell r="C83">
            <v>117552.34882963132</v>
          </cell>
          <cell r="E83">
            <v>212.23102400411312</v>
          </cell>
          <cell r="F83">
            <v>21.534482610300184</v>
          </cell>
          <cell r="G83">
            <v>2.0765286979273658</v>
          </cell>
          <cell r="H83">
            <v>2.6962777501820208</v>
          </cell>
          <cell r="I83">
            <v>0.81120377553004952</v>
          </cell>
          <cell r="J83">
            <v>9.4749140999567292</v>
          </cell>
          <cell r="K83">
            <v>2.2627414714186114</v>
          </cell>
          <cell r="L83">
            <v>399.64895846094953</v>
          </cell>
          <cell r="M83">
            <v>144.82795720855995</v>
          </cell>
          <cell r="N83">
            <v>13.774231223155576</v>
          </cell>
          <cell r="O83">
            <v>57.268383632999267</v>
          </cell>
          <cell r="P83">
            <v>3.6149433565908655</v>
          </cell>
          <cell r="Q83">
            <v>43.88044584417468</v>
          </cell>
          <cell r="R83">
            <v>108.11869090099357</v>
          </cell>
          <cell r="S83">
            <v>29.262350876939863</v>
          </cell>
          <cell r="T83">
            <v>706.82059258319714</v>
          </cell>
          <cell r="U83">
            <v>1894.9240727905028</v>
          </cell>
          <cell r="V83">
            <v>346.05755384783043</v>
          </cell>
          <cell r="W83">
            <v>70.66373796427041</v>
          </cell>
          <cell r="X83">
            <v>5.0764367901223606</v>
          </cell>
          <cell r="Y83">
            <v>81.750900441492334</v>
          </cell>
          <cell r="Z83">
            <v>5.0886025423767416</v>
          </cell>
          <cell r="AA83">
            <v>25.285800064580023</v>
          </cell>
          <cell r="AB83">
            <v>384.25772802739385</v>
          </cell>
          <cell r="AC83">
            <v>165.11627553747294</v>
          </cell>
          <cell r="AD83">
            <v>233.37027744647139</v>
          </cell>
          <cell r="AE83">
            <v>124.18188232062697</v>
          </cell>
          <cell r="AF83">
            <v>48.67152253974303</v>
          </cell>
          <cell r="AG83">
            <v>46.563345333075915</v>
          </cell>
          <cell r="AH83">
            <v>12.124147347552915</v>
          </cell>
          <cell r="AI83">
            <v>226.91503414827233</v>
          </cell>
          <cell r="AJ83">
            <v>84.300619018848721</v>
          </cell>
          <cell r="AK83">
            <v>7.6709901310626023</v>
          </cell>
          <cell r="AL83">
            <v>34.089146151896102</v>
          </cell>
          <cell r="AM83">
            <v>18.078202492525524</v>
          </cell>
          <cell r="AN83">
            <v>163.66977164133931</v>
          </cell>
          <cell r="AO83">
            <v>5583.4964885671225</v>
          </cell>
          <cell r="AP83">
            <v>165.59478063557535</v>
          </cell>
          <cell r="AQ83">
            <v>83.218467269433617</v>
          </cell>
          <cell r="AR83">
            <v>35.600429411973174</v>
          </cell>
          <cell r="AS83">
            <v>590.57566163882871</v>
          </cell>
          <cell r="AT83">
            <v>3426.3834434896639</v>
          </cell>
          <cell r="AU83">
            <v>9.8688826381229902</v>
          </cell>
          <cell r="AV83">
            <v>93.891787811556227</v>
          </cell>
          <cell r="AW83">
            <v>494.26443051080662</v>
          </cell>
          <cell r="AX83">
            <v>2641.590928145582</v>
          </cell>
          <cell r="AY83">
            <v>41.460530522464055</v>
          </cell>
          <cell r="AZ83">
            <v>7.1433498148985759</v>
          </cell>
          <cell r="BA83">
            <v>2.5621773506595185</v>
          </cell>
          <cell r="BB83">
            <v>2219.6588693206718</v>
          </cell>
          <cell r="BC83">
            <v>67.747428860722636</v>
          </cell>
          <cell r="BD83">
            <v>315.48624133582791</v>
          </cell>
          <cell r="BE83">
            <v>34.771748185069526</v>
          </cell>
          <cell r="BF83">
            <v>2396.1528337614991</v>
          </cell>
          <cell r="BG83">
            <v>826.3508449219446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607.4616012175062</v>
          </cell>
        </row>
        <row r="84">
          <cell r="A84" t="str">
            <v>P80</v>
          </cell>
          <cell r="B84" t="str">
            <v>Construction services</v>
          </cell>
          <cell r="C84">
            <v>95160.595666404814</v>
          </cell>
          <cell r="E84">
            <v>0</v>
          </cell>
          <cell r="F84">
            <v>0</v>
          </cell>
          <cell r="G84">
            <v>0</v>
          </cell>
          <cell r="H84">
            <v>464.7337295196354</v>
          </cell>
          <cell r="I84">
            <v>85.458362018902378</v>
          </cell>
          <cell r="J84">
            <v>1795.9920847147107</v>
          </cell>
          <cell r="K84">
            <v>142.4528553180761</v>
          </cell>
          <cell r="L84">
            <v>339.95272672428422</v>
          </cell>
          <cell r="M84">
            <v>123.19476359593283</v>
          </cell>
          <cell r="N84">
            <v>11.716751323149166</v>
          </cell>
          <cell r="O84">
            <v>48.714109617860039</v>
          </cell>
          <cell r="P84">
            <v>3.0749732359104103</v>
          </cell>
          <cell r="Q84">
            <v>37.325950434228446</v>
          </cell>
          <cell r="R84">
            <v>91.968821645869255</v>
          </cell>
          <cell r="S84">
            <v>24.891384702433633</v>
          </cell>
          <cell r="T84">
            <v>601.24162134406924</v>
          </cell>
          <cell r="U84">
            <v>1611.876102370863</v>
          </cell>
          <cell r="V84">
            <v>294.36635963508911</v>
          </cell>
          <cell r="W84">
            <v>60.10857752261888</v>
          </cell>
          <cell r="X84">
            <v>4.318160956784264</v>
          </cell>
          <cell r="Y84">
            <v>69.539632041768471</v>
          </cell>
          <cell r="Z84">
            <v>4.3285094903259083</v>
          </cell>
          <cell r="AA84">
            <v>21.508817919761832</v>
          </cell>
          <cell r="AB84">
            <v>326.8605100607416</v>
          </cell>
          <cell r="AC84">
            <v>140.45258196514567</v>
          </cell>
          <cell r="AD84">
            <v>198.51136972769496</v>
          </cell>
          <cell r="AE84">
            <v>105.63262736183498</v>
          </cell>
          <cell r="AF84">
            <v>41.401376009903302</v>
          </cell>
          <cell r="AG84">
            <v>39.608100750074186</v>
          </cell>
          <cell r="AH84">
            <v>10.313143229197983</v>
          </cell>
          <cell r="AI84">
            <v>193.02035689147451</v>
          </cell>
          <cell r="AJ84">
            <v>71.708494901038648</v>
          </cell>
          <cell r="AK84">
            <v>6.5251615361950233</v>
          </cell>
          <cell r="AL84">
            <v>28.997193513696974</v>
          </cell>
          <cell r="AM84">
            <v>10.077651576450922</v>
          </cell>
          <cell r="AN84">
            <v>91.624830318361816</v>
          </cell>
          <cell r="AO84">
            <v>4629.3618013675878</v>
          </cell>
          <cell r="AP84">
            <v>140.85961195836251</v>
          </cell>
          <cell r="AQ84">
            <v>70.78798596399605</v>
          </cell>
          <cell r="AR84">
            <v>17.082567825034051</v>
          </cell>
          <cell r="AS84">
            <v>0</v>
          </cell>
          <cell r="AT84">
            <v>2499.2303928584802</v>
          </cell>
          <cell r="AU84">
            <v>4.7026717594331764</v>
          </cell>
          <cell r="AV84">
            <v>41.254387369629733</v>
          </cell>
          <cell r="AW84">
            <v>372.6501613385127</v>
          </cell>
          <cell r="AX84">
            <v>1876.7269671416257</v>
          </cell>
          <cell r="AY84">
            <v>18.473453377097933</v>
          </cell>
          <cell r="AZ84">
            <v>3.1828425275535372</v>
          </cell>
          <cell r="BA84">
            <v>1.1416222425233931</v>
          </cell>
          <cell r="BB84">
            <v>1242.5988331664812</v>
          </cell>
          <cell r="BC84">
            <v>37.926042247260867</v>
          </cell>
          <cell r="BD84">
            <v>176.61400171998369</v>
          </cell>
          <cell r="BE84">
            <v>19.465754093623314</v>
          </cell>
          <cell r="BF84">
            <v>1341.4028418843768</v>
          </cell>
          <cell r="BG84">
            <v>1014.7978504023833</v>
          </cell>
          <cell r="BH84">
            <v>126.65800970470222</v>
          </cell>
          <cell r="BI84">
            <v>466.30374486633008</v>
          </cell>
          <cell r="BJ84">
            <v>11.959579022252871</v>
          </cell>
          <cell r="BK84">
            <v>24.271284955239047</v>
          </cell>
          <cell r="BL84">
            <v>86.580527056378017</v>
          </cell>
          <cell r="BM84">
            <v>7.5782052054263751</v>
          </cell>
          <cell r="BN84">
            <v>368.78294775508476</v>
          </cell>
        </row>
        <row r="85">
          <cell r="A85" t="str">
            <v>P81</v>
          </cell>
          <cell r="B85" t="str">
            <v>Trade services</v>
          </cell>
          <cell r="C85">
            <v>43084.78183791331</v>
          </cell>
          <cell r="E85">
            <v>268.35106926607989</v>
          </cell>
          <cell r="F85">
            <v>26.961191354447745</v>
          </cell>
          <cell r="G85">
            <v>2.1727031826593772</v>
          </cell>
          <cell r="H85">
            <v>74.496579367148129</v>
          </cell>
          <cell r="I85">
            <v>10.501609966229553</v>
          </cell>
          <cell r="J85">
            <v>122.85212762406813</v>
          </cell>
          <cell r="K85">
            <v>29.334368845534666</v>
          </cell>
          <cell r="L85">
            <v>791.58525292896365</v>
          </cell>
          <cell r="M85">
            <v>377.81646847661733</v>
          </cell>
          <cell r="N85">
            <v>126.83998011835278</v>
          </cell>
          <cell r="O85">
            <v>65.77048678429658</v>
          </cell>
          <cell r="P85">
            <v>26.123812351623066</v>
          </cell>
          <cell r="Q85">
            <v>27.500527328857789</v>
          </cell>
          <cell r="R85">
            <v>98.270085976319336</v>
          </cell>
          <cell r="S85">
            <v>468.02549858981524</v>
          </cell>
          <cell r="T85">
            <v>206.74248635756683</v>
          </cell>
          <cell r="U85">
            <v>95.630725954100271</v>
          </cell>
          <cell r="V85">
            <v>386.46769646264067</v>
          </cell>
          <cell r="W85">
            <v>438.77985842791963</v>
          </cell>
          <cell r="X85">
            <v>32.585082454689875</v>
          </cell>
          <cell r="Y85">
            <v>187.05904053686834</v>
          </cell>
          <cell r="Z85">
            <v>24.372383924312842</v>
          </cell>
          <cell r="AA85">
            <v>113.42956122642312</v>
          </cell>
          <cell r="AB85">
            <v>539.0715060654386</v>
          </cell>
          <cell r="AC85">
            <v>150.90558079187579</v>
          </cell>
          <cell r="AD85">
            <v>222.31173942147575</v>
          </cell>
          <cell r="AE85">
            <v>219.97733094211321</v>
          </cell>
          <cell r="AF85">
            <v>166.49145103445389</v>
          </cell>
          <cell r="AG85">
            <v>22.821725036460258</v>
          </cell>
          <cell r="AH85">
            <v>26.612742670888466</v>
          </cell>
          <cell r="AI85">
            <v>821.60535479707471</v>
          </cell>
          <cell r="AJ85">
            <v>131.63558074086484</v>
          </cell>
          <cell r="AK85">
            <v>96.137203200738696</v>
          </cell>
          <cell r="AL85">
            <v>59.635421982187594</v>
          </cell>
          <cell r="AM85">
            <v>92.018926468126267</v>
          </cell>
          <cell r="AN85">
            <v>24.303303354113432</v>
          </cell>
          <cell r="AO85">
            <v>212.32907811143045</v>
          </cell>
          <cell r="AP85">
            <v>0</v>
          </cell>
          <cell r="AQ85">
            <v>0</v>
          </cell>
          <cell r="AR85">
            <v>3551.231814262504</v>
          </cell>
          <cell r="AS85">
            <v>351.69149788371226</v>
          </cell>
          <cell r="AT85">
            <v>4518.0705170721658</v>
          </cell>
          <cell r="AU85">
            <v>40.161641610929308</v>
          </cell>
          <cell r="AV85">
            <v>420.01981307438672</v>
          </cell>
          <cell r="AW85">
            <v>519.79670995523929</v>
          </cell>
          <cell r="AX85">
            <v>4027.8814411628077</v>
          </cell>
          <cell r="AY85">
            <v>159.66859250160519</v>
          </cell>
          <cell r="AZ85">
            <v>27.509744721512156</v>
          </cell>
          <cell r="BA85">
            <v>9.8671976977631601</v>
          </cell>
          <cell r="BB85">
            <v>8575.5259806823269</v>
          </cell>
          <cell r="BC85">
            <v>369.83495616586174</v>
          </cell>
          <cell r="BD85">
            <v>914.05843983619434</v>
          </cell>
          <cell r="BE85">
            <v>204.9458315665978</v>
          </cell>
          <cell r="BF85">
            <v>9155.1937468881242</v>
          </cell>
          <cell r="BG85">
            <v>793.12382217829213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609.7925483403211</v>
          </cell>
        </row>
        <row r="86">
          <cell r="A86" t="str">
            <v>P82</v>
          </cell>
          <cell r="B86" t="str">
            <v xml:space="preserve">Accommodation </v>
          </cell>
          <cell r="C86">
            <v>34585.057467893144</v>
          </cell>
          <cell r="E86">
            <v>4.9138755548119457</v>
          </cell>
          <cell r="F86">
            <v>0</v>
          </cell>
          <cell r="G86">
            <v>0</v>
          </cell>
          <cell r="H86">
            <v>19.704786824958376</v>
          </cell>
          <cell r="I86">
            <v>25.099248697697458</v>
          </cell>
          <cell r="J86">
            <v>104.60256784880245</v>
          </cell>
          <cell r="K86">
            <v>10.559213035362134</v>
          </cell>
          <cell r="L86">
            <v>102.85474810922402</v>
          </cell>
          <cell r="M86">
            <v>28.527905051979857</v>
          </cell>
          <cell r="N86">
            <v>6.0104946620489219</v>
          </cell>
          <cell r="O86">
            <v>2.8386678437542212</v>
          </cell>
          <cell r="P86">
            <v>3.2521701317758596</v>
          </cell>
          <cell r="Q86">
            <v>3.041339687896039</v>
          </cell>
          <cell r="R86">
            <v>14.702746091898764</v>
          </cell>
          <cell r="S86">
            <v>27.900870292957951</v>
          </cell>
          <cell r="T86">
            <v>30.050248222519134</v>
          </cell>
          <cell r="U86">
            <v>12.983825192532818</v>
          </cell>
          <cell r="V86">
            <v>43.802193103357723</v>
          </cell>
          <cell r="W86">
            <v>40.782167959038951</v>
          </cell>
          <cell r="X86">
            <v>10.114393902507576</v>
          </cell>
          <cell r="Y86">
            <v>175.58496340601997</v>
          </cell>
          <cell r="Z86">
            <v>4.6308645441283804</v>
          </cell>
          <cell r="AA86">
            <v>35.67874176608548</v>
          </cell>
          <cell r="AB86">
            <v>11.946112214991505</v>
          </cell>
          <cell r="AC86">
            <v>0.90926577351824078</v>
          </cell>
          <cell r="AD86">
            <v>19.51340968224703</v>
          </cell>
          <cell r="AE86">
            <v>55.706099871061106</v>
          </cell>
          <cell r="AF86">
            <v>39.422736071792421</v>
          </cell>
          <cell r="AG86">
            <v>5.4985792642218634</v>
          </cell>
          <cell r="AH86">
            <v>11.977363057608173</v>
          </cell>
          <cell r="AI86">
            <v>43.113124283350999</v>
          </cell>
          <cell r="AJ86">
            <v>5.9184527643984399</v>
          </cell>
          <cell r="AK86">
            <v>5.072600697480464</v>
          </cell>
          <cell r="AL86">
            <v>19.396561482257013</v>
          </cell>
          <cell r="AM86">
            <v>57.10913981274598</v>
          </cell>
          <cell r="AN86">
            <v>16.197906103835972</v>
          </cell>
          <cell r="AO86">
            <v>361.71781654871097</v>
          </cell>
          <cell r="AP86">
            <v>309.74860130278046</v>
          </cell>
          <cell r="AQ86">
            <v>178.44902823064379</v>
          </cell>
          <cell r="AR86">
            <v>33.183482452412584</v>
          </cell>
          <cell r="AS86">
            <v>322.96270325132059</v>
          </cell>
          <cell r="AT86">
            <v>2700.5787541884838</v>
          </cell>
          <cell r="AU86">
            <v>21.885486435097441</v>
          </cell>
          <cell r="AV86">
            <v>630.35186247810111</v>
          </cell>
          <cell r="AW86">
            <v>381.44764888551083</v>
          </cell>
          <cell r="AX86">
            <v>2241.2935361440673</v>
          </cell>
          <cell r="AY86">
            <v>24.317186217959684</v>
          </cell>
          <cell r="AZ86">
            <v>4.1896754691741922</v>
          </cell>
          <cell r="BA86">
            <v>1.502753172096241</v>
          </cell>
          <cell r="BB86">
            <v>221.69418680837938</v>
          </cell>
          <cell r="BC86">
            <v>5.1485850229392884</v>
          </cell>
          <cell r="BD86">
            <v>28.153164861648801</v>
          </cell>
          <cell r="BE86">
            <v>11.25273755709852</v>
          </cell>
          <cell r="BF86">
            <v>573.27244239127003</v>
          </cell>
          <cell r="BG86">
            <v>1008.2846277577047</v>
          </cell>
          <cell r="BH86">
            <v>202.76322179710158</v>
          </cell>
          <cell r="BI86">
            <v>52.156130895896503</v>
          </cell>
          <cell r="BJ86">
            <v>3.7999787375257021</v>
          </cell>
          <cell r="BK86">
            <v>4.8169342667733712</v>
          </cell>
          <cell r="BL86">
            <v>67.848634498773123</v>
          </cell>
          <cell r="BM86">
            <v>2.9401265159785503</v>
          </cell>
          <cell r="BN86">
            <v>389.59756074014518</v>
          </cell>
        </row>
        <row r="87">
          <cell r="A87" t="str">
            <v>P83</v>
          </cell>
          <cell r="B87" t="str">
            <v>Catering services</v>
          </cell>
          <cell r="C87">
            <v>33241.088850933651</v>
          </cell>
          <cell r="E87">
            <v>0</v>
          </cell>
          <cell r="F87">
            <v>0</v>
          </cell>
          <cell r="G87">
            <v>0</v>
          </cell>
          <cell r="H87">
            <v>23.377147551741306</v>
          </cell>
          <cell r="I87">
            <v>1.2675767368838855</v>
          </cell>
          <cell r="J87">
            <v>4.6704030165126174</v>
          </cell>
          <cell r="K87">
            <v>5.4840457243768563</v>
          </cell>
          <cell r="L87">
            <v>29.769802706308106</v>
          </cell>
          <cell r="M87">
            <v>15.116269645584447</v>
          </cell>
          <cell r="N87">
            <v>8.4239820474387948</v>
          </cell>
          <cell r="O87">
            <v>7.248657777459754</v>
          </cell>
          <cell r="P87">
            <v>1.7023960282546915</v>
          </cell>
          <cell r="Q87">
            <v>2.1438184367080635</v>
          </cell>
          <cell r="R87">
            <v>13.017807573405252</v>
          </cell>
          <cell r="S87">
            <v>15.556459161991711</v>
          </cell>
          <cell r="T87">
            <v>38.654896645275521</v>
          </cell>
          <cell r="U87">
            <v>19.215536403723739</v>
          </cell>
          <cell r="V87">
            <v>52.289288197961973</v>
          </cell>
          <cell r="W87">
            <v>58.639284015956562</v>
          </cell>
          <cell r="X87">
            <v>4.4484777897188437</v>
          </cell>
          <cell r="Y87">
            <v>19.023517817413079</v>
          </cell>
          <cell r="Z87">
            <v>4.3062860599246795</v>
          </cell>
          <cell r="AA87">
            <v>10.318713173753517</v>
          </cell>
          <cell r="AB87">
            <v>16.339193229359527</v>
          </cell>
          <cell r="AC87">
            <v>10.772569445824159</v>
          </cell>
          <cell r="AD87">
            <v>43.85505553348456</v>
          </cell>
          <cell r="AE87">
            <v>60.434143204920957</v>
          </cell>
          <cell r="AF87">
            <v>40.400288433607663</v>
          </cell>
          <cell r="AG87">
            <v>8.6699822277547547</v>
          </cell>
          <cell r="AH87">
            <v>11.420961457789218</v>
          </cell>
          <cell r="AI87">
            <v>135.59755500160958</v>
          </cell>
          <cell r="AJ87">
            <v>7.9823268659733513</v>
          </cell>
          <cell r="AK87">
            <v>8.6012421041389988</v>
          </cell>
          <cell r="AL87">
            <v>15.092635115964827</v>
          </cell>
          <cell r="AM87">
            <v>26.778981204373217</v>
          </cell>
          <cell r="AN87">
            <v>0.55618181368470054</v>
          </cell>
          <cell r="AO87">
            <v>118.73993194472034</v>
          </cell>
          <cell r="AP87">
            <v>299.65543815839828</v>
          </cell>
          <cell r="AQ87">
            <v>148.34047540916987</v>
          </cell>
          <cell r="AR87">
            <v>104.8227642689242</v>
          </cell>
          <cell r="AS87">
            <v>48.024402031383318</v>
          </cell>
          <cell r="AT87">
            <v>152.89145021463537</v>
          </cell>
          <cell r="AU87">
            <v>0.40418866666993791</v>
          </cell>
          <cell r="AV87">
            <v>4.212881399039941</v>
          </cell>
          <cell r="AW87">
            <v>29.415941617073774</v>
          </cell>
          <cell r="AX87">
            <v>212.03984487908099</v>
          </cell>
          <cell r="AY87">
            <v>10.643364908618901</v>
          </cell>
          <cell r="AZ87">
            <v>1.8337748647159127</v>
          </cell>
          <cell r="BA87">
            <v>0.65773853252775916</v>
          </cell>
          <cell r="BB87">
            <v>135.62960784108463</v>
          </cell>
          <cell r="BC87">
            <v>113.65674210129458</v>
          </cell>
          <cell r="BD87">
            <v>28.948816719303068</v>
          </cell>
          <cell r="BE87">
            <v>4.6497549822045334</v>
          </cell>
          <cell r="BF87">
            <v>430.3805962556292</v>
          </cell>
          <cell r="BG87">
            <v>0</v>
          </cell>
          <cell r="BH87">
            <v>85.909384176958525</v>
          </cell>
          <cell r="BI87">
            <v>146.75248770678269</v>
          </cell>
          <cell r="BJ87">
            <v>0.99792533525795635</v>
          </cell>
          <cell r="BK87">
            <v>7.2285227668184753</v>
          </cell>
          <cell r="BL87">
            <v>48.460936727213983</v>
          </cell>
          <cell r="BM87">
            <v>4.8257288754415661</v>
          </cell>
          <cell r="BN87">
            <v>95.596483966471055</v>
          </cell>
        </row>
        <row r="88">
          <cell r="A88" t="str">
            <v>P84</v>
          </cell>
          <cell r="B88" t="str">
            <v xml:space="preserve">Passenger transport </v>
          </cell>
          <cell r="C88">
            <v>106286.01829546796</v>
          </cell>
          <cell r="E88">
            <v>0</v>
          </cell>
          <cell r="F88">
            <v>0</v>
          </cell>
          <cell r="G88">
            <v>0</v>
          </cell>
          <cell r="H88">
            <v>196.29841696600568</v>
          </cell>
          <cell r="I88">
            <v>10.552111962337497</v>
          </cell>
          <cell r="J88">
            <v>49.039276726502472</v>
          </cell>
          <cell r="K88">
            <v>54.025507808031641</v>
          </cell>
          <cell r="L88">
            <v>807.29445177925868</v>
          </cell>
          <cell r="M88">
            <v>262.7798064511814</v>
          </cell>
          <cell r="N88">
            <v>154.49758915400821</v>
          </cell>
          <cell r="O88">
            <v>118.66288969904069</v>
          </cell>
          <cell r="P88">
            <v>20.020327311930682</v>
          </cell>
          <cell r="Q88">
            <v>40.710460150539681</v>
          </cell>
          <cell r="R88">
            <v>142.30206803991274</v>
          </cell>
          <cell r="S88">
            <v>146.10208902192093</v>
          </cell>
          <cell r="T88">
            <v>364.47262657782699</v>
          </cell>
          <cell r="U88">
            <v>58.049185776541798</v>
          </cell>
          <cell r="V88">
            <v>302.76298513374559</v>
          </cell>
          <cell r="W88">
            <v>680.77871230864014</v>
          </cell>
          <cell r="X88">
            <v>64.307823641874649</v>
          </cell>
          <cell r="Y88">
            <v>249.99105744024217</v>
          </cell>
          <cell r="Z88">
            <v>52.737179472308888</v>
          </cell>
          <cell r="AA88">
            <v>139.78630676898337</v>
          </cell>
          <cell r="AB88">
            <v>500.4177765653186</v>
          </cell>
          <cell r="AC88">
            <v>93.759825501402361</v>
          </cell>
          <cell r="AD88">
            <v>320.46332153987794</v>
          </cell>
          <cell r="AE88">
            <v>429.06102745835398</v>
          </cell>
          <cell r="AF88">
            <v>186.2883300177887</v>
          </cell>
          <cell r="AG88">
            <v>108.12878349037243</v>
          </cell>
          <cell r="AH88">
            <v>61.238337167330464</v>
          </cell>
          <cell r="AI88">
            <v>739.11098634509926</v>
          </cell>
          <cell r="AJ88">
            <v>145.15776146774039</v>
          </cell>
          <cell r="AK88">
            <v>58.626024009239764</v>
          </cell>
          <cell r="AL88">
            <v>78.001141582378494</v>
          </cell>
          <cell r="AM88">
            <v>4.6572789980795708</v>
          </cell>
          <cell r="AN88">
            <v>229.12638110521306</v>
          </cell>
          <cell r="AO88">
            <v>395.38657339553475</v>
          </cell>
          <cell r="AP88">
            <v>2830.7155108922543</v>
          </cell>
          <cell r="AQ88">
            <v>1295.9616367894901</v>
          </cell>
          <cell r="AR88">
            <v>531.07814013667758</v>
          </cell>
          <cell r="AS88">
            <v>1546.0047204879456</v>
          </cell>
          <cell r="AT88">
            <v>5650.9412707857946</v>
          </cell>
          <cell r="AU88">
            <v>45.009362302788652</v>
          </cell>
          <cell r="AV88">
            <v>705.28781646857306</v>
          </cell>
          <cell r="AW88">
            <v>772.65374113932444</v>
          </cell>
          <cell r="AX88">
            <v>4615.4378596371071</v>
          </cell>
          <cell r="AY88">
            <v>146.89297798534128</v>
          </cell>
          <cell r="AZ88">
            <v>25.308598657051903</v>
          </cell>
          <cell r="BA88">
            <v>9.0776904304456103</v>
          </cell>
          <cell r="BB88">
            <v>697.95300806452076</v>
          </cell>
          <cell r="BC88">
            <v>101.35127688609043</v>
          </cell>
          <cell r="BD88">
            <v>476.09825358990156</v>
          </cell>
          <cell r="BE88">
            <v>237.63174142529078</v>
          </cell>
          <cell r="BF88">
            <v>3121.7850934660873</v>
          </cell>
          <cell r="BG88">
            <v>3786.0782625600923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1197.7483844194455</v>
          </cell>
        </row>
        <row r="89">
          <cell r="A89" t="str">
            <v>P85</v>
          </cell>
          <cell r="B89" t="str">
            <v xml:space="preserve">Freight transport </v>
          </cell>
          <cell r="C89">
            <v>49506.487010641213</v>
          </cell>
          <cell r="E89">
            <v>7779.0295538118862</v>
          </cell>
          <cell r="F89">
            <v>789.39589652187078</v>
          </cell>
          <cell r="G89">
            <v>73.31459484626825</v>
          </cell>
          <cell r="H89">
            <v>2012.814537810872</v>
          </cell>
          <cell r="I89">
            <v>11.166148392732328</v>
          </cell>
          <cell r="J89">
            <v>1800.6769378972647</v>
          </cell>
          <cell r="K89">
            <v>720.0821916781133</v>
          </cell>
          <cell r="L89">
            <v>5628.5760553363107</v>
          </cell>
          <cell r="M89">
            <v>538.52370907947159</v>
          </cell>
          <cell r="N89">
            <v>274.90975467825643</v>
          </cell>
          <cell r="O89">
            <v>118.13843318842763</v>
          </cell>
          <cell r="P89">
            <v>31.822713749283402</v>
          </cell>
          <cell r="Q89">
            <v>83.769609070685689</v>
          </cell>
          <cell r="R89">
            <v>762.18794044574383</v>
          </cell>
          <cell r="S89">
            <v>783.23116101230391</v>
          </cell>
          <cell r="T89">
            <v>276.58327290013813</v>
          </cell>
          <cell r="U89">
            <v>253.03124787184566</v>
          </cell>
          <cell r="V89">
            <v>1501.0010169412558</v>
          </cell>
          <cell r="W89">
            <v>3114.4266767636509</v>
          </cell>
          <cell r="X89">
            <v>211.48396052591352</v>
          </cell>
          <cell r="Y89">
            <v>520.27665783683415</v>
          </cell>
          <cell r="Z89">
            <v>102.08981763910448</v>
          </cell>
          <cell r="AA89">
            <v>1185.1898235792303</v>
          </cell>
          <cell r="AB89">
            <v>2984.2521272225135</v>
          </cell>
          <cell r="AC89">
            <v>116.76513906966036</v>
          </cell>
          <cell r="AD89">
            <v>385.94916066659084</v>
          </cell>
          <cell r="AE89">
            <v>334.07228993663671</v>
          </cell>
          <cell r="AF89">
            <v>155.25453616660695</v>
          </cell>
          <cell r="AG89">
            <v>22.51357062798828</v>
          </cell>
          <cell r="AH89">
            <v>21.090989502730661</v>
          </cell>
          <cell r="AI89">
            <v>1024.7196673437725</v>
          </cell>
          <cell r="AJ89">
            <v>22.468038935920895</v>
          </cell>
          <cell r="AK89">
            <v>571.73649606167464</v>
          </cell>
          <cell r="AL89">
            <v>260.80026772881456</v>
          </cell>
          <cell r="AM89">
            <v>493.37607825965267</v>
          </cell>
          <cell r="AN89">
            <v>0.39433854276261865</v>
          </cell>
          <cell r="AO89">
            <v>213.26651636338246</v>
          </cell>
          <cell r="AP89">
            <v>3615.8838154657778</v>
          </cell>
          <cell r="AQ89">
            <v>1226.9463036398454</v>
          </cell>
          <cell r="AR89">
            <v>311.28645457588067</v>
          </cell>
          <cell r="AS89">
            <v>47.016814418486305</v>
          </cell>
          <cell r="AT89">
            <v>1301.4134762357223</v>
          </cell>
          <cell r="AU89">
            <v>1.0965260257340328</v>
          </cell>
          <cell r="AV89">
            <v>53.309108402782556</v>
          </cell>
          <cell r="AW89">
            <v>701.30613434885504</v>
          </cell>
          <cell r="AX89">
            <v>586.46684363141708</v>
          </cell>
          <cell r="AY89">
            <v>177.79177174278522</v>
          </cell>
          <cell r="AZ89">
            <v>30.632237546531066</v>
          </cell>
          <cell r="BA89">
            <v>10.987173703582439</v>
          </cell>
          <cell r="BB89">
            <v>33.224879123963127</v>
          </cell>
          <cell r="BC89">
            <v>14.473121755436852</v>
          </cell>
          <cell r="BD89">
            <v>18.485342394375568</v>
          </cell>
          <cell r="BE89">
            <v>1.1488424098543353</v>
          </cell>
          <cell r="BF89">
            <v>41.349795965950634</v>
          </cell>
          <cell r="BG89">
            <v>3647.276903405223</v>
          </cell>
          <cell r="BH89">
            <v>8.0209874400390309</v>
          </cell>
          <cell r="BI89">
            <v>92.942823396770962</v>
          </cell>
          <cell r="BJ89">
            <v>0.86184072410933665</v>
          </cell>
          <cell r="BK89">
            <v>2.3410451196175774</v>
          </cell>
          <cell r="BL89">
            <v>18.601083812749629</v>
          </cell>
          <cell r="BM89">
            <v>2.5005936945918847</v>
          </cell>
          <cell r="BN89">
            <v>588.41946053892605</v>
          </cell>
        </row>
        <row r="90">
          <cell r="A90" t="str">
            <v>P86</v>
          </cell>
          <cell r="B90" t="str">
            <v>Supporting transport services</v>
          </cell>
          <cell r="C90">
            <v>35334.290328586445</v>
          </cell>
          <cell r="E90">
            <v>0</v>
          </cell>
          <cell r="F90">
            <v>0</v>
          </cell>
          <cell r="G90">
            <v>0</v>
          </cell>
          <cell r="H90">
            <v>10062.840569029069</v>
          </cell>
          <cell r="I90">
            <v>55.823906741250269</v>
          </cell>
          <cell r="J90">
            <v>9002.2824269219327</v>
          </cell>
          <cell r="K90">
            <v>3599.9701688039031</v>
          </cell>
          <cell r="L90">
            <v>1057.1419886205347</v>
          </cell>
          <cell r="M90">
            <v>278.8837781274064</v>
          </cell>
          <cell r="N90">
            <v>111.08591753090664</v>
          </cell>
          <cell r="O90">
            <v>79.52203857116983</v>
          </cell>
          <cell r="P90">
            <v>21.566644800438041</v>
          </cell>
          <cell r="Q90">
            <v>32.00027706213487</v>
          </cell>
          <cell r="R90">
            <v>127.47303488779076</v>
          </cell>
          <cell r="S90">
            <v>296.60563334270489</v>
          </cell>
          <cell r="T90">
            <v>157.69544087818562</v>
          </cell>
          <cell r="U90">
            <v>423.6730893366219</v>
          </cell>
          <cell r="V90">
            <v>450.99904819155074</v>
          </cell>
          <cell r="W90">
            <v>533.84133792303624</v>
          </cell>
          <cell r="X90">
            <v>62.477625795612795</v>
          </cell>
          <cell r="Y90">
            <v>145.94451857254964</v>
          </cell>
          <cell r="Z90">
            <v>35.315945298580615</v>
          </cell>
          <cell r="AA90">
            <v>152.11652609326254</v>
          </cell>
          <cell r="AB90">
            <v>626.8139131597286</v>
          </cell>
          <cell r="AC90">
            <v>190.79536953498624</v>
          </cell>
          <cell r="AD90">
            <v>314.77297915828444</v>
          </cell>
          <cell r="AE90">
            <v>304.36846847374636</v>
          </cell>
          <cell r="AF90">
            <v>210.87055343560948</v>
          </cell>
          <cell r="AG90">
            <v>47.587177145819766</v>
          </cell>
          <cell r="AH90">
            <v>31.489121495521825</v>
          </cell>
          <cell r="AI90">
            <v>1205.9340274769472</v>
          </cell>
          <cell r="AJ90">
            <v>69.90433636950344</v>
          </cell>
          <cell r="AK90">
            <v>92.569930390972857</v>
          </cell>
          <cell r="AL90">
            <v>105.22545030067988</v>
          </cell>
          <cell r="AM90">
            <v>0</v>
          </cell>
          <cell r="AN90">
            <v>0</v>
          </cell>
          <cell r="AO90">
            <v>1024.7904101307854</v>
          </cell>
          <cell r="AP90">
            <v>675.55099227992309</v>
          </cell>
          <cell r="AQ90">
            <v>563.43970885923864</v>
          </cell>
          <cell r="AR90">
            <v>0</v>
          </cell>
          <cell r="AS90">
            <v>0</v>
          </cell>
          <cell r="AT90">
            <v>564.64179641690737</v>
          </cell>
          <cell r="AU90">
            <v>0</v>
          </cell>
          <cell r="AV90">
            <v>0</v>
          </cell>
          <cell r="AW90">
            <v>109.24569463368388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38.368785531562139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4.8130349209465644</v>
          </cell>
        </row>
        <row r="91">
          <cell r="A91" t="str">
            <v>P87</v>
          </cell>
          <cell r="B91" t="str">
            <v>Postal,  courier services</v>
          </cell>
          <cell r="C91">
            <v>10169.402956084768</v>
          </cell>
          <cell r="E91">
            <v>0</v>
          </cell>
          <cell r="F91">
            <v>0</v>
          </cell>
          <cell r="G91">
            <v>0</v>
          </cell>
          <cell r="H91">
            <v>68.200573226313807</v>
          </cell>
          <cell r="I91">
            <v>25.303319651384754</v>
          </cell>
          <cell r="J91">
            <v>28.04910893415515</v>
          </cell>
          <cell r="K91">
            <v>77.947871269926694</v>
          </cell>
          <cell r="L91">
            <v>419.59194421364293</v>
          </cell>
          <cell r="M91">
            <v>94.043823579230704</v>
          </cell>
          <cell r="N91">
            <v>58.688697587086153</v>
          </cell>
          <cell r="O91">
            <v>27.898606500368437</v>
          </cell>
          <cell r="P91">
            <v>3.7438941313165062</v>
          </cell>
          <cell r="Q91">
            <v>29.855271254184601</v>
          </cell>
          <cell r="R91">
            <v>68.154119874041285</v>
          </cell>
          <cell r="S91">
            <v>57.052868706832029</v>
          </cell>
          <cell r="T91">
            <v>236.43795905732046</v>
          </cell>
          <cell r="U91">
            <v>29.781932094609232</v>
          </cell>
          <cell r="V91">
            <v>121.5438017758413</v>
          </cell>
          <cell r="W91">
            <v>225.46767708646408</v>
          </cell>
          <cell r="X91">
            <v>14.357738735553374</v>
          </cell>
          <cell r="Y91">
            <v>54.877295663333896</v>
          </cell>
          <cell r="Z91">
            <v>40.184275965857722</v>
          </cell>
          <cell r="AA91">
            <v>60.801972389098559</v>
          </cell>
          <cell r="AB91">
            <v>48.760425292543594</v>
          </cell>
          <cell r="AC91">
            <v>17.042585929927299</v>
          </cell>
          <cell r="AD91">
            <v>66.607423834752794</v>
          </cell>
          <cell r="AE91">
            <v>117.04979969146972</v>
          </cell>
          <cell r="AF91">
            <v>94.843195779665066</v>
          </cell>
          <cell r="AG91">
            <v>18.758677380780437</v>
          </cell>
          <cell r="AH91">
            <v>46.270501438513207</v>
          </cell>
          <cell r="AI91">
            <v>380.80711548804555</v>
          </cell>
          <cell r="AJ91">
            <v>31.758185223046386</v>
          </cell>
          <cell r="AK91">
            <v>20.13147370672014</v>
          </cell>
          <cell r="AL91">
            <v>39.517822851727011</v>
          </cell>
          <cell r="AM91">
            <v>107.06531237097271</v>
          </cell>
          <cell r="AN91">
            <v>8.3295174592782075</v>
          </cell>
          <cell r="AO91">
            <v>153.85530208379842</v>
          </cell>
          <cell r="AP91">
            <v>983.73615718214842</v>
          </cell>
          <cell r="AQ91">
            <v>1732.2316548135598</v>
          </cell>
          <cell r="AR91">
            <v>374.67176929149736</v>
          </cell>
          <cell r="AS91">
            <v>127.41464926234481</v>
          </cell>
          <cell r="AT91">
            <v>207.33436822196325</v>
          </cell>
          <cell r="AU91">
            <v>0.20170997807514418</v>
          </cell>
          <cell r="AV91">
            <v>11.388187107079613</v>
          </cell>
          <cell r="AW91">
            <v>101.80125218253366</v>
          </cell>
          <cell r="AX91">
            <v>220.88715838399423</v>
          </cell>
          <cell r="AY91">
            <v>36.691706734604971</v>
          </cell>
          <cell r="AZ91">
            <v>6.321715935808947</v>
          </cell>
          <cell r="BA91">
            <v>2.2674736374034015</v>
          </cell>
          <cell r="BB91">
            <v>106.58336799318836</v>
          </cell>
          <cell r="BC91">
            <v>28.155929405419108</v>
          </cell>
          <cell r="BD91">
            <v>69.09985731103761</v>
          </cell>
          <cell r="BE91">
            <v>9.8910636369247715</v>
          </cell>
          <cell r="BF91">
            <v>759.22131159222829</v>
          </cell>
          <cell r="BG91">
            <v>0</v>
          </cell>
          <cell r="BH91">
            <v>156.42850712814018</v>
          </cell>
          <cell r="BI91">
            <v>557.41260374375247</v>
          </cell>
          <cell r="BJ91">
            <v>1.2450342754160639</v>
          </cell>
          <cell r="BK91">
            <v>24.800789488140275</v>
          </cell>
          <cell r="BL91">
            <v>235.73668586574354</v>
          </cell>
          <cell r="BM91">
            <v>8.4289642702891499</v>
          </cell>
          <cell r="BN91">
            <v>379.34502730131874</v>
          </cell>
        </row>
        <row r="92">
          <cell r="A92" t="str">
            <v>P88</v>
          </cell>
          <cell r="B92" t="str">
            <v xml:space="preserve">Electricity distribution </v>
          </cell>
          <cell r="C92">
            <v>51016.239247188227</v>
          </cell>
          <cell r="E92">
            <v>0</v>
          </cell>
          <cell r="F92">
            <v>0</v>
          </cell>
          <cell r="G92">
            <v>0</v>
          </cell>
          <cell r="H92">
            <v>392.21921998430383</v>
          </cell>
          <cell r="I92">
            <v>550.08144599267939</v>
          </cell>
          <cell r="J92">
            <v>1890.9326647100288</v>
          </cell>
          <cell r="K92">
            <v>223.68173878864127</v>
          </cell>
          <cell r="L92">
            <v>1769.8523020037262</v>
          </cell>
          <cell r="M92">
            <v>154.26205453997935</v>
          </cell>
          <cell r="N92">
            <v>253.35412426599191</v>
          </cell>
          <cell r="O92">
            <v>97.846452480081638</v>
          </cell>
          <cell r="P92">
            <v>20.979653136159058</v>
          </cell>
          <cell r="Q92">
            <v>29.896396095216588</v>
          </cell>
          <cell r="R92">
            <v>182.91149165553267</v>
          </cell>
          <cell r="S92">
            <v>451.10298552875491</v>
          </cell>
          <cell r="T92">
            <v>110.4334095229318</v>
          </cell>
          <cell r="U92">
            <v>418.11042175622248</v>
          </cell>
          <cell r="V92">
            <v>789.59658613592092</v>
          </cell>
          <cell r="W92">
            <v>318.12851751889116</v>
          </cell>
          <cell r="X92">
            <v>136.19334025630968</v>
          </cell>
          <cell r="Y92">
            <v>305.79990637327325</v>
          </cell>
          <cell r="Z92">
            <v>149.22534910946445</v>
          </cell>
          <cell r="AA92">
            <v>280.26632953270615</v>
          </cell>
          <cell r="AB92">
            <v>2815.2346443158558</v>
          </cell>
          <cell r="AC92">
            <v>1849.8087501923969</v>
          </cell>
          <cell r="AD92">
            <v>327.25827200601384</v>
          </cell>
          <cell r="AE92">
            <v>190.37987089996216</v>
          </cell>
          <cell r="AF92">
            <v>197.97206953678253</v>
          </cell>
          <cell r="AG92">
            <v>21.966089105509788</v>
          </cell>
          <cell r="AH92">
            <v>35.607880873132949</v>
          </cell>
          <cell r="AI92">
            <v>597.72431834563849</v>
          </cell>
          <cell r="AJ92">
            <v>65.36338235235408</v>
          </cell>
          <cell r="AK92">
            <v>91.591342344173697</v>
          </cell>
          <cell r="AL92">
            <v>159.90654400621426</v>
          </cell>
          <cell r="AM92">
            <v>3686.9498326450494</v>
          </cell>
          <cell r="AN92">
            <v>157.06444289672959</v>
          </cell>
          <cell r="AO92">
            <v>268.28517064064198</v>
          </cell>
          <cell r="AP92">
            <v>600.99592588564042</v>
          </cell>
          <cell r="AQ92">
            <v>1016.7706395389534</v>
          </cell>
          <cell r="AR92">
            <v>293.34081922753541</v>
          </cell>
          <cell r="AS92">
            <v>544.61593619944165</v>
          </cell>
          <cell r="AT92">
            <v>1028.3774817695346</v>
          </cell>
          <cell r="AU92">
            <v>2.9773903098576735</v>
          </cell>
          <cell r="AV92">
            <v>19.618884420166395</v>
          </cell>
          <cell r="AW92">
            <v>123.85746209688961</v>
          </cell>
          <cell r="AX92">
            <v>228.47024047785604</v>
          </cell>
          <cell r="AY92">
            <v>192.09354025519139</v>
          </cell>
          <cell r="AZ92">
            <v>33.096328916526161</v>
          </cell>
          <cell r="BA92">
            <v>11.87099421661253</v>
          </cell>
          <cell r="BB92">
            <v>2947.8356863113545</v>
          </cell>
          <cell r="BC92">
            <v>47.387935997333138</v>
          </cell>
          <cell r="BD92">
            <v>136.05149086758834</v>
          </cell>
          <cell r="BE92">
            <v>13.929174003606928</v>
          </cell>
          <cell r="BF92">
            <v>1832.2523526874149</v>
          </cell>
          <cell r="BG92">
            <v>819.47556184405039</v>
          </cell>
          <cell r="BH92">
            <v>326.3467980564244</v>
          </cell>
          <cell r="BI92">
            <v>789.02648889516649</v>
          </cell>
          <cell r="BJ92">
            <v>1.2674233202639753</v>
          </cell>
          <cell r="BK92">
            <v>19.508870808588835</v>
          </cell>
          <cell r="BL92">
            <v>138.63890456606151</v>
          </cell>
          <cell r="BM92">
            <v>33.096366961256145</v>
          </cell>
          <cell r="BN92">
            <v>740.67242797001052</v>
          </cell>
        </row>
        <row r="93">
          <cell r="A93" t="str">
            <v>P89</v>
          </cell>
          <cell r="B93" t="str">
            <v xml:space="preserve">Water distribution </v>
          </cell>
          <cell r="C93">
            <v>20656.823923298791</v>
          </cell>
          <cell r="E93">
            <v>0</v>
          </cell>
          <cell r="F93">
            <v>0</v>
          </cell>
          <cell r="G93">
            <v>0</v>
          </cell>
          <cell r="H93">
            <v>172.38836975706241</v>
          </cell>
          <cell r="I93">
            <v>241.77204705083105</v>
          </cell>
          <cell r="J93">
            <v>831.10358386511928</v>
          </cell>
          <cell r="K93">
            <v>98.312699453488165</v>
          </cell>
          <cell r="L93">
            <v>105.63887859559478</v>
          </cell>
          <cell r="M93">
            <v>9.2075877930640964</v>
          </cell>
          <cell r="N93">
            <v>15.122191577640494</v>
          </cell>
          <cell r="O93">
            <v>5.8402554285748458</v>
          </cell>
          <cell r="P93">
            <v>1.2522327586992663</v>
          </cell>
          <cell r="Q93">
            <v>1.7844549819060285</v>
          </cell>
          <cell r="R93">
            <v>10.917614333615358</v>
          </cell>
          <cell r="S93">
            <v>26.92541827836785</v>
          </cell>
          <cell r="T93">
            <v>6.5915452539643749</v>
          </cell>
          <cell r="U93">
            <v>24.956159354909495</v>
          </cell>
          <cell r="V93">
            <v>47.129411763837226</v>
          </cell>
          <cell r="W93">
            <v>18.988443161006721</v>
          </cell>
          <cell r="X93">
            <v>8.1291030446870227</v>
          </cell>
          <cell r="Y93">
            <v>18.252573475954669</v>
          </cell>
          <cell r="Z93">
            <v>8.90695710603236</v>
          </cell>
          <cell r="AA93">
            <v>16.728526287995415</v>
          </cell>
          <cell r="AB93">
            <v>168.03562109239002</v>
          </cell>
          <cell r="AC93">
            <v>110.41131611118448</v>
          </cell>
          <cell r="AD93">
            <v>19.533379608404509</v>
          </cell>
          <cell r="AE93">
            <v>11.36338667711253</v>
          </cell>
          <cell r="AF93">
            <v>11.816549547912961</v>
          </cell>
          <cell r="AG93">
            <v>1.3111111122718295</v>
          </cell>
          <cell r="AH93">
            <v>2.1253618736120745</v>
          </cell>
          <cell r="AI93">
            <v>35.676946956456305</v>
          </cell>
          <cell r="AJ93">
            <v>3.9014071429013377</v>
          </cell>
          <cell r="AK93">
            <v>5.46690064665255</v>
          </cell>
          <cell r="AL93">
            <v>9.5444958710899321</v>
          </cell>
          <cell r="AM93">
            <v>7.4285422611842389</v>
          </cell>
          <cell r="AN93">
            <v>4326.7637092964915</v>
          </cell>
          <cell r="AO93">
            <v>36.030139470390921</v>
          </cell>
          <cell r="AP93">
            <v>39.902809348954065</v>
          </cell>
          <cell r="AQ93">
            <v>972.23727124123684</v>
          </cell>
          <cell r="AR93">
            <v>157.58024349819641</v>
          </cell>
          <cell r="AS93">
            <v>56.626498909182402</v>
          </cell>
          <cell r="AT93">
            <v>138.10895327493259</v>
          </cell>
          <cell r="AU93">
            <v>0.39985731550423259</v>
          </cell>
          <cell r="AV93">
            <v>2.6347753035478103</v>
          </cell>
          <cell r="AW93">
            <v>16.633799114364976</v>
          </cell>
          <cell r="AX93">
            <v>30.68307730015075</v>
          </cell>
          <cell r="AY93">
            <v>19.587189854692131</v>
          </cell>
          <cell r="AZ93">
            <v>3.3747312747744163</v>
          </cell>
          <cell r="BA93">
            <v>1.2104489155431559</v>
          </cell>
          <cell r="BB93">
            <v>395.88819113621332</v>
          </cell>
          <cell r="BC93">
            <v>6.3641010761823562</v>
          </cell>
          <cell r="BD93">
            <v>18.271431773170324</v>
          </cell>
          <cell r="BE93">
            <v>1.8706590485746115</v>
          </cell>
          <cell r="BF93">
            <v>246.06767364233457</v>
          </cell>
          <cell r="BG93">
            <v>225.28666684422774</v>
          </cell>
          <cell r="BH93">
            <v>43.827695066449593</v>
          </cell>
          <cell r="BI93">
            <v>105.9646135969432</v>
          </cell>
          <cell r="BJ93">
            <v>0.17021231135545745</v>
          </cell>
          <cell r="BK93">
            <v>2.6200007047158373</v>
          </cell>
          <cell r="BL93">
            <v>18.618916042244564</v>
          </cell>
          <cell r="BM93">
            <v>4.4447731297625772</v>
          </cell>
          <cell r="BN93">
            <v>81.088323878528698</v>
          </cell>
        </row>
        <row r="94">
          <cell r="A94" t="str">
            <v>P90</v>
          </cell>
          <cell r="B94" t="str">
            <v>Financial services</v>
          </cell>
          <cell r="C94">
            <v>171533.17926477085</v>
          </cell>
          <cell r="E94">
            <v>3070.6931555290703</v>
          </cell>
          <cell r="F94">
            <v>92.524367463686389</v>
          </cell>
          <cell r="G94">
            <v>236.81080757305153</v>
          </cell>
          <cell r="H94">
            <v>1225.1595443907854</v>
          </cell>
          <cell r="I94">
            <v>189.47400234057369</v>
          </cell>
          <cell r="J94">
            <v>1805.1957715427075</v>
          </cell>
          <cell r="K94">
            <v>2634.0265995764357</v>
          </cell>
          <cell r="L94">
            <v>1610.0834723594903</v>
          </cell>
          <cell r="M94">
            <v>438.66388546930142</v>
          </cell>
          <cell r="N94">
            <v>382.51883935167052</v>
          </cell>
          <cell r="O94">
            <v>535.83527807581504</v>
          </cell>
          <cell r="P94">
            <v>116.53572202018825</v>
          </cell>
          <cell r="Q94">
            <v>147.02551196369487</v>
          </cell>
          <cell r="R94">
            <v>516.42633251718757</v>
          </cell>
          <cell r="S94">
            <v>214.34983988923182</v>
          </cell>
          <cell r="T94">
            <v>594.4612484249343</v>
          </cell>
          <cell r="U94">
            <v>112.19817053506256</v>
          </cell>
          <cell r="V94">
            <v>250.05941205626735</v>
          </cell>
          <cell r="W94">
            <v>1724.8261504939167</v>
          </cell>
          <cell r="X94">
            <v>172.46424577334423</v>
          </cell>
          <cell r="Y94">
            <v>482.03114618679456</v>
          </cell>
          <cell r="Z94">
            <v>93.19471303090755</v>
          </cell>
          <cell r="AA94">
            <v>427.61597138547216</v>
          </cell>
          <cell r="AB94">
            <v>311.24278197330881</v>
          </cell>
          <cell r="AC94">
            <v>290.99587602954449</v>
          </cell>
          <cell r="AD94">
            <v>1250.1128635384393</v>
          </cell>
          <cell r="AE94">
            <v>1416.6118680394659</v>
          </cell>
          <cell r="AF94">
            <v>460.03722060741734</v>
          </cell>
          <cell r="AG94">
            <v>88.99342649865649</v>
          </cell>
          <cell r="AH94">
            <v>620.0332835560389</v>
          </cell>
          <cell r="AI94">
            <v>738.91370089963311</v>
          </cell>
          <cell r="AJ94">
            <v>131.02476574706884</v>
          </cell>
          <cell r="AK94">
            <v>443.34062116638853</v>
          </cell>
          <cell r="AL94">
            <v>447.07505410652146</v>
          </cell>
          <cell r="AM94">
            <v>3398.749058526103</v>
          </cell>
          <cell r="AN94">
            <v>1347.4834136176339</v>
          </cell>
          <cell r="AO94">
            <v>2231.4893326832416</v>
          </cell>
          <cell r="AP94">
            <v>5469.9816664169939</v>
          </cell>
          <cell r="AQ94">
            <v>7647.628721315743</v>
          </cell>
          <cell r="AR94">
            <v>4633.9226135892914</v>
          </cell>
          <cell r="AS94">
            <v>1053.1368605025827</v>
          </cell>
          <cell r="AT94">
            <v>1955.1692928847083</v>
          </cell>
          <cell r="AU94">
            <v>57.093452799573143</v>
          </cell>
          <cell r="AV94">
            <v>588.99567135825964</v>
          </cell>
          <cell r="AW94">
            <v>2478.9931002327867</v>
          </cell>
          <cell r="AX94">
            <v>1785.5373569198641</v>
          </cell>
          <cell r="AY94">
            <v>5254.6857768392956</v>
          </cell>
          <cell r="AZ94">
            <v>35882.142848950927</v>
          </cell>
          <cell r="BA94">
            <v>11.29530577598411</v>
          </cell>
          <cell r="BB94">
            <v>20131.280440885235</v>
          </cell>
          <cell r="BC94">
            <v>1582.9978438748308</v>
          </cell>
          <cell r="BD94">
            <v>323.14776232608739</v>
          </cell>
          <cell r="BE94">
            <v>53.768584289434401</v>
          </cell>
          <cell r="BF94">
            <v>7841.6369029746493</v>
          </cell>
          <cell r="BG94">
            <v>7453.7380936237878</v>
          </cell>
          <cell r="BH94">
            <v>85.767206234294633</v>
          </cell>
          <cell r="BI94">
            <v>426.18598372803194</v>
          </cell>
          <cell r="BJ94">
            <v>2.7156672501201911</v>
          </cell>
          <cell r="BK94">
            <v>21.688480192143651</v>
          </cell>
          <cell r="BL94">
            <v>120.14715880762589</v>
          </cell>
          <cell r="BM94">
            <v>53.669702594947502</v>
          </cell>
          <cell r="BN94">
            <v>3016.4130982572979</v>
          </cell>
        </row>
        <row r="95">
          <cell r="A95" t="str">
            <v>P91</v>
          </cell>
          <cell r="B95" t="str">
            <v xml:space="preserve">Insurance, pension </v>
          </cell>
          <cell r="C95">
            <v>96374.987186190643</v>
          </cell>
          <cell r="E95">
            <v>1060.1285449205943</v>
          </cell>
          <cell r="F95">
            <v>107.61242234531801</v>
          </cell>
          <cell r="G95">
            <v>9.8974929461143297</v>
          </cell>
          <cell r="H95">
            <v>154.8625294678564</v>
          </cell>
          <cell r="I95">
            <v>66.709678850855695</v>
          </cell>
          <cell r="J95">
            <v>342.74877190826885</v>
          </cell>
          <cell r="K95">
            <v>97.470340781004197</v>
          </cell>
          <cell r="L95">
            <v>386.40193573053585</v>
          </cell>
          <cell r="M95">
            <v>65.520815748452804</v>
          </cell>
          <cell r="N95">
            <v>64.847080136618558</v>
          </cell>
          <cell r="O95">
            <v>45.692323275877023</v>
          </cell>
          <cell r="P95">
            <v>10.19950970633059</v>
          </cell>
          <cell r="Q95">
            <v>16.139255149691191</v>
          </cell>
          <cell r="R95">
            <v>92.061322185258504</v>
          </cell>
          <cell r="S95">
            <v>101.88066893389576</v>
          </cell>
          <cell r="T95">
            <v>83.678968541543739</v>
          </cell>
          <cell r="U95">
            <v>67.513931356681994</v>
          </cell>
          <cell r="V95">
            <v>200.43741696039959</v>
          </cell>
          <cell r="W95">
            <v>176.01774714559156</v>
          </cell>
          <cell r="X95">
            <v>29.774663973529478</v>
          </cell>
          <cell r="Y95">
            <v>109.25865159972881</v>
          </cell>
          <cell r="Z95">
            <v>16.957382517532043</v>
          </cell>
          <cell r="AA95">
            <v>55.922035249381395</v>
          </cell>
          <cell r="AB95">
            <v>275.49423910641769</v>
          </cell>
          <cell r="AC95">
            <v>60.707770597036735</v>
          </cell>
          <cell r="AD95">
            <v>153.01400967579946</v>
          </cell>
          <cell r="AE95">
            <v>159.85407714413583</v>
          </cell>
          <cell r="AF95">
            <v>95.110041106838793</v>
          </cell>
          <cell r="AG95">
            <v>16.316740318061679</v>
          </cell>
          <cell r="AH95">
            <v>23.221022994359068</v>
          </cell>
          <cell r="AI95">
            <v>220.81232853680851</v>
          </cell>
          <cell r="AJ95">
            <v>53.169220100755581</v>
          </cell>
          <cell r="AK95">
            <v>59.443761868935745</v>
          </cell>
          <cell r="AL95">
            <v>46.177235470983007</v>
          </cell>
          <cell r="AM95">
            <v>187.63886784971905</v>
          </cell>
          <cell r="AN95">
            <v>60.84256139515584</v>
          </cell>
          <cell r="AO95">
            <v>584.61725641168994</v>
          </cell>
          <cell r="AP95">
            <v>1125.5679020438172</v>
          </cell>
          <cell r="AQ95">
            <v>755.70866865140067</v>
          </cell>
          <cell r="AR95">
            <v>616.42674776107685</v>
          </cell>
          <cell r="AS95">
            <v>131.40345543622755</v>
          </cell>
          <cell r="AT95">
            <v>1850.175978790865</v>
          </cell>
          <cell r="AU95">
            <v>1.2252401081322497</v>
          </cell>
          <cell r="AV95">
            <v>125.93375656854302</v>
          </cell>
          <cell r="AW95">
            <v>167.36716335765357</v>
          </cell>
          <cell r="AX95">
            <v>152.45478079936726</v>
          </cell>
          <cell r="AY95">
            <v>274.52563719980532</v>
          </cell>
          <cell r="AZ95">
            <v>1576.6261188365834</v>
          </cell>
          <cell r="BA95">
            <v>16.965131920528759</v>
          </cell>
          <cell r="BB95">
            <v>746.12253037463154</v>
          </cell>
          <cell r="BC95">
            <v>63.326154168628818</v>
          </cell>
          <cell r="BD95">
            <v>31.206924688639148</v>
          </cell>
          <cell r="BE95">
            <v>9.0542481198162648</v>
          </cell>
          <cell r="BF95">
            <v>747.21986112984996</v>
          </cell>
          <cell r="BG95">
            <v>1469.174363171654</v>
          </cell>
          <cell r="BH95">
            <v>47.574590587110968</v>
          </cell>
          <cell r="BI95">
            <v>492.91494214750458</v>
          </cell>
          <cell r="BJ95">
            <v>10.503707853750207</v>
          </cell>
          <cell r="BK95">
            <v>7.9888347462466065</v>
          </cell>
          <cell r="BL95">
            <v>62.651975621538156</v>
          </cell>
          <cell r="BM95">
            <v>17.472938412696166</v>
          </cell>
          <cell r="BN95">
            <v>429.44341737341188</v>
          </cell>
        </row>
        <row r="96">
          <cell r="A96" t="str">
            <v>P92</v>
          </cell>
          <cell r="B96" t="str">
            <v>Other financial services</v>
          </cell>
          <cell r="C96">
            <v>109955.81390070922</v>
          </cell>
          <cell r="E96">
            <v>0</v>
          </cell>
          <cell r="F96">
            <v>0</v>
          </cell>
          <cell r="G96">
            <v>0</v>
          </cell>
          <cell r="H96">
            <v>1388.9906556404267</v>
          </cell>
          <cell r="I96">
            <v>210.66356760380702</v>
          </cell>
          <cell r="J96">
            <v>4015.3074758397138</v>
          </cell>
          <cell r="K96">
            <v>3389.0007596487562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25827.723028700471</v>
          </cell>
          <cell r="AZ96">
            <v>4449.9300465139022</v>
          </cell>
          <cell r="BA96">
            <v>55728.631537865505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13138.564138241869</v>
          </cell>
        </row>
        <row r="97">
          <cell r="A97" t="str">
            <v>P93</v>
          </cell>
          <cell r="B97" t="str">
            <v>Real estate services</v>
          </cell>
          <cell r="C97">
            <v>224394.33666356665</v>
          </cell>
          <cell r="E97">
            <v>27.567674493051435</v>
          </cell>
          <cell r="F97">
            <v>2.6378286553152592</v>
          </cell>
          <cell r="G97">
            <v>0</v>
          </cell>
          <cell r="H97">
            <v>123.79095692744097</v>
          </cell>
          <cell r="I97">
            <v>167.2883273518905</v>
          </cell>
          <cell r="J97">
            <v>123.6549560587348</v>
          </cell>
          <cell r="K97">
            <v>95.400000109756903</v>
          </cell>
          <cell r="L97">
            <v>1741.1594042468291</v>
          </cell>
          <cell r="M97">
            <v>327.77747193810058</v>
          </cell>
          <cell r="N97">
            <v>247.78900083695771</v>
          </cell>
          <cell r="O97">
            <v>182.66715711883487</v>
          </cell>
          <cell r="P97">
            <v>34.749005066961317</v>
          </cell>
          <cell r="Q97">
            <v>77.832429096541745</v>
          </cell>
          <cell r="R97">
            <v>273.8890449785037</v>
          </cell>
          <cell r="S97">
            <v>423.74198333650509</v>
          </cell>
          <cell r="T97">
            <v>493.70328836904724</v>
          </cell>
          <cell r="U97">
            <v>146.56214862440223</v>
          </cell>
          <cell r="V97">
            <v>500.76430381209673</v>
          </cell>
          <cell r="W97">
            <v>690.30262698268143</v>
          </cell>
          <cell r="X97">
            <v>122.393718580428</v>
          </cell>
          <cell r="Y97">
            <v>531.44692657398741</v>
          </cell>
          <cell r="Z97">
            <v>58.699746056586804</v>
          </cell>
          <cell r="AA97">
            <v>134.51823549022501</v>
          </cell>
          <cell r="AB97">
            <v>263.08128988380651</v>
          </cell>
          <cell r="AC97">
            <v>106.79358413117551</v>
          </cell>
          <cell r="AD97">
            <v>793.51159139031029</v>
          </cell>
          <cell r="AE97">
            <v>665.97086599857653</v>
          </cell>
          <cell r="AF97">
            <v>288.5503496667958</v>
          </cell>
          <cell r="AG97">
            <v>113.75435169235689</v>
          </cell>
          <cell r="AH97">
            <v>157.64127486776459</v>
          </cell>
          <cell r="AI97">
            <v>708.05152902167174</v>
          </cell>
          <cell r="AJ97">
            <v>384.61595519248829</v>
          </cell>
          <cell r="AK97">
            <v>339.42747473937538</v>
          </cell>
          <cell r="AL97">
            <v>245.90114486162804</v>
          </cell>
          <cell r="AM97">
            <v>54.674690117399976</v>
          </cell>
          <cell r="AN97">
            <v>31.857292890206885</v>
          </cell>
          <cell r="AO97">
            <v>1421.5131760653137</v>
          </cell>
          <cell r="AP97">
            <v>4152.4585905799668</v>
          </cell>
          <cell r="AQ97">
            <v>13663.447181925705</v>
          </cell>
          <cell r="AR97">
            <v>3845.0443869158853</v>
          </cell>
          <cell r="AS97">
            <v>2117.2264917913049</v>
          </cell>
          <cell r="AT97">
            <v>2133.6281738678899</v>
          </cell>
          <cell r="AU97">
            <v>3.377095813116497</v>
          </cell>
          <cell r="AV97">
            <v>129.3320885562932</v>
          </cell>
          <cell r="AW97">
            <v>496.45195511155288</v>
          </cell>
          <cell r="AX97">
            <v>2143.1080572686255</v>
          </cell>
          <cell r="AY97">
            <v>1436.5690772443631</v>
          </cell>
          <cell r="AZ97">
            <v>247.51047134967567</v>
          </cell>
          <cell r="BA97">
            <v>88.777078006252808</v>
          </cell>
          <cell r="BB97">
            <v>3197.1471557944274</v>
          </cell>
          <cell r="BC97">
            <v>147.71080272607912</v>
          </cell>
          <cell r="BD97">
            <v>453.08699498983015</v>
          </cell>
          <cell r="BE97">
            <v>37.241835747623448</v>
          </cell>
          <cell r="BF97">
            <v>4845.9168404795546</v>
          </cell>
          <cell r="BG97">
            <v>3703.2196746096261</v>
          </cell>
          <cell r="BH97">
            <v>668.70658179614213</v>
          </cell>
          <cell r="BI97">
            <v>3969.516045594447</v>
          </cell>
          <cell r="BJ97">
            <v>9.4748998240337308</v>
          </cell>
          <cell r="BK97">
            <v>70.347715243133976</v>
          </cell>
          <cell r="BL97">
            <v>623.71430414303552</v>
          </cell>
          <cell r="BM97">
            <v>178.69158605704013</v>
          </cell>
          <cell r="BN97">
            <v>2786.0344854733607</v>
          </cell>
        </row>
        <row r="98">
          <cell r="A98" t="str">
            <v>P94</v>
          </cell>
          <cell r="B98" t="str">
            <v>Leasing, Rental services</v>
          </cell>
          <cell r="C98">
            <v>23084.028899463428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754.91829461517955</v>
          </cell>
          <cell r="M98">
            <v>75.545973806393704</v>
          </cell>
          <cell r="N98">
            <v>37.773910736068927</v>
          </cell>
          <cell r="O98">
            <v>22.462522820478874</v>
          </cell>
          <cell r="P98">
            <v>5.0357372021227818</v>
          </cell>
          <cell r="Q98">
            <v>7.5324904367885006</v>
          </cell>
          <cell r="R98">
            <v>39.802302967218402</v>
          </cell>
          <cell r="S98">
            <v>493.87859125459147</v>
          </cell>
          <cell r="T98">
            <v>104.27092750715775</v>
          </cell>
          <cell r="U98">
            <v>38.24546512153438</v>
          </cell>
          <cell r="V98">
            <v>176.25967295472893</v>
          </cell>
          <cell r="W98">
            <v>173.48732811327505</v>
          </cell>
          <cell r="X98">
            <v>37.82389030177692</v>
          </cell>
          <cell r="Y98">
            <v>43.247366677535467</v>
          </cell>
          <cell r="Z98">
            <v>28.859307536353953</v>
          </cell>
          <cell r="AA98">
            <v>64.576050220406046</v>
          </cell>
          <cell r="AB98">
            <v>126.43130141596447</v>
          </cell>
          <cell r="AC98">
            <v>30.270872285460264</v>
          </cell>
          <cell r="AD98">
            <v>147.35129903147435</v>
          </cell>
          <cell r="AE98">
            <v>135.32012455894386</v>
          </cell>
          <cell r="AF98">
            <v>44.250583615130388</v>
          </cell>
          <cell r="AG98">
            <v>19.474260743351898</v>
          </cell>
          <cell r="AH98">
            <v>20.365846502752564</v>
          </cell>
          <cell r="AI98">
            <v>124.26654068128417</v>
          </cell>
          <cell r="AJ98">
            <v>93.611064729657244</v>
          </cell>
          <cell r="AK98">
            <v>32.188950713638157</v>
          </cell>
          <cell r="AL98">
            <v>47.011920153290141</v>
          </cell>
          <cell r="AM98">
            <v>17.621727671855478</v>
          </cell>
          <cell r="AN98">
            <v>114.67533218198714</v>
          </cell>
          <cell r="AO98">
            <v>2256.6803628504131</v>
          </cell>
          <cell r="AP98">
            <v>1025.3312265863096</v>
          </cell>
          <cell r="AQ98">
            <v>2620.5459429925968</v>
          </cell>
          <cell r="AR98">
            <v>240.56583671283317</v>
          </cell>
          <cell r="AS98">
            <v>107.04770231802527</v>
          </cell>
          <cell r="AT98">
            <v>2858.2840575893788</v>
          </cell>
          <cell r="AU98">
            <v>25.374810638660641</v>
          </cell>
          <cell r="AV98">
            <v>1245.6418891707058</v>
          </cell>
          <cell r="AW98">
            <v>336.13792853118275</v>
          </cell>
          <cell r="AX98">
            <v>887.68151598480631</v>
          </cell>
          <cell r="AY98">
            <v>527.80864122582625</v>
          </cell>
          <cell r="AZ98">
            <v>90.937614933787913</v>
          </cell>
          <cell r="BA98">
            <v>32.61751185982731</v>
          </cell>
          <cell r="BB98">
            <v>251.9174490854875</v>
          </cell>
          <cell r="BC98">
            <v>430.9349091216875</v>
          </cell>
          <cell r="BD98">
            <v>70.631218598854176</v>
          </cell>
          <cell r="BE98">
            <v>34.054308398397673</v>
          </cell>
          <cell r="BF98">
            <v>834.58216438206659</v>
          </cell>
          <cell r="BG98">
            <v>0</v>
          </cell>
          <cell r="BH98">
            <v>245.37351448177395</v>
          </cell>
          <cell r="BI98">
            <v>844.53098736686695</v>
          </cell>
          <cell r="BJ98">
            <v>53.251966783163333</v>
          </cell>
          <cell r="BK98">
            <v>11.817810097797057</v>
          </cell>
          <cell r="BL98">
            <v>158.7763198513947</v>
          </cell>
          <cell r="BM98">
            <v>10.098580729366898</v>
          </cell>
          <cell r="BN98">
            <v>1170.0426379739054</v>
          </cell>
        </row>
        <row r="99">
          <cell r="A99" t="str">
            <v>P95</v>
          </cell>
          <cell r="B99" t="str">
            <v>Research, development</v>
          </cell>
          <cell r="C99">
            <v>3127.0501721340056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14.276223754930689</v>
          </cell>
          <cell r="M99">
            <v>3.1582881108206866</v>
          </cell>
          <cell r="N99">
            <v>5.2115046317478804</v>
          </cell>
          <cell r="O99">
            <v>1.5094962260621128</v>
          </cell>
          <cell r="P99">
            <v>2.4763426250721001</v>
          </cell>
          <cell r="Q99">
            <v>1.6477332904903812</v>
          </cell>
          <cell r="R99">
            <v>1.5352100088709304</v>
          </cell>
          <cell r="S99">
            <v>24.52866071172862</v>
          </cell>
          <cell r="T99">
            <v>26.471178034513837</v>
          </cell>
          <cell r="U99">
            <v>45.600606203801426</v>
          </cell>
          <cell r="V99">
            <v>17.526410445161826</v>
          </cell>
          <cell r="W99">
            <v>36.492644890154708</v>
          </cell>
          <cell r="X99">
            <v>1.0211757107406083</v>
          </cell>
          <cell r="Y99">
            <v>4.2000675659331987</v>
          </cell>
          <cell r="Z99">
            <v>2.5570454685237438</v>
          </cell>
          <cell r="AA99">
            <v>1.6395818470130568</v>
          </cell>
          <cell r="AB99">
            <v>24.115147481299836</v>
          </cell>
          <cell r="AC99">
            <v>3.4790940640458423</v>
          </cell>
          <cell r="AD99">
            <v>8.2185119401639426</v>
          </cell>
          <cell r="AE99">
            <v>41.33570474503265</v>
          </cell>
          <cell r="AF99">
            <v>2.3930426759547672</v>
          </cell>
          <cell r="AG99">
            <v>40.117585284219679</v>
          </cell>
          <cell r="AH99">
            <v>1.8013179675560522</v>
          </cell>
          <cell r="AI99">
            <v>108.41836467845093</v>
          </cell>
          <cell r="AJ99">
            <v>1.79704700190612</v>
          </cell>
          <cell r="AK99">
            <v>1.1703354968392776</v>
          </cell>
          <cell r="AL99">
            <v>5.2959497638278545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4.7573956653045597</v>
          </cell>
          <cell r="AS99">
            <v>0</v>
          </cell>
          <cell r="AT99">
            <v>20.188186922840117</v>
          </cell>
          <cell r="AU99">
            <v>0</v>
          </cell>
          <cell r="AV99">
            <v>4.0016054956052098</v>
          </cell>
          <cell r="AW99">
            <v>2.3026194562732862</v>
          </cell>
          <cell r="AX99">
            <v>8.1251262707764038</v>
          </cell>
          <cell r="AY99">
            <v>269.5006635046534</v>
          </cell>
          <cell r="AZ99">
            <v>46.433016907922514</v>
          </cell>
          <cell r="BA99">
            <v>16.654598658481042</v>
          </cell>
          <cell r="BB99">
            <v>39.278503545212615</v>
          </cell>
          <cell r="BC99">
            <v>3.7688629937688374</v>
          </cell>
          <cell r="BD99">
            <v>10.422957318952779</v>
          </cell>
          <cell r="BE99">
            <v>45.61986664059539</v>
          </cell>
          <cell r="BF99">
            <v>25.441720138808847</v>
          </cell>
          <cell r="BG99">
            <v>0</v>
          </cell>
          <cell r="BH99">
            <v>327.17054662165191</v>
          </cell>
          <cell r="BI99">
            <v>1151.4654009102994</v>
          </cell>
          <cell r="BJ99">
            <v>6.7196814054755558</v>
          </cell>
          <cell r="BK99">
            <v>7.8720249896170715</v>
          </cell>
          <cell r="BL99">
            <v>224.48016609232542</v>
          </cell>
          <cell r="BM99">
            <v>5.3435854456995706</v>
          </cell>
          <cell r="BN99">
            <v>356.18484688858985</v>
          </cell>
        </row>
        <row r="100">
          <cell r="A100" t="str">
            <v>P96</v>
          </cell>
          <cell r="B100" t="str">
            <v xml:space="preserve">Legal, accounting </v>
          </cell>
          <cell r="C100">
            <v>30718.516892550204</v>
          </cell>
          <cell r="E100">
            <v>0</v>
          </cell>
          <cell r="F100">
            <v>0</v>
          </cell>
          <cell r="G100">
            <v>0</v>
          </cell>
          <cell r="H100">
            <v>72.426769496160759</v>
          </cell>
          <cell r="I100">
            <v>4.4605115180294943</v>
          </cell>
          <cell r="J100">
            <v>850.22109119707443</v>
          </cell>
          <cell r="K100">
            <v>34.461284594795842</v>
          </cell>
          <cell r="L100">
            <v>757.01447496612161</v>
          </cell>
          <cell r="M100">
            <v>59.692049167056439</v>
          </cell>
          <cell r="N100">
            <v>38.203874162101215</v>
          </cell>
          <cell r="O100">
            <v>25.676666660776672</v>
          </cell>
          <cell r="P100">
            <v>12.932951394697065</v>
          </cell>
          <cell r="Q100">
            <v>6.7861213195055097</v>
          </cell>
          <cell r="R100">
            <v>23.524946696110653</v>
          </cell>
          <cell r="S100">
            <v>30.404646866178219</v>
          </cell>
          <cell r="T100">
            <v>232.84662386535157</v>
          </cell>
          <cell r="U100">
            <v>6.0405808577887576</v>
          </cell>
          <cell r="V100">
            <v>236.9225503756235</v>
          </cell>
          <cell r="W100">
            <v>1025.053927292148</v>
          </cell>
          <cell r="X100">
            <v>78.492252750260135</v>
          </cell>
          <cell r="Y100">
            <v>23.364843672935521</v>
          </cell>
          <cell r="Z100">
            <v>46.100316330504448</v>
          </cell>
          <cell r="AA100">
            <v>74.248341023879902</v>
          </cell>
          <cell r="AB100">
            <v>48.052701932452216</v>
          </cell>
          <cell r="AC100">
            <v>36.989004282413283</v>
          </cell>
          <cell r="AD100">
            <v>30.203537809387488</v>
          </cell>
          <cell r="AE100">
            <v>105.15749172198497</v>
          </cell>
          <cell r="AF100">
            <v>450.2316435216602</v>
          </cell>
          <cell r="AG100">
            <v>27.405619776289797</v>
          </cell>
          <cell r="AH100">
            <v>2.9231847384375542</v>
          </cell>
          <cell r="AI100">
            <v>1223.1441990187159</v>
          </cell>
          <cell r="AJ100">
            <v>20.601525244519767</v>
          </cell>
          <cell r="AK100">
            <v>92.106811921472485</v>
          </cell>
          <cell r="AL100">
            <v>19.537121247315646</v>
          </cell>
          <cell r="AM100">
            <v>24.026679894947158</v>
          </cell>
          <cell r="AN100">
            <v>10.699846964946456</v>
          </cell>
          <cell r="AO100">
            <v>2307.7987875058134</v>
          </cell>
          <cell r="AP100">
            <v>715.21559178163693</v>
          </cell>
          <cell r="AQ100">
            <v>402.84625355588014</v>
          </cell>
          <cell r="AR100">
            <v>469.75641316837402</v>
          </cell>
          <cell r="AS100">
            <v>1364.0918356280322</v>
          </cell>
          <cell r="AT100">
            <v>108.6080545522387</v>
          </cell>
          <cell r="AU100">
            <v>0</v>
          </cell>
          <cell r="AV100">
            <v>16.369079961439546</v>
          </cell>
          <cell r="AW100">
            <v>15.425338978577502</v>
          </cell>
          <cell r="AX100">
            <v>600.54825135102146</v>
          </cell>
          <cell r="AY100">
            <v>998.42444578362108</v>
          </cell>
          <cell r="AZ100">
            <v>172.02131738556466</v>
          </cell>
          <cell r="BA100">
            <v>61.700621509065208</v>
          </cell>
          <cell r="BB100">
            <v>120.29919808519948</v>
          </cell>
          <cell r="BC100">
            <v>8.9039685722422046</v>
          </cell>
          <cell r="BD100">
            <v>340.49250111269913</v>
          </cell>
          <cell r="BE100">
            <v>5.0088605056699942</v>
          </cell>
          <cell r="BF100">
            <v>253.17546663785055</v>
          </cell>
          <cell r="BG100">
            <v>0</v>
          </cell>
          <cell r="BH100">
            <v>1463.3184564027772</v>
          </cell>
          <cell r="BI100">
            <v>5248.2177558102812</v>
          </cell>
          <cell r="BJ100">
            <v>71.652872842794736</v>
          </cell>
          <cell r="BK100">
            <v>198.15758905883311</v>
          </cell>
          <cell r="BL100">
            <v>1472.8482353919153</v>
          </cell>
          <cell r="BM100">
            <v>93.061654680723478</v>
          </cell>
          <cell r="BN100">
            <v>2780.1933729369248</v>
          </cell>
        </row>
        <row r="101">
          <cell r="A101" t="str">
            <v>P97</v>
          </cell>
          <cell r="B101" t="str">
            <v>Other business services</v>
          </cell>
          <cell r="C101">
            <v>158221.17854177495</v>
          </cell>
          <cell r="E101">
            <v>242.12595470985994</v>
          </cell>
          <cell r="F101">
            <v>23.754490691720356</v>
          </cell>
          <cell r="G101">
            <v>2.4814831199742793</v>
          </cell>
          <cell r="H101">
            <v>1525.4392576439495</v>
          </cell>
          <cell r="I101">
            <v>143.47131090520176</v>
          </cell>
          <cell r="J101">
            <v>1678.6011078359397</v>
          </cell>
          <cell r="K101">
            <v>400.91155830583625</v>
          </cell>
          <cell r="L101">
            <v>7497.779501275345</v>
          </cell>
          <cell r="M101">
            <v>1259.7771650904626</v>
          </cell>
          <cell r="N101">
            <v>243.90354837605886</v>
          </cell>
          <cell r="O101">
            <v>133.11475374047254</v>
          </cell>
          <cell r="P101">
            <v>37.302673870144936</v>
          </cell>
          <cell r="Q101">
            <v>94.015248224749882</v>
          </cell>
          <cell r="R101">
            <v>202.67286298105535</v>
          </cell>
          <cell r="S101">
            <v>388.3987214750577</v>
          </cell>
          <cell r="T101">
            <v>1360.4836788740026</v>
          </cell>
          <cell r="U101">
            <v>159.51954334924051</v>
          </cell>
          <cell r="V101">
            <v>850.87534644167431</v>
          </cell>
          <cell r="W101">
            <v>8525.6263303478736</v>
          </cell>
          <cell r="X101">
            <v>463.64415242993977</v>
          </cell>
          <cell r="Y101">
            <v>342.13490196584479</v>
          </cell>
          <cell r="Z101">
            <v>112.45532238298966</v>
          </cell>
          <cell r="AA101">
            <v>209.26490755576688</v>
          </cell>
          <cell r="AB101">
            <v>178.13176799329798</v>
          </cell>
          <cell r="AC101">
            <v>91.938725524073192</v>
          </cell>
          <cell r="AD101">
            <v>840.3403305510268</v>
          </cell>
          <cell r="AE101">
            <v>824.23971754492641</v>
          </cell>
          <cell r="AF101">
            <v>723.50490172965738</v>
          </cell>
          <cell r="AG101">
            <v>109.30032018657295</v>
          </cell>
          <cell r="AH101">
            <v>112.79171070159499</v>
          </cell>
          <cell r="AI101">
            <v>4760.1848970620376</v>
          </cell>
          <cell r="AJ101">
            <v>109.74277945434856</v>
          </cell>
          <cell r="AK101">
            <v>377.9285115633661</v>
          </cell>
          <cell r="AL101">
            <v>233.66458410449536</v>
          </cell>
          <cell r="AM101">
            <v>40.754733505006136</v>
          </cell>
          <cell r="AN101">
            <v>135.56447948836541</v>
          </cell>
          <cell r="AO101">
            <v>13578.415073773373</v>
          </cell>
          <cell r="AP101">
            <v>8993.8956203192647</v>
          </cell>
          <cell r="AQ101">
            <v>10075.447443656456</v>
          </cell>
          <cell r="AR101">
            <v>2627.0781382877735</v>
          </cell>
          <cell r="AS101">
            <v>1506.0156055299622</v>
          </cell>
          <cell r="AT101">
            <v>2475.4985305971263</v>
          </cell>
          <cell r="AU101">
            <v>0.92157054199445365</v>
          </cell>
          <cell r="AV101">
            <v>782.45470305735796</v>
          </cell>
          <cell r="AW101">
            <v>259.08703833974852</v>
          </cell>
          <cell r="AX101">
            <v>7741.2212182782341</v>
          </cell>
          <cell r="AY101">
            <v>1466.3475273204278</v>
          </cell>
          <cell r="AZ101">
            <v>252.64108311846357</v>
          </cell>
          <cell r="BA101">
            <v>90.617326294471198</v>
          </cell>
          <cell r="BB101">
            <v>3000.27637632094</v>
          </cell>
          <cell r="BC101">
            <v>248.4555122358887</v>
          </cell>
          <cell r="BD101">
            <v>622.02276814290371</v>
          </cell>
          <cell r="BE101">
            <v>25.032932052882604</v>
          </cell>
          <cell r="BF101">
            <v>4625.3608262658317</v>
          </cell>
          <cell r="BG101">
            <v>34847.729185013712</v>
          </cell>
          <cell r="BH101">
            <v>5895.9496063473352</v>
          </cell>
          <cell r="BI101">
            <v>9493.0663649894304</v>
          </cell>
          <cell r="BJ101">
            <v>166.98968548043763</v>
          </cell>
          <cell r="BK101">
            <v>302.00495418251393</v>
          </cell>
          <cell r="BL101">
            <v>4280.1561794433883</v>
          </cell>
          <cell r="BM101">
            <v>317.68187333449521</v>
          </cell>
          <cell r="BN101">
            <v>6342.8482336257384</v>
          </cell>
        </row>
        <row r="102">
          <cell r="A102" t="str">
            <v>P98</v>
          </cell>
          <cell r="B102" t="str">
            <v>Telecommunications</v>
          </cell>
          <cell r="C102">
            <v>136987.06140476809</v>
          </cell>
          <cell r="E102">
            <v>127.97092297484316</v>
          </cell>
          <cell r="F102">
            <v>11.807650361077973</v>
          </cell>
          <cell r="G102">
            <v>0</v>
          </cell>
          <cell r="H102">
            <v>182.55244501434512</v>
          </cell>
          <cell r="I102">
            <v>41.517798474259031</v>
          </cell>
          <cell r="J102">
            <v>485.92963572089496</v>
          </cell>
          <cell r="K102">
            <v>116.06658254271909</v>
          </cell>
          <cell r="L102">
            <v>812.65574521028122</v>
          </cell>
          <cell r="M102">
            <v>178.38168080339003</v>
          </cell>
          <cell r="N102">
            <v>233.35420738215598</v>
          </cell>
          <cell r="O102">
            <v>325.57440076598419</v>
          </cell>
          <cell r="P102">
            <v>40.469416999396742</v>
          </cell>
          <cell r="Q102">
            <v>100.90760103447239</v>
          </cell>
          <cell r="R102">
            <v>269.4990930799417</v>
          </cell>
          <cell r="S102">
            <v>302.01059201392025</v>
          </cell>
          <cell r="T102">
            <v>686.65897505423538</v>
          </cell>
          <cell r="U102">
            <v>23.135944493201382</v>
          </cell>
          <cell r="V102">
            <v>813.13799446521773</v>
          </cell>
          <cell r="W102">
            <v>634.78152934767445</v>
          </cell>
          <cell r="X102">
            <v>103.693143817966</v>
          </cell>
          <cell r="Y102">
            <v>415.72823806513975</v>
          </cell>
          <cell r="Z102">
            <v>42.425544564289545</v>
          </cell>
          <cell r="AA102">
            <v>164.0085436573313</v>
          </cell>
          <cell r="AB102">
            <v>306.66960594337928</v>
          </cell>
          <cell r="AC102">
            <v>133.48478379164825</v>
          </cell>
          <cell r="AD102">
            <v>954.38508554730117</v>
          </cell>
          <cell r="AE102">
            <v>986.68072583834658</v>
          </cell>
          <cell r="AF102">
            <v>332.57939720940431</v>
          </cell>
          <cell r="AG102">
            <v>112.14314815685097</v>
          </cell>
          <cell r="AH102">
            <v>176.77037421350906</v>
          </cell>
          <cell r="AI102">
            <v>673.16842853820026</v>
          </cell>
          <cell r="AJ102">
            <v>191.86521777925805</v>
          </cell>
          <cell r="AK102">
            <v>243.71930077422846</v>
          </cell>
          <cell r="AL102">
            <v>175.88294300862879</v>
          </cell>
          <cell r="AM102">
            <v>242.33600922111282</v>
          </cell>
          <cell r="AN102">
            <v>169.29125710804297</v>
          </cell>
          <cell r="AO102">
            <v>3694.3945727799664</v>
          </cell>
          <cell r="AP102">
            <v>6528.2154904940717</v>
          </cell>
          <cell r="AQ102">
            <v>5808.2727303870915</v>
          </cell>
          <cell r="AR102">
            <v>2719.1564398790556</v>
          </cell>
          <cell r="AS102">
            <v>3028.7693983146373</v>
          </cell>
          <cell r="AT102">
            <v>4008.2757862047029</v>
          </cell>
          <cell r="AU102">
            <v>5.9551087621306875</v>
          </cell>
          <cell r="AV102">
            <v>139.26059451550455</v>
          </cell>
          <cell r="AW102">
            <v>921.68291791592594</v>
          </cell>
          <cell r="AX102">
            <v>2273.2615671297131</v>
          </cell>
          <cell r="AY102">
            <v>3455.3019282641026</v>
          </cell>
          <cell r="AZ102">
            <v>595.32355420080353</v>
          </cell>
          <cell r="BA102">
            <v>213.53070567902509</v>
          </cell>
          <cell r="BB102">
            <v>2848.809980931409</v>
          </cell>
          <cell r="BC102">
            <v>435.38996614492771</v>
          </cell>
          <cell r="BD102">
            <v>1237.5572586274693</v>
          </cell>
          <cell r="BE102">
            <v>153.999668607074</v>
          </cell>
          <cell r="BF102">
            <v>9242.7475085325023</v>
          </cell>
          <cell r="BG102">
            <v>22939.326758721269</v>
          </cell>
          <cell r="BH102">
            <v>1087.6809589769605</v>
          </cell>
          <cell r="BI102">
            <v>4887.9961198266737</v>
          </cell>
          <cell r="BJ102">
            <v>31.102332218912235</v>
          </cell>
          <cell r="BK102">
            <v>153.60771852606712</v>
          </cell>
          <cell r="BL102">
            <v>554.77748002478063</v>
          </cell>
          <cell r="BM102">
            <v>158.60728449694324</v>
          </cell>
          <cell r="BN102">
            <v>4380.1483120089779</v>
          </cell>
        </row>
        <row r="103">
          <cell r="A103" t="str">
            <v>P99</v>
          </cell>
          <cell r="B103" t="str">
            <v>Support services</v>
          </cell>
          <cell r="C103">
            <v>103840.23503362696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4068.0227022309591</v>
          </cell>
          <cell r="M103">
            <v>974.73597785090601</v>
          </cell>
          <cell r="N103">
            <v>359.03375661833843</v>
          </cell>
          <cell r="O103">
            <v>177.35963814571392</v>
          </cell>
          <cell r="P103">
            <v>43.800116652465448</v>
          </cell>
          <cell r="Q103">
            <v>55.670517300946713</v>
          </cell>
          <cell r="R103">
            <v>699.6991665775862</v>
          </cell>
          <cell r="S103">
            <v>1078.2304469054582</v>
          </cell>
          <cell r="T103">
            <v>374.54744549124968</v>
          </cell>
          <cell r="U103">
            <v>950.83024281865755</v>
          </cell>
          <cell r="V103">
            <v>2410.9538354995634</v>
          </cell>
          <cell r="W103">
            <v>1111.46202969093</v>
          </cell>
          <cell r="X103">
            <v>187.40379888682355</v>
          </cell>
          <cell r="Y103">
            <v>529.17251816868168</v>
          </cell>
          <cell r="Z103">
            <v>195.60603473302149</v>
          </cell>
          <cell r="AA103">
            <v>663.12756807000733</v>
          </cell>
          <cell r="AB103">
            <v>3686.1490700265308</v>
          </cell>
          <cell r="AC103">
            <v>496.40406822283751</v>
          </cell>
          <cell r="AD103">
            <v>714.77655194002637</v>
          </cell>
          <cell r="AE103">
            <v>536.42160051994915</v>
          </cell>
          <cell r="AF103">
            <v>574.64529452304714</v>
          </cell>
          <cell r="AG103">
            <v>59.16928309858244</v>
          </cell>
          <cell r="AH103">
            <v>64.519734788165962</v>
          </cell>
          <cell r="AI103">
            <v>1513.223327841305</v>
          </cell>
          <cell r="AJ103">
            <v>112.8421832848893</v>
          </cell>
          <cell r="AK103">
            <v>216.84322323421321</v>
          </cell>
          <cell r="AL103">
            <v>356.38583866435113</v>
          </cell>
          <cell r="AM103">
            <v>2043.696703619479</v>
          </cell>
          <cell r="AN103">
            <v>485.00970015604082</v>
          </cell>
          <cell r="AO103">
            <v>3675.7778775200641</v>
          </cell>
          <cell r="AP103">
            <v>3669.6309824052601</v>
          </cell>
          <cell r="AQ103">
            <v>4064.1548160863117</v>
          </cell>
          <cell r="AR103">
            <v>1463.0101563866074</v>
          </cell>
          <cell r="AS103">
            <v>1038.9880834681901</v>
          </cell>
          <cell r="AT103">
            <v>11384.04916813968</v>
          </cell>
          <cell r="AU103">
            <v>11.758116422048099</v>
          </cell>
          <cell r="AV103">
            <v>321.77100991203247</v>
          </cell>
          <cell r="AW103">
            <v>987.84102068543621</v>
          </cell>
          <cell r="AX103">
            <v>3808.3244940142204</v>
          </cell>
          <cell r="AY103">
            <v>101.48219530650499</v>
          </cell>
          <cell r="AZ103">
            <v>17.484648940163712</v>
          </cell>
          <cell r="BA103">
            <v>6.2713954460532904</v>
          </cell>
          <cell r="BB103">
            <v>5079.0114417310069</v>
          </cell>
          <cell r="BC103">
            <v>334.84759428335065</v>
          </cell>
          <cell r="BD103">
            <v>821.39153141526742</v>
          </cell>
          <cell r="BE103">
            <v>156.63362672164678</v>
          </cell>
          <cell r="BF103">
            <v>1994.5913193664114</v>
          </cell>
          <cell r="BG103">
            <v>0</v>
          </cell>
          <cell r="BH103">
            <v>1826.5427359615799</v>
          </cell>
          <cell r="BI103">
            <v>2878.6359571164185</v>
          </cell>
          <cell r="BJ103">
            <v>68.530255799692426</v>
          </cell>
          <cell r="BK103">
            <v>93.046732205452571</v>
          </cell>
          <cell r="BL103">
            <v>811.400375669597</v>
          </cell>
          <cell r="BM103">
            <v>113.71730035020579</v>
          </cell>
          <cell r="BN103">
            <v>2246.6903919256183</v>
          </cell>
        </row>
        <row r="104">
          <cell r="A104" t="str">
            <v>P100</v>
          </cell>
          <cell r="B104" t="str">
            <v>Manufactured services n.e.c.</v>
          </cell>
          <cell r="C104">
            <v>3668.4846499978403</v>
          </cell>
          <cell r="E104">
            <v>0</v>
          </cell>
          <cell r="F104">
            <v>0</v>
          </cell>
          <cell r="G104">
            <v>0</v>
          </cell>
          <cell r="H104">
            <v>16.057799508404944</v>
          </cell>
          <cell r="I104">
            <v>45.464683424441354</v>
          </cell>
          <cell r="J104">
            <v>579.6175734059417</v>
          </cell>
          <cell r="K104">
            <v>128.52341101609423</v>
          </cell>
          <cell r="L104">
            <v>44.291254785828933</v>
          </cell>
          <cell r="M104">
            <v>5.0260414168906635</v>
          </cell>
          <cell r="N104">
            <v>3.9100587477279021</v>
          </cell>
          <cell r="O104">
            <v>4.1856463529172609</v>
          </cell>
          <cell r="P104">
            <v>0.80637345458198884</v>
          </cell>
          <cell r="Q104">
            <v>1.4623032676197427</v>
          </cell>
          <cell r="R104">
            <v>4.1696473360503852</v>
          </cell>
          <cell r="S104">
            <v>6.2436020846509832</v>
          </cell>
          <cell r="T104">
            <v>116.4909068747652</v>
          </cell>
          <cell r="U104">
            <v>3.5476427693602188</v>
          </cell>
          <cell r="V104">
            <v>16.12263761540283</v>
          </cell>
          <cell r="W104">
            <v>35.665116125548735</v>
          </cell>
          <cell r="X104">
            <v>2.5156321555753038</v>
          </cell>
          <cell r="Y104">
            <v>15.081815416773809</v>
          </cell>
          <cell r="Z104">
            <v>1.632691758703547</v>
          </cell>
          <cell r="AA104">
            <v>3.7163499248217082</v>
          </cell>
          <cell r="AB104">
            <v>8.6188182850799464</v>
          </cell>
          <cell r="AC104">
            <v>2.3437931749797438</v>
          </cell>
          <cell r="AD104">
            <v>11.428039237996277</v>
          </cell>
          <cell r="AE104">
            <v>15.009285050750591</v>
          </cell>
          <cell r="AF104">
            <v>7.3903275282569414</v>
          </cell>
          <cell r="AG104">
            <v>1.5302832819265322</v>
          </cell>
          <cell r="AH104">
            <v>2.6456748582963678</v>
          </cell>
          <cell r="AI104">
            <v>22.857324675002886</v>
          </cell>
          <cell r="AJ104">
            <v>2.8030673294487434</v>
          </cell>
          <cell r="AK104">
            <v>4.5489943813610481</v>
          </cell>
          <cell r="AL104">
            <v>2.9447066018472707</v>
          </cell>
          <cell r="AM104">
            <v>2.1655649508202606</v>
          </cell>
          <cell r="AN104">
            <v>1.4696548935292955</v>
          </cell>
          <cell r="AO104">
            <v>13.69492283878486</v>
          </cell>
          <cell r="AP104">
            <v>393.56044347735417</v>
          </cell>
          <cell r="AQ104">
            <v>144.13899394978557</v>
          </cell>
          <cell r="AR104">
            <v>16.546495789107915</v>
          </cell>
          <cell r="AS104">
            <v>22.611947028496925</v>
          </cell>
          <cell r="AT104">
            <v>29.720375575012778</v>
          </cell>
          <cell r="AU104">
            <v>0.13806854365861979</v>
          </cell>
          <cell r="AV104">
            <v>3.5377783108987693</v>
          </cell>
          <cell r="AW104">
            <v>6.4311060144664385</v>
          </cell>
          <cell r="AX104">
            <v>26.236567548256957</v>
          </cell>
          <cell r="AY104">
            <v>651.55799712005341</v>
          </cell>
          <cell r="AZ104">
            <v>112.25873474053739</v>
          </cell>
          <cell r="BA104">
            <v>40.264973019522451</v>
          </cell>
          <cell r="BB104">
            <v>44.85553319813846</v>
          </cell>
          <cell r="BC104">
            <v>6.118314972514975</v>
          </cell>
          <cell r="BD104">
            <v>8.582187694222517</v>
          </cell>
          <cell r="BE104">
            <v>4.4540131011061481</v>
          </cell>
          <cell r="BF104">
            <v>150.06478246771584</v>
          </cell>
          <cell r="BG104">
            <v>0</v>
          </cell>
          <cell r="BH104">
            <v>31.725573771589165</v>
          </cell>
          <cell r="BI104">
            <v>89.119667463504271</v>
          </cell>
          <cell r="BJ104">
            <v>0.34088560387968342</v>
          </cell>
          <cell r="BK104">
            <v>3.7038332350105145</v>
          </cell>
          <cell r="BL104">
            <v>8.1933838615928885</v>
          </cell>
          <cell r="BM104">
            <v>1.8957076850395835</v>
          </cell>
          <cell r="BN104">
            <v>360.00184767529896</v>
          </cell>
        </row>
        <row r="105">
          <cell r="A105" t="str">
            <v>P101</v>
          </cell>
          <cell r="B105" t="str">
            <v>Public administration</v>
          </cell>
          <cell r="C105">
            <v>439087.58699476381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403.08119900703275</v>
          </cell>
          <cell r="AU105">
            <v>3.5830345262328125</v>
          </cell>
          <cell r="AV105">
            <v>37.472210586577248</v>
          </cell>
          <cell r="AW105">
            <v>46.373840403102882</v>
          </cell>
          <cell r="AX105">
            <v>359.34881375295652</v>
          </cell>
          <cell r="AY105">
            <v>31.258781802663258</v>
          </cell>
          <cell r="AZ105">
            <v>5.3856622283939597</v>
          </cell>
          <cell r="BA105">
            <v>1.9317298098874371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35978.82215382751</v>
          </cell>
          <cell r="BH105">
            <v>0</v>
          </cell>
          <cell r="BI105">
            <v>4766.2598571416966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39.89335044593625</v>
          </cell>
        </row>
        <row r="106">
          <cell r="A106" t="str">
            <v>P102</v>
          </cell>
          <cell r="B106" t="str">
            <v>Education services</v>
          </cell>
          <cell r="C106">
            <v>33155.42423882852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0.35318117441465868</v>
          </cell>
          <cell r="K106">
            <v>0.59645538883127247</v>
          </cell>
          <cell r="L106">
            <v>32.218313655943035</v>
          </cell>
          <cell r="M106">
            <v>11.03516295983848</v>
          </cell>
          <cell r="N106">
            <v>2.7851861021385398</v>
          </cell>
          <cell r="O106">
            <v>2.1426855584834632</v>
          </cell>
          <cell r="P106">
            <v>0.99737308006646941</v>
          </cell>
          <cell r="Q106">
            <v>0.59013662989637172</v>
          </cell>
          <cell r="R106">
            <v>2.9105967260844769</v>
          </cell>
          <cell r="S106">
            <v>11.625587990936001</v>
          </cell>
          <cell r="T106">
            <v>7.7752263622235542</v>
          </cell>
          <cell r="U106">
            <v>0.46218851404062311</v>
          </cell>
          <cell r="V106">
            <v>18.38346823195927</v>
          </cell>
          <cell r="W106">
            <v>25.921867441519606</v>
          </cell>
          <cell r="X106">
            <v>3.6689056624476724</v>
          </cell>
          <cell r="Y106">
            <v>6.9741290221875873</v>
          </cell>
          <cell r="Z106">
            <v>1.5804252885872723</v>
          </cell>
          <cell r="AA106">
            <v>2.2617192995220337</v>
          </cell>
          <cell r="AB106">
            <v>16.870501005127135</v>
          </cell>
          <cell r="AC106">
            <v>2.7659784898971709</v>
          </cell>
          <cell r="AD106">
            <v>6.4185320621641697</v>
          </cell>
          <cell r="AE106">
            <v>18.161780852662964</v>
          </cell>
          <cell r="AF106">
            <v>284.96130065736992</v>
          </cell>
          <cell r="AG106">
            <v>1.9005980832561034</v>
          </cell>
          <cell r="AH106">
            <v>1.9925414326796276</v>
          </cell>
          <cell r="AI106">
            <v>16.059884468556604</v>
          </cell>
          <cell r="AJ106">
            <v>2.756410072076612</v>
          </cell>
          <cell r="AK106">
            <v>1.4207393259258709</v>
          </cell>
          <cell r="AL106">
            <v>1.8185626523434846</v>
          </cell>
          <cell r="AM106">
            <v>8.5106097763829798</v>
          </cell>
          <cell r="AN106">
            <v>32.517466784601979</v>
          </cell>
          <cell r="AO106">
            <v>0</v>
          </cell>
          <cell r="AP106">
            <v>40.913875229307081</v>
          </cell>
          <cell r="AQ106">
            <v>32.717940200217903</v>
          </cell>
          <cell r="AR106">
            <v>31.494590627395944</v>
          </cell>
          <cell r="AS106">
            <v>13.092054069572253</v>
          </cell>
          <cell r="AT106">
            <v>128.69187854230898</v>
          </cell>
          <cell r="AU106">
            <v>8.135837197464485E-2</v>
          </cell>
          <cell r="AV106">
            <v>3.1800109720918237</v>
          </cell>
          <cell r="AW106">
            <v>73.507754867827245</v>
          </cell>
          <cell r="AX106">
            <v>30.568230218956863</v>
          </cell>
          <cell r="AY106">
            <v>342.66848858421554</v>
          </cell>
          <cell r="AZ106">
            <v>59.039304457847798</v>
          </cell>
          <cell r="BA106">
            <v>21.176223004660052</v>
          </cell>
          <cell r="BB106">
            <v>82.440118269430187</v>
          </cell>
          <cell r="BC106">
            <v>3.3288381755553558</v>
          </cell>
          <cell r="BD106">
            <v>19.41028576503869</v>
          </cell>
          <cell r="BE106">
            <v>8.5468530375440093</v>
          </cell>
          <cell r="BF106">
            <v>242.92838212753534</v>
          </cell>
          <cell r="BG106">
            <v>0</v>
          </cell>
          <cell r="BH106">
            <v>22.978822217221445</v>
          </cell>
          <cell r="BI106">
            <v>40.206583302465859</v>
          </cell>
          <cell r="BJ106">
            <v>0.25108812827976501</v>
          </cell>
          <cell r="BK106">
            <v>2.7281543833321429</v>
          </cell>
          <cell r="BL106">
            <v>16.257683773338805</v>
          </cell>
          <cell r="BM106">
            <v>0.97136183488679861</v>
          </cell>
          <cell r="BN106">
            <v>211.26359422958629</v>
          </cell>
        </row>
        <row r="107">
          <cell r="A107" t="str">
            <v>P103</v>
          </cell>
          <cell r="B107" t="str">
            <v>Health, social services</v>
          </cell>
          <cell r="C107">
            <v>101395.95665532484</v>
          </cell>
          <cell r="E107">
            <v>2506.319049924035</v>
          </cell>
          <cell r="F107">
            <v>253.92554217490186</v>
          </cell>
          <cell r="G107">
            <v>23.873412372139786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29.179992469167988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552.21884972470173</v>
          </cell>
          <cell r="AU107">
            <v>4.9087360300465086</v>
          </cell>
          <cell r="AV107">
            <v>51.336706047657579</v>
          </cell>
          <cell r="AW107">
            <v>63.531886051255356</v>
          </cell>
          <cell r="AX107">
            <v>492.3057415464591</v>
          </cell>
          <cell r="AY107">
            <v>971.07494286754206</v>
          </cell>
          <cell r="AZ107">
            <v>167.30919566084822</v>
          </cell>
          <cell r="BA107">
            <v>60.0104772672926</v>
          </cell>
          <cell r="BB107">
            <v>5047.3272122963835</v>
          </cell>
          <cell r="BC107">
            <v>217.67504903132175</v>
          </cell>
          <cell r="BD107">
            <v>537.99056144277824</v>
          </cell>
          <cell r="BE107">
            <v>120.62568232467757</v>
          </cell>
          <cell r="BF107">
            <v>5388.5042896036593</v>
          </cell>
          <cell r="BG107">
            <v>9048.3135689779465</v>
          </cell>
          <cell r="BH107">
            <v>1490.1709470168962</v>
          </cell>
          <cell r="BI107">
            <v>286.68666597908771</v>
          </cell>
          <cell r="BJ107">
            <v>51.047382038181311</v>
          </cell>
          <cell r="BK107">
            <v>89.702080235153787</v>
          </cell>
          <cell r="BL107">
            <v>852.65387650460139</v>
          </cell>
          <cell r="BM107">
            <v>60.890397455008163</v>
          </cell>
          <cell r="BN107">
            <v>1442.3238299698487</v>
          </cell>
        </row>
        <row r="108">
          <cell r="A108" t="str">
            <v>P104</v>
          </cell>
          <cell r="B108" t="str">
            <v>Other services n.e.c.</v>
          </cell>
          <cell r="C108">
            <v>142506.71871117319</v>
          </cell>
          <cell r="E108">
            <v>775.90206448573838</v>
          </cell>
          <cell r="F108">
            <v>78.933786814824032</v>
          </cell>
          <cell r="G108">
            <v>6.9033928042846764</v>
          </cell>
          <cell r="H108">
            <v>1098.7914821745371</v>
          </cell>
          <cell r="I108">
            <v>156.60077069894555</v>
          </cell>
          <cell r="J108">
            <v>1832.3702551625511</v>
          </cell>
          <cell r="K108">
            <v>437.62482965052368</v>
          </cell>
          <cell r="L108">
            <v>6684.0028534292951</v>
          </cell>
          <cell r="M108">
            <v>3190.2139965673859</v>
          </cell>
          <cell r="N108">
            <v>1071.0138748833874</v>
          </cell>
          <cell r="O108">
            <v>555.35410710477879</v>
          </cell>
          <cell r="P108">
            <v>220.58475149027319</v>
          </cell>
          <cell r="Q108">
            <v>232.20948401547719</v>
          </cell>
          <cell r="R108">
            <v>829.77485070885757</v>
          </cell>
          <cell r="S108">
            <v>3951.9227480261434</v>
          </cell>
          <cell r="T108">
            <v>1745.6962009157887</v>
          </cell>
          <cell r="U108">
            <v>807.48857155640212</v>
          </cell>
          <cell r="V108">
            <v>3263.2634025919178</v>
          </cell>
          <cell r="W108">
            <v>3704.9778465525833</v>
          </cell>
          <cell r="X108">
            <v>275.14254882906818</v>
          </cell>
          <cell r="Y108">
            <v>1579.4927407779719</v>
          </cell>
          <cell r="Z108">
            <v>205.79600629523264</v>
          </cell>
          <cell r="AA108">
            <v>957.77872073203878</v>
          </cell>
          <cell r="AB108">
            <v>4551.8223986762359</v>
          </cell>
          <cell r="AC108">
            <v>1274.2194588380341</v>
          </cell>
          <cell r="AD108">
            <v>1877.1601607607545</v>
          </cell>
          <cell r="AE108">
            <v>1857.4488373380573</v>
          </cell>
          <cell r="AF108">
            <v>1405.8237311373236</v>
          </cell>
          <cell r="AG108">
            <v>192.70252281666467</v>
          </cell>
          <cell r="AH108">
            <v>224.71319076703466</v>
          </cell>
          <cell r="AI108">
            <v>6937.4871696217515</v>
          </cell>
          <cell r="AJ108">
            <v>1111.5070600787465</v>
          </cell>
          <cell r="AK108">
            <v>811.7651739175609</v>
          </cell>
          <cell r="AL108">
            <v>503.55072838903789</v>
          </cell>
          <cell r="AM108">
            <v>33.308686227678699</v>
          </cell>
          <cell r="AN108">
            <v>43.949531363540551</v>
          </cell>
          <cell r="AO108">
            <v>1013.5661525337816</v>
          </cell>
          <cell r="AP108">
            <v>0</v>
          </cell>
          <cell r="AQ108">
            <v>147.27594881960479</v>
          </cell>
          <cell r="AR108">
            <v>295.46043608178024</v>
          </cell>
          <cell r="AS108">
            <v>982.10752020705615</v>
          </cell>
          <cell r="AT108">
            <v>3519.1691830550863</v>
          </cell>
          <cell r="AU108">
            <v>31.386298714760706</v>
          </cell>
          <cell r="AV108">
            <v>328.46061762055638</v>
          </cell>
          <cell r="AW108">
            <v>405.37724063104577</v>
          </cell>
          <cell r="AX108">
            <v>3141.409750365638</v>
          </cell>
          <cell r="AY108">
            <v>115.4793749933182</v>
          </cell>
          <cell r="AZ108">
            <v>19.896261856470371</v>
          </cell>
          <cell r="BA108">
            <v>7.1363929826196602</v>
          </cell>
          <cell r="BB108">
            <v>3695.487336799441</v>
          </cell>
          <cell r="BC108">
            <v>165.14552407870724</v>
          </cell>
          <cell r="BD108">
            <v>423.48085888976726</v>
          </cell>
          <cell r="BE108">
            <v>89.246850111460262</v>
          </cell>
          <cell r="BF108">
            <v>3946.6549153645042</v>
          </cell>
          <cell r="BG108">
            <v>970.26688623896928</v>
          </cell>
          <cell r="BH108">
            <v>423.78442486523551</v>
          </cell>
          <cell r="BI108">
            <v>260.27518034964464</v>
          </cell>
          <cell r="BJ108">
            <v>19.058193407683866</v>
          </cell>
          <cell r="BK108">
            <v>39.316582151555544</v>
          </cell>
          <cell r="BL108">
            <v>251.79512854806148</v>
          </cell>
          <cell r="BM108">
            <v>12.875811494887222</v>
          </cell>
          <cell r="BN108">
            <v>1668.0382734285859</v>
          </cell>
        </row>
        <row r="109">
          <cell r="A109" t="str">
            <v>D1</v>
          </cell>
          <cell r="B109" t="str">
            <v>Purchases by non- residents</v>
          </cell>
          <cell r="C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</row>
        <row r="110">
          <cell r="A110" t="str">
            <v>D2</v>
          </cell>
          <cell r="B110" t="str">
            <v>Purchases by residents</v>
          </cell>
          <cell r="C110">
            <v>30755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</row>
        <row r="111">
          <cell r="B111" t="str">
            <v>Total Industry</v>
          </cell>
          <cell r="C111">
            <v>5068291.2687752387</v>
          </cell>
          <cell r="E111">
            <v>60037.000000237611</v>
          </cell>
          <cell r="F111">
            <v>5867.9999999897509</v>
          </cell>
          <cell r="G111">
            <v>771.00000000298826</v>
          </cell>
          <cell r="H111">
            <v>27650.478051099089</v>
          </cell>
          <cell r="I111">
            <v>16115.651522742521</v>
          </cell>
          <cell r="J111">
            <v>58508.333189807738</v>
          </cell>
          <cell r="K111">
            <v>17867.681371313356</v>
          </cell>
          <cell r="L111">
            <v>137727.60456262124</v>
          </cell>
          <cell r="M111">
            <v>35973.125149191175</v>
          </cell>
          <cell r="N111">
            <v>14629.691523192614</v>
          </cell>
          <cell r="O111">
            <v>10133.599221210174</v>
          </cell>
          <cell r="P111">
            <v>3584.7914598539055</v>
          </cell>
          <cell r="Q111">
            <v>4231.4920315254049</v>
          </cell>
          <cell r="R111">
            <v>17053.433410107831</v>
          </cell>
          <cell r="S111">
            <v>37309.120668217322</v>
          </cell>
          <cell r="T111">
            <v>19216.128254751984</v>
          </cell>
          <cell r="U111">
            <v>65396.012615706284</v>
          </cell>
          <cell r="V111">
            <v>61802.556200497762</v>
          </cell>
          <cell r="W111">
            <v>68047.955318592605</v>
          </cell>
          <cell r="X111">
            <v>8235.3428236045165</v>
          </cell>
          <cell r="Y111">
            <v>19223.492311156744</v>
          </cell>
          <cell r="Z111">
            <v>4856.7109265980816</v>
          </cell>
          <cell r="AA111">
            <v>22195.067270080493</v>
          </cell>
          <cell r="AB111">
            <v>82234.555594638936</v>
          </cell>
          <cell r="AC111">
            <v>24523.72650404934</v>
          </cell>
          <cell r="AD111">
            <v>40427.257292853472</v>
          </cell>
          <cell r="AE111">
            <v>37265.572560207947</v>
          </cell>
          <cell r="AF111">
            <v>25422.468652363787</v>
          </cell>
          <cell r="AG111">
            <v>5586.0113611058605</v>
          </cell>
          <cell r="AH111">
            <v>3798.8789626198432</v>
          </cell>
          <cell r="AI111">
            <v>139390.49718279537</v>
          </cell>
          <cell r="AJ111">
            <v>8404.8773181812285</v>
          </cell>
          <cell r="AK111">
            <v>12043.439245685131</v>
          </cell>
          <cell r="AL111">
            <v>19020.381946155245</v>
          </cell>
          <cell r="AM111">
            <v>28041.871890458777</v>
          </cell>
          <cell r="AN111">
            <v>14822.617002083087</v>
          </cell>
          <cell r="AO111">
            <v>133335.97325799291</v>
          </cell>
          <cell r="AP111">
            <v>83267.655245511763</v>
          </cell>
          <cell r="AQ111">
            <v>68057.363157745131</v>
          </cell>
          <cell r="AR111">
            <v>29136.140758514284</v>
          </cell>
          <cell r="AS111">
            <v>25545.997102236212</v>
          </cell>
          <cell r="AT111">
            <v>80908.804490524795</v>
          </cell>
          <cell r="AU111">
            <v>946.45786999655616</v>
          </cell>
          <cell r="AV111">
            <v>13784.432419999881</v>
          </cell>
          <cell r="AW111">
            <v>15205.744809160222</v>
          </cell>
          <cell r="AX111">
            <v>80272.514105893817</v>
          </cell>
          <cell r="AY111">
            <v>43494.99999971583</v>
          </cell>
          <cell r="AZ111">
            <v>44000.000000010565</v>
          </cell>
          <cell r="BA111">
            <v>56507.000000206201</v>
          </cell>
          <cell r="BB111">
            <v>76152.522921429816</v>
          </cell>
          <cell r="BC111">
            <v>5703.7861766399728</v>
          </cell>
          <cell r="BD111">
            <v>11369.066838961553</v>
          </cell>
          <cell r="BE111">
            <v>1725.0000000989533</v>
          </cell>
          <cell r="BF111">
            <v>76234.040483597113</v>
          </cell>
          <cell r="BG111">
            <v>176306</v>
          </cell>
          <cell r="BH111">
            <v>18362.729707935559</v>
          </cell>
          <cell r="BI111">
            <v>58053.999999608044</v>
          </cell>
          <cell r="BJ111">
            <v>619.32808782418215</v>
          </cell>
          <cell r="BK111">
            <v>1355.729049071361</v>
          </cell>
          <cell r="BL111">
            <v>14772.07460526785</v>
          </cell>
          <cell r="BM111">
            <v>1595.1385492826839</v>
          </cell>
          <cell r="BN111">
            <v>88196.648999789657</v>
          </cell>
        </row>
        <row r="113">
          <cell r="A113" t="str">
            <v>V1</v>
          </cell>
          <cell r="B113" t="str">
            <v>Total gross value added / GDP</v>
          </cell>
          <cell r="D113">
            <v>224109</v>
          </cell>
          <cell r="E113">
            <v>45109</v>
          </cell>
          <cell r="F113">
            <v>6939</v>
          </cell>
          <cell r="G113">
            <v>1742</v>
          </cell>
          <cell r="H113">
            <v>28289.2146307</v>
          </cell>
          <cell r="I113">
            <v>30604.686373799996</v>
          </cell>
          <cell r="J113">
            <v>80526.178827540294</v>
          </cell>
          <cell r="K113">
            <v>17352.819973401034</v>
          </cell>
          <cell r="L113">
            <v>34503.761664860707</v>
          </cell>
          <cell r="M113">
            <v>21795.667687800749</v>
          </cell>
          <cell r="N113">
            <v>3787.6505795160142</v>
          </cell>
          <cell r="O113">
            <v>4794.6164465429492</v>
          </cell>
          <cell r="P113">
            <v>751.44184094406194</v>
          </cell>
          <cell r="Q113">
            <v>1490.5079650850939</v>
          </cell>
          <cell r="R113">
            <v>8501.2716768214013</v>
          </cell>
          <cell r="S113">
            <v>10736.716150373753</v>
          </cell>
          <cell r="T113">
            <v>8815.3385796144466</v>
          </cell>
          <cell r="U113">
            <v>20534.599862844188</v>
          </cell>
          <cell r="V113">
            <v>15724.480122197099</v>
          </cell>
          <cell r="W113">
            <v>19955.305499164177</v>
          </cell>
          <cell r="X113">
            <v>3313.4054759303563</v>
          </cell>
          <cell r="Y113">
            <v>9640.8380028925603</v>
          </cell>
          <cell r="Z113">
            <v>2267.8071654000005</v>
          </cell>
          <cell r="AA113">
            <v>9389.7540765100021</v>
          </cell>
          <cell r="AB113">
            <v>23642.481783551324</v>
          </cell>
          <cell r="AC113">
            <v>11809.170344062306</v>
          </cell>
          <cell r="AD113">
            <v>16520.255457130315</v>
          </cell>
          <cell r="AE113">
            <v>14017.215867057221</v>
          </cell>
          <cell r="AF113">
            <v>8133.6093615399996</v>
          </cell>
          <cell r="AG113">
            <v>2395.8396492999996</v>
          </cell>
          <cell r="AH113">
            <v>1653.9583131099998</v>
          </cell>
          <cell r="AI113">
            <v>21133.982101000016</v>
          </cell>
          <cell r="AJ113">
            <v>3706.5143949466997</v>
          </cell>
          <cell r="AK113">
            <v>3593.679924500002</v>
          </cell>
          <cell r="AL113">
            <v>13200.548249930001</v>
          </cell>
          <cell r="AM113">
            <v>31393.128110287504</v>
          </cell>
          <cell r="AN113">
            <v>10389.382997879999</v>
          </cell>
          <cell r="AO113">
            <v>48189.598360841737</v>
          </cell>
          <cell r="AP113">
            <v>74441.571772552794</v>
          </cell>
          <cell r="AQ113">
            <v>60099.468546450844</v>
          </cell>
          <cell r="AR113">
            <v>35697.700678388777</v>
          </cell>
          <cell r="AS113">
            <v>18007.631472900473</v>
          </cell>
          <cell r="AT113">
            <v>70929.447211156614</v>
          </cell>
          <cell r="AU113">
            <v>384.85321099999965</v>
          </cell>
          <cell r="AV113">
            <v>3787.8338400000011</v>
          </cell>
          <cell r="AW113">
            <v>22713.918273389943</v>
          </cell>
          <cell r="AX113">
            <v>57737.087650158966</v>
          </cell>
          <cell r="AY113">
            <v>92001</v>
          </cell>
          <cell r="AZ113">
            <v>54119</v>
          </cell>
          <cell r="BA113">
            <v>52317</v>
          </cell>
          <cell r="BB113">
            <v>120050.36290123698</v>
          </cell>
          <cell r="BC113">
            <v>4716.5815872700869</v>
          </cell>
          <cell r="BD113">
            <v>4117.7782504119687</v>
          </cell>
          <cell r="BE113">
            <v>1127.9999777585356</v>
          </cell>
          <cell r="BF113">
            <v>59960.283080587251</v>
          </cell>
          <cell r="BG113">
            <v>259802</v>
          </cell>
          <cell r="BH113">
            <v>14956.235728641117</v>
          </cell>
          <cell r="BI113">
            <v>42375.999951374019</v>
          </cell>
          <cell r="BJ113">
            <v>299.87103739175143</v>
          </cell>
          <cell r="BK113">
            <v>599.86911112294911</v>
          </cell>
          <cell r="BL113">
            <v>3449.8091649997241</v>
          </cell>
          <cell r="BM113">
            <v>480.21478121327664</v>
          </cell>
          <cell r="BN113">
            <v>141555.75099999999</v>
          </cell>
        </row>
        <row r="114">
          <cell r="A114" t="str">
            <v>V2</v>
          </cell>
          <cell r="B114" t="str">
            <v>Compensation of employees</v>
          </cell>
          <cell r="E114">
            <v>12703</v>
          </cell>
          <cell r="F114">
            <v>1337</v>
          </cell>
          <cell r="G114">
            <v>611</v>
          </cell>
          <cell r="H114">
            <v>10409.807140000001</v>
          </cell>
          <cell r="I114">
            <v>20700.090378599998</v>
          </cell>
          <cell r="J114">
            <v>19154.286611393833</v>
          </cell>
          <cell r="K114">
            <v>6751.0379307104595</v>
          </cell>
          <cell r="L114">
            <v>17661.282685895894</v>
          </cell>
          <cell r="M114">
            <v>6996.4435130152306</v>
          </cell>
          <cell r="N114">
            <v>2672.4772758668082</v>
          </cell>
          <cell r="O114">
            <v>3957.8677193186991</v>
          </cell>
          <cell r="P114">
            <v>363.940233731121</v>
          </cell>
          <cell r="Q114">
            <v>712.75299865418197</v>
          </cell>
          <cell r="R114">
            <v>4288.2789039439467</v>
          </cell>
          <cell r="S114">
            <v>4629.5522862601256</v>
          </cell>
          <cell r="T114">
            <v>7519.8635155670218</v>
          </cell>
          <cell r="U114">
            <v>2442.657542277881</v>
          </cell>
          <cell r="V114">
            <v>5403.314808394477</v>
          </cell>
          <cell r="W114">
            <v>12051.753340064588</v>
          </cell>
          <cell r="X114">
            <v>1988.6119957911581</v>
          </cell>
          <cell r="Y114">
            <v>8149.22179402041</v>
          </cell>
          <cell r="Z114">
            <v>1366.2456872000002</v>
          </cell>
          <cell r="AA114">
            <v>2881.5215533199998</v>
          </cell>
          <cell r="AB114">
            <v>10284.648039789052</v>
          </cell>
          <cell r="AC114">
            <v>2469.3609771208457</v>
          </cell>
          <cell r="AD114">
            <v>13734.236614471425</v>
          </cell>
          <cell r="AE114">
            <v>11391.515255316281</v>
          </cell>
          <cell r="AF114">
            <v>5327.2681000729999</v>
          </cell>
          <cell r="AG114">
            <v>1659.6031819520001</v>
          </cell>
          <cell r="AH114">
            <v>698.82361016800007</v>
          </cell>
          <cell r="AI114">
            <v>13324.749485954002</v>
          </cell>
          <cell r="AJ114">
            <v>3041.4165479742996</v>
          </cell>
          <cell r="AK114">
            <v>2889.6311525600004</v>
          </cell>
          <cell r="AL114">
            <v>2625.2956861659995</v>
          </cell>
          <cell r="AM114">
            <v>12933.303687048103</v>
          </cell>
          <cell r="AN114">
            <v>2252.3937180473999</v>
          </cell>
          <cell r="AO114">
            <v>23743.834867386191</v>
          </cell>
          <cell r="AP114">
            <v>42797.914131994636</v>
          </cell>
          <cell r="AQ114">
            <v>36272.549899898215</v>
          </cell>
          <cell r="AR114">
            <v>17999.439775661529</v>
          </cell>
          <cell r="AS114">
            <v>6678.8392449443745</v>
          </cell>
          <cell r="AT114">
            <v>26879.271194282694</v>
          </cell>
          <cell r="AU114">
            <v>73.618803100000036</v>
          </cell>
          <cell r="AV114">
            <v>1522.577237</v>
          </cell>
          <cell r="AW114">
            <v>9953.2394061725972</v>
          </cell>
          <cell r="AX114">
            <v>17355.94646573026</v>
          </cell>
          <cell r="AY114">
            <v>41550</v>
          </cell>
          <cell r="AZ114">
            <v>16965</v>
          </cell>
          <cell r="BA114">
            <v>32865</v>
          </cell>
          <cell r="BB114">
            <v>5864.218198665345</v>
          </cell>
          <cell r="BC114">
            <v>1247.5989349371948</v>
          </cell>
          <cell r="BD114">
            <v>3480.7991475614226</v>
          </cell>
          <cell r="BE114">
            <v>1109.2218665108571</v>
          </cell>
          <cell r="BF114">
            <v>44591.055070991686</v>
          </cell>
          <cell r="BG114">
            <v>225220</v>
          </cell>
          <cell r="BH114">
            <v>7320.8166815843251</v>
          </cell>
          <cell r="BI114">
            <v>19678.004743426012</v>
          </cell>
          <cell r="BJ114">
            <v>170.4058576973737</v>
          </cell>
          <cell r="BK114">
            <v>401.12840678638759</v>
          </cell>
          <cell r="BL114">
            <v>2765.9343318073875</v>
          </cell>
          <cell r="BM114">
            <v>366.0405603395975</v>
          </cell>
          <cell r="BN114">
            <v>58122</v>
          </cell>
        </row>
        <row r="115">
          <cell r="A115" t="str">
            <v>V3</v>
          </cell>
          <cell r="B115" t="str">
            <v>Taxes less subsidies</v>
          </cell>
          <cell r="D115">
            <v>224109</v>
          </cell>
          <cell r="E115">
            <v>-167.54414562697593</v>
          </cell>
          <cell r="F115">
            <v>94.967429674299112</v>
          </cell>
          <cell r="G115">
            <v>11.390890201364268</v>
          </cell>
          <cell r="H115">
            <v>400.45987188750087</v>
          </cell>
          <cell r="I115">
            <v>536.56638781249262</v>
          </cell>
          <cell r="J115">
            <v>426.78211733357932</v>
          </cell>
          <cell r="K115">
            <v>161.00676013314623</v>
          </cell>
          <cell r="L115">
            <v>30.336751243721082</v>
          </cell>
          <cell r="M115">
            <v>257.09465206733671</v>
          </cell>
          <cell r="N115">
            <v>24.109189990388831</v>
          </cell>
          <cell r="O115">
            <v>42.928059840668539</v>
          </cell>
          <cell r="P115">
            <v>-6.893279364028837</v>
          </cell>
          <cell r="Q115">
            <v>29.805765836769595</v>
          </cell>
          <cell r="R115">
            <v>63.044752378878783</v>
          </cell>
          <cell r="S115">
            <v>-10.778784468648876</v>
          </cell>
          <cell r="T115">
            <v>123.80221905216241</v>
          </cell>
          <cell r="U115">
            <v>280.66392964605251</v>
          </cell>
          <cell r="V115">
            <v>-1000.2523602433625</v>
          </cell>
          <cell r="W115">
            <v>215.83544920519796</v>
          </cell>
          <cell r="X115">
            <v>-1.2943113717323014</v>
          </cell>
          <cell r="Y115">
            <v>-45.819943553624014</v>
          </cell>
          <cell r="Z115">
            <v>16.709681347878703</v>
          </cell>
          <cell r="AA115">
            <v>22.088765186787001</v>
          </cell>
          <cell r="AB115">
            <v>126.97536881992673</v>
          </cell>
          <cell r="AC115">
            <v>1.8055224702780635</v>
          </cell>
          <cell r="AD115">
            <v>-28.477924170288684</v>
          </cell>
          <cell r="AE115">
            <v>-287.06565269039675</v>
          </cell>
          <cell r="AF115">
            <v>73.958426274323642</v>
          </cell>
          <cell r="AG115">
            <v>2.484946950841799</v>
          </cell>
          <cell r="AH115">
            <v>32.371563524606245</v>
          </cell>
          <cell r="AI115">
            <v>-179.75778740221622</v>
          </cell>
          <cell r="AJ115">
            <v>20.785609234851272</v>
          </cell>
          <cell r="AK115">
            <v>14.62993691554562</v>
          </cell>
          <cell r="AL115">
            <v>39.037110792963354</v>
          </cell>
          <cell r="AM115">
            <v>-168.41828790450711</v>
          </cell>
          <cell r="AN115">
            <v>-283.36867208848594</v>
          </cell>
          <cell r="AO115">
            <v>655.75674408371913</v>
          </cell>
          <cell r="AP115">
            <v>1847.3614429257084</v>
          </cell>
          <cell r="AQ115">
            <v>1510.9140523288943</v>
          </cell>
          <cell r="AR115">
            <v>605.97381453167407</v>
          </cell>
          <cell r="AS115">
            <v>427.60331669098883</v>
          </cell>
          <cell r="AT115">
            <v>1172.038985604989</v>
          </cell>
          <cell r="AU115">
            <v>26.163997666128658</v>
          </cell>
          <cell r="AV115">
            <v>97.120645836956783</v>
          </cell>
          <cell r="AW115">
            <v>238.58617545581481</v>
          </cell>
          <cell r="AX115">
            <v>480.96512781910008</v>
          </cell>
          <cell r="AY115">
            <v>1462.0759605993576</v>
          </cell>
          <cell r="AZ115">
            <v>1034.1710039207724</v>
          </cell>
          <cell r="BA115">
            <v>606.05390612021597</v>
          </cell>
          <cell r="BB115">
            <v>11358.223675365118</v>
          </cell>
          <cell r="BC115">
            <v>98.35982931583429</v>
          </cell>
          <cell r="BD115">
            <v>88.792172817069897</v>
          </cell>
          <cell r="BE115">
            <v>-5.0341026524285226</v>
          </cell>
          <cell r="BF115">
            <v>584.51225740360815</v>
          </cell>
          <cell r="BG115">
            <v>3339.4056770914203</v>
          </cell>
          <cell r="BH115">
            <v>487.7235331989362</v>
          </cell>
          <cell r="BI115">
            <v>835.94020184300871</v>
          </cell>
          <cell r="BJ115">
            <v>-169.90096451946263</v>
          </cell>
          <cell r="BK115">
            <v>57.028594881365905</v>
          </cell>
          <cell r="BL115">
            <v>216.64023748055541</v>
          </cell>
          <cell r="BM115">
            <v>59.54564620758017</v>
          </cell>
          <cell r="BN115">
            <v>0</v>
          </cell>
        </row>
        <row r="116">
          <cell r="A116" t="str">
            <v>V4</v>
          </cell>
          <cell r="B116" t="str">
            <v xml:space="preserve">   Taxes on products</v>
          </cell>
          <cell r="D116">
            <v>230000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</row>
        <row r="117">
          <cell r="A117" t="str">
            <v>V5</v>
          </cell>
          <cell r="B117" t="str">
            <v xml:space="preserve">   Subsidies on products</v>
          </cell>
          <cell r="D117">
            <v>-5891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</row>
        <row r="118">
          <cell r="A118" t="str">
            <v>V6</v>
          </cell>
          <cell r="B118" t="str">
            <v xml:space="preserve">   Other taxes less subsidies</v>
          </cell>
          <cell r="E118">
            <v>-167.54414562697593</v>
          </cell>
          <cell r="F118">
            <v>94.967429674299112</v>
          </cell>
          <cell r="G118">
            <v>11.390890201364268</v>
          </cell>
          <cell r="H118">
            <v>400.45987188750087</v>
          </cell>
          <cell r="I118">
            <v>536.56638781249262</v>
          </cell>
          <cell r="J118">
            <v>426.78211733357932</v>
          </cell>
          <cell r="K118">
            <v>161.00676013314626</v>
          </cell>
          <cell r="L118">
            <v>30.336751243721153</v>
          </cell>
          <cell r="M118">
            <v>257.09465206733671</v>
          </cell>
          <cell r="N118">
            <v>24.109189990388828</v>
          </cell>
          <cell r="O118">
            <v>42.928059840668539</v>
          </cell>
          <cell r="P118">
            <v>-6.893279364028837</v>
          </cell>
          <cell r="Q118">
            <v>29.805765836769595</v>
          </cell>
          <cell r="R118">
            <v>63.044752378878805</v>
          </cell>
          <cell r="S118">
            <v>-10.77878446864888</v>
          </cell>
          <cell r="T118">
            <v>123.80221905216243</v>
          </cell>
          <cell r="U118">
            <v>280.66392964605245</v>
          </cell>
          <cell r="V118">
            <v>-1000.2523602433625</v>
          </cell>
          <cell r="W118">
            <v>215.83544920519796</v>
          </cell>
          <cell r="X118">
            <v>-1.2943113717323023</v>
          </cell>
          <cell r="Y118">
            <v>-45.819943553624014</v>
          </cell>
          <cell r="Z118">
            <v>16.709681347878703</v>
          </cell>
          <cell r="AA118">
            <v>22.088765186786986</v>
          </cell>
          <cell r="AB118">
            <v>126.97536881992676</v>
          </cell>
          <cell r="AC118">
            <v>1.8055224702780635</v>
          </cell>
          <cell r="AD118">
            <v>-28.477924170288674</v>
          </cell>
          <cell r="AE118">
            <v>-287.06565269039675</v>
          </cell>
          <cell r="AF118">
            <v>73.958426274323614</v>
          </cell>
          <cell r="AG118">
            <v>2.484946950841799</v>
          </cell>
          <cell r="AH118">
            <v>32.371563524606259</v>
          </cell>
          <cell r="AI118">
            <v>-179.75778740221625</v>
          </cell>
          <cell r="AJ118">
            <v>20.785609234851275</v>
          </cell>
          <cell r="AK118">
            <v>14.62993691554562</v>
          </cell>
          <cell r="AL118">
            <v>39.037110792963361</v>
          </cell>
          <cell r="AM118">
            <v>-168.41828790450717</v>
          </cell>
          <cell r="AN118">
            <v>-283.36867208848594</v>
          </cell>
          <cell r="AO118">
            <v>655.75674408371913</v>
          </cell>
          <cell r="AP118">
            <v>1847.3614429257084</v>
          </cell>
          <cell r="AQ118">
            <v>1510.9140523288943</v>
          </cell>
          <cell r="AR118">
            <v>605.97381453167407</v>
          </cell>
          <cell r="AS118">
            <v>427.60331669098883</v>
          </cell>
          <cell r="AT118">
            <v>1172.038985604989</v>
          </cell>
          <cell r="AU118">
            <v>26.163997666128658</v>
          </cell>
          <cell r="AV118">
            <v>97.120645836956783</v>
          </cell>
          <cell r="AW118">
            <v>238.58617545581481</v>
          </cell>
          <cell r="AX118">
            <v>480.96512781910008</v>
          </cell>
          <cell r="AY118">
            <v>1462.0759605993576</v>
          </cell>
          <cell r="AZ118">
            <v>1034.1710039207724</v>
          </cell>
          <cell r="BA118">
            <v>606.05390612021597</v>
          </cell>
          <cell r="BB118">
            <v>11358.223675365118</v>
          </cell>
          <cell r="BC118">
            <v>98.35982931583429</v>
          </cell>
          <cell r="BD118">
            <v>88.792172817069897</v>
          </cell>
          <cell r="BE118">
            <v>-5.0341026524285226</v>
          </cell>
          <cell r="BF118">
            <v>584.51225740360815</v>
          </cell>
          <cell r="BG118">
            <v>3339.4056770914203</v>
          </cell>
          <cell r="BH118">
            <v>487.7235331989362</v>
          </cell>
          <cell r="BI118">
            <v>835.94020184300871</v>
          </cell>
          <cell r="BJ118">
            <v>-169.90096451946263</v>
          </cell>
          <cell r="BK118">
            <v>57.028594881365905</v>
          </cell>
          <cell r="BL118">
            <v>216.64023748055541</v>
          </cell>
          <cell r="BM118">
            <v>59.54564620758017</v>
          </cell>
          <cell r="BN118">
            <v>0</v>
          </cell>
        </row>
        <row r="119">
          <cell r="A119" t="str">
            <v>V7</v>
          </cell>
          <cell r="B119" t="str">
            <v>GOS / mixed income</v>
          </cell>
          <cell r="E119">
            <v>32573.544145626976</v>
          </cell>
          <cell r="F119">
            <v>5507.0325703257004</v>
          </cell>
          <cell r="G119">
            <v>1119.6091097986357</v>
          </cell>
          <cell r="H119">
            <v>17478.947618812497</v>
          </cell>
          <cell r="I119">
            <v>9368.0296073875052</v>
          </cell>
          <cell r="J119">
            <v>60945.110098812875</v>
          </cell>
          <cell r="K119">
            <v>10440.775282557428</v>
          </cell>
          <cell r="L119">
            <v>16812.142227721091</v>
          </cell>
          <cell r="M119">
            <v>14542.129522718184</v>
          </cell>
          <cell r="N119">
            <v>1091.0641136588174</v>
          </cell>
          <cell r="O119">
            <v>793.82066738358219</v>
          </cell>
          <cell r="P119">
            <v>394.39488657696978</v>
          </cell>
          <cell r="Q119">
            <v>747.94920059414233</v>
          </cell>
          <cell r="R119">
            <v>4149.9480204985757</v>
          </cell>
          <cell r="S119">
            <v>6117.942648582276</v>
          </cell>
          <cell r="T119">
            <v>1171.6728449952639</v>
          </cell>
          <cell r="U119">
            <v>17811.278390920255</v>
          </cell>
          <cell r="V119">
            <v>11321.417674045984</v>
          </cell>
          <cell r="W119">
            <v>7687.7167098943937</v>
          </cell>
          <cell r="X119">
            <v>1326.0877915109304</v>
          </cell>
          <cell r="Y119">
            <v>1537.4361524257743</v>
          </cell>
          <cell r="Z119">
            <v>884.85179685212154</v>
          </cell>
          <cell r="AA119">
            <v>6486.1437580032161</v>
          </cell>
          <cell r="AB119">
            <v>13230.858374942347</v>
          </cell>
          <cell r="AC119">
            <v>9338.0038444711827</v>
          </cell>
          <cell r="AD119">
            <v>2814.4967668291783</v>
          </cell>
          <cell r="AE119">
            <v>2912.7662644313377</v>
          </cell>
          <cell r="AF119">
            <v>2732.3828351926759</v>
          </cell>
          <cell r="AG119">
            <v>733.75152039715761</v>
          </cell>
          <cell r="AH119">
            <v>922.7631394173934</v>
          </cell>
          <cell r="AI119">
            <v>7988.9904024482312</v>
          </cell>
          <cell r="AJ119">
            <v>644.31223773754868</v>
          </cell>
          <cell r="AK119">
            <v>689.41883502445603</v>
          </cell>
          <cell r="AL119">
            <v>10536.215452971037</v>
          </cell>
          <cell r="AM119">
            <v>18628.24271114391</v>
          </cell>
          <cell r="AN119">
            <v>8420.3579519210853</v>
          </cell>
          <cell r="AO119">
            <v>23790.006749371838</v>
          </cell>
          <cell r="AP119">
            <v>29796.296197632448</v>
          </cell>
          <cell r="AQ119">
            <v>22316.004594223738</v>
          </cell>
          <cell r="AR119">
            <v>17092.287088195575</v>
          </cell>
          <cell r="AS119">
            <v>10901.188911265108</v>
          </cell>
          <cell r="AT119">
            <v>42878.13703126894</v>
          </cell>
          <cell r="AU119">
            <v>285.07041023387097</v>
          </cell>
          <cell r="AV119">
            <v>2168.1359571630446</v>
          </cell>
          <cell r="AW119">
            <v>12522.092691761529</v>
          </cell>
          <cell r="AX119">
            <v>39900.176056609613</v>
          </cell>
          <cell r="AY119">
            <v>48988.924039400641</v>
          </cell>
          <cell r="AZ119">
            <v>36119.828996079224</v>
          </cell>
          <cell r="BA119">
            <v>18845.946093879786</v>
          </cell>
          <cell r="BB119">
            <v>102827.92102720652</v>
          </cell>
          <cell r="BC119">
            <v>3370.6228230170573</v>
          </cell>
          <cell r="BD119">
            <v>548.18693003347619</v>
          </cell>
          <cell r="BE119">
            <v>23.812213900106904</v>
          </cell>
          <cell r="BF119">
            <v>14784.715752191971</v>
          </cell>
          <cell r="BG119">
            <v>31242.594322908579</v>
          </cell>
          <cell r="BH119">
            <v>7147.695513857856</v>
          </cell>
          <cell r="BI119">
            <v>21862.055006104998</v>
          </cell>
          <cell r="BJ119">
            <v>299.36614421384036</v>
          </cell>
          <cell r="BK119">
            <v>141.71210945519562</v>
          </cell>
          <cell r="BL119">
            <v>467.2345957117812</v>
          </cell>
          <cell r="BM119">
            <v>54.628574666098963</v>
          </cell>
          <cell r="BN119">
            <v>83433.751000000004</v>
          </cell>
        </row>
        <row r="121">
          <cell r="B121" t="str">
            <v>Total output at basic prices</v>
          </cell>
          <cell r="E121">
            <v>105146</v>
          </cell>
          <cell r="F121">
            <v>12807</v>
          </cell>
          <cell r="G121">
            <v>2513</v>
          </cell>
          <cell r="H121">
            <v>55939.692681699999</v>
          </cell>
          <cell r="I121">
            <v>46720.337896999998</v>
          </cell>
          <cell r="J121">
            <v>139034.51201760437</v>
          </cell>
          <cell r="K121">
            <v>35220.5013446382</v>
          </cell>
          <cell r="L121">
            <v>172231.3662278142</v>
          </cell>
          <cell r="M121">
            <v>57768.792836818306</v>
          </cell>
          <cell r="N121">
            <v>18417.342102705599</v>
          </cell>
          <cell r="O121">
            <v>14928.2156677452</v>
          </cell>
          <cell r="P121">
            <v>4336.2333008422002</v>
          </cell>
          <cell r="Q121">
            <v>5721.9999966375999</v>
          </cell>
          <cell r="R121">
            <v>25554.705086882801</v>
          </cell>
          <cell r="S121">
            <v>48045.836818889409</v>
          </cell>
          <cell r="T121">
            <v>28031.4668347552</v>
          </cell>
          <cell r="U121">
            <v>85930.612478279989</v>
          </cell>
          <cell r="V121">
            <v>77527.036322489992</v>
          </cell>
          <cell r="W121">
            <v>88003.260817625007</v>
          </cell>
          <cell r="X121">
            <v>11548.748299575</v>
          </cell>
          <cell r="Y121">
            <v>28864.330314400002</v>
          </cell>
          <cell r="Z121">
            <v>7124.5180920000003</v>
          </cell>
          <cell r="AA121">
            <v>31584.821346600005</v>
          </cell>
          <cell r="AB121">
            <v>105877.0373785336</v>
          </cell>
          <cell r="AC121">
            <v>36332.896848428005</v>
          </cell>
          <cell r="AD121">
            <v>56947.512750267808</v>
          </cell>
          <cell r="AE121">
            <v>51282.788427256499</v>
          </cell>
          <cell r="AF121">
            <v>33556.078013939994</v>
          </cell>
          <cell r="AG121">
            <v>7981.8510103399994</v>
          </cell>
          <cell r="AH121">
            <v>5452.8372756799999</v>
          </cell>
          <cell r="AI121">
            <v>160524.479284</v>
          </cell>
          <cell r="AJ121">
            <v>12111.391713123001</v>
          </cell>
          <cell r="AK121">
            <v>15637.119169700001</v>
          </cell>
          <cell r="AL121">
            <v>32220.930196109999</v>
          </cell>
          <cell r="AM121">
            <v>59435.000000870008</v>
          </cell>
          <cell r="AN121">
            <v>25212</v>
          </cell>
          <cell r="AO121">
            <v>181525.57161927668</v>
          </cell>
          <cell r="AP121">
            <v>157709.2270174255</v>
          </cell>
          <cell r="AQ121">
            <v>128156.83170396578</v>
          </cell>
          <cell r="AR121">
            <v>64833.841436577495</v>
          </cell>
          <cell r="AS121">
            <v>43553.628575538503</v>
          </cell>
          <cell r="AT121">
            <v>151838.25170128312</v>
          </cell>
          <cell r="AU121">
            <v>1331.3110809999998</v>
          </cell>
          <cell r="AV121">
            <v>17572.26626</v>
          </cell>
          <cell r="AW121">
            <v>37919.66308246713</v>
          </cell>
          <cell r="AX121">
            <v>138009.60175632083</v>
          </cell>
          <cell r="AY121">
            <v>135496</v>
          </cell>
          <cell r="AZ121">
            <v>98119</v>
          </cell>
          <cell r="BA121">
            <v>108824</v>
          </cell>
          <cell r="BB121">
            <v>196202.88582224879</v>
          </cell>
          <cell r="BC121">
            <v>10420.367763960299</v>
          </cell>
          <cell r="BD121">
            <v>15486.845089377999</v>
          </cell>
          <cell r="BE121">
            <v>2852.99997785592</v>
          </cell>
          <cell r="BF121">
            <v>136194.32356403978</v>
          </cell>
          <cell r="BG121">
            <v>436108</v>
          </cell>
          <cell r="BH121">
            <v>33318.965436551254</v>
          </cell>
          <cell r="BI121">
            <v>100429.999950967</v>
          </cell>
          <cell r="BJ121">
            <v>919.19912521912522</v>
          </cell>
          <cell r="BK121">
            <v>1955.5981601940002</v>
          </cell>
          <cell r="BL121">
            <v>18221.883770393499</v>
          </cell>
          <cell r="BM121">
            <v>2075.3533304572993</v>
          </cell>
          <cell r="BN121">
            <v>229752.4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"/>
      <sheetName val="Table2.1"/>
      <sheetName val="Table2.2"/>
      <sheetName val="Sheet1"/>
      <sheetName val="Sheet2"/>
      <sheetName val="Sheet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sales"/>
      <sheetName val="sales in constant rand Q2 2016"/>
      <sheetName val="subsector value Q2 2016"/>
      <sheetName val="subsectors"/>
      <sheetName val="Q2 2016 av quarterly volumes"/>
      <sheetName val="av quarterly volume"/>
      <sheetName val="composition Q2 2016"/>
      <sheetName val="composition data"/>
      <sheetName val="value quarterly (2)"/>
      <sheetName val="value quarterly"/>
      <sheetName val="Volume data"/>
      <sheetName val="Value of sales"/>
      <sheetName val="Excel table from 1998"/>
    </sheetNames>
    <sheetDataSet>
      <sheetData sheetId="0" refreshError="1"/>
      <sheetData sheetId="1">
        <row r="4">
          <cell r="B4" t="str">
            <v>Q2 2010</v>
          </cell>
          <cell r="C4" t="str">
            <v>Q2 2014</v>
          </cell>
          <cell r="D4" t="str">
            <v>Q2 2015</v>
          </cell>
          <cell r="E4" t="str">
            <v>Q1 2016</v>
          </cell>
          <cell r="F4" t="str">
            <v>Q2 2016</v>
          </cell>
        </row>
        <row r="5">
          <cell r="A5" t="str">
            <v>Food and beverages</v>
          </cell>
          <cell r="B5">
            <v>108.01543532123735</v>
          </cell>
          <cell r="C5">
            <v>118.7808532897085</v>
          </cell>
          <cell r="D5">
            <v>121.34576830904223</v>
          </cell>
          <cell r="E5">
            <v>121.45414500000001</v>
          </cell>
          <cell r="F5">
            <v>124.09131114663892</v>
          </cell>
        </row>
        <row r="6">
          <cell r="A6" t="str">
            <v>Metal products</v>
          </cell>
          <cell r="B6">
            <v>83.404691783048534</v>
          </cell>
          <cell r="C6">
            <v>85.87223402286007</v>
          </cell>
          <cell r="D6">
            <v>78.711536944490149</v>
          </cell>
          <cell r="E6">
            <v>79.863512</v>
          </cell>
          <cell r="F6">
            <v>81.18360183089537</v>
          </cell>
        </row>
        <row r="7">
          <cell r="A7" t="str">
            <v>Chemicals, rubber, plastics</v>
          </cell>
          <cell r="B7">
            <v>65.826718251207637</v>
          </cell>
          <cell r="C7">
            <v>70.780525641369593</v>
          </cell>
          <cell r="D7">
            <v>72.088300935862492</v>
          </cell>
          <cell r="E7">
            <v>73.458614000000011</v>
          </cell>
          <cell r="F7">
            <v>76.079880273997006</v>
          </cell>
        </row>
        <row r="8">
          <cell r="A8" t="str">
            <v>Transport equipment</v>
          </cell>
          <cell r="B8">
            <v>64.582543599876118</v>
          </cell>
          <cell r="C8">
            <v>68.114071033137208</v>
          </cell>
          <cell r="D8">
            <v>73.041291943016404</v>
          </cell>
          <cell r="E8">
            <v>68.283246000000005</v>
          </cell>
          <cell r="F8">
            <v>73.781432423041196</v>
          </cell>
        </row>
        <row r="9">
          <cell r="A9" t="str">
            <v>Petroleum</v>
          </cell>
          <cell r="B9">
            <v>31.438157837582629</v>
          </cell>
          <cell r="C9">
            <v>33.540940717658167</v>
          </cell>
          <cell r="D9">
            <v>28.164860349386213</v>
          </cell>
          <cell r="E9">
            <v>32.90907</v>
          </cell>
          <cell r="F9">
            <v>34.007074853635508</v>
          </cell>
        </row>
        <row r="10">
          <cell r="A10" t="str">
            <v>Wood and paper</v>
          </cell>
          <cell r="B10">
            <v>22.220903716393668</v>
          </cell>
          <cell r="C10">
            <v>23.423855962039557</v>
          </cell>
          <cell r="D10">
            <v>23.414718310658888</v>
          </cell>
          <cell r="E10">
            <v>25.063601999999999</v>
          </cell>
          <cell r="F10">
            <v>23.921947620460639</v>
          </cell>
        </row>
        <row r="11">
          <cell r="A11" t="str">
            <v>Machinery and appliances</v>
          </cell>
          <cell r="B11">
            <v>24.06871380180597</v>
          </cell>
          <cell r="C11">
            <v>26.128655847214677</v>
          </cell>
          <cell r="D11">
            <v>24.635198513393288</v>
          </cell>
          <cell r="E11">
            <v>24.609085</v>
          </cell>
          <cell r="F11">
            <v>25.180739962238427</v>
          </cell>
        </row>
        <row r="12">
          <cell r="A12" t="str">
            <v>Electrical machinery</v>
          </cell>
          <cell r="B12">
            <v>13.747364051967558</v>
          </cell>
          <cell r="C12">
            <v>14.143266293781915</v>
          </cell>
          <cell r="D12">
            <v>13.952141073595676</v>
          </cell>
          <cell r="E12">
            <v>15.148949</v>
          </cell>
          <cell r="F12">
            <v>14.780350361069393</v>
          </cell>
        </row>
        <row r="13">
          <cell r="A13" t="str">
            <v>Glass and non-metallic minerals</v>
          </cell>
          <cell r="B13">
            <v>15.041210101213174</v>
          </cell>
          <cell r="C13">
            <v>14.84677616221837</v>
          </cell>
          <cell r="D13">
            <v>14.757037421143849</v>
          </cell>
          <cell r="E13">
            <v>14.383126000000001</v>
          </cell>
          <cell r="F13">
            <v>14.732109993067592</v>
          </cell>
        </row>
        <row r="14">
          <cell r="A14" t="str">
            <v>Clothing and footwear</v>
          </cell>
          <cell r="B14">
            <v>14.6117480938263</v>
          </cell>
          <cell r="C14">
            <v>13.556799930240668</v>
          </cell>
          <cell r="D14">
            <v>13.642723310080221</v>
          </cell>
          <cell r="E14">
            <v>13.685684999999999</v>
          </cell>
          <cell r="F14">
            <v>13.728646689919772</v>
          </cell>
        </row>
        <row r="15">
          <cell r="A15" t="str">
            <v>Printing and publishing</v>
          </cell>
          <cell r="B15">
            <v>14.192635143373034</v>
          </cell>
          <cell r="C15">
            <v>14.663572299057071</v>
          </cell>
          <cell r="D15">
            <v>13.070562613529228</v>
          </cell>
          <cell r="E15">
            <v>12.982460999999999</v>
          </cell>
          <cell r="F15">
            <v>13.431434831608085</v>
          </cell>
        </row>
        <row r="16">
          <cell r="A16" t="str">
            <v>ICT</v>
          </cell>
          <cell r="B16">
            <v>4.8166574223632805</v>
          </cell>
          <cell r="C16">
            <v>7.2217294348144536</v>
          </cell>
          <cell r="D16">
            <v>6.3179955371093754</v>
          </cell>
          <cell r="E16">
            <v>6.6697189999999997</v>
          </cell>
          <cell r="F16">
            <v>6.7283395771484393</v>
          </cell>
        </row>
        <row r="17">
          <cell r="A17" t="str">
            <v>Furniture</v>
          </cell>
          <cell r="B17">
            <v>3.82268380787837</v>
          </cell>
          <cell r="C17">
            <v>4.4652792328956465</v>
          </cell>
          <cell r="D17">
            <v>4.0276059709744301</v>
          </cell>
          <cell r="E17">
            <v>3.6607699999999999</v>
          </cell>
          <cell r="F17">
            <v>3.7126330165860404</v>
          </cell>
        </row>
        <row r="18">
          <cell r="A18" t="str">
            <v>Other manufacturing groups</v>
          </cell>
          <cell r="B18">
            <v>17.836839702127666</v>
          </cell>
          <cell r="C18">
            <v>15.894448127659574</v>
          </cell>
          <cell r="D18">
            <v>15.47399141489362</v>
          </cell>
          <cell r="E18">
            <v>13.916525</v>
          </cell>
          <cell r="F18">
            <v>14.615312212765959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 to Q2 2016"/>
      <sheetName val="Chart q2 mfg subsectors"/>
      <sheetName val="Q2 mfg subsectors"/>
      <sheetName val="Chart mfg n rest index"/>
      <sheetName val="mfg comp rest of economy"/>
      <sheetName val="seasonality"/>
      <sheetName val="Sheet5"/>
      <sheetName val="Chart q2"/>
      <sheetName val="employment in second quarter"/>
      <sheetName val="Chart numbers"/>
      <sheetName val="Table3.1"/>
      <sheetName val="Chart mining"/>
      <sheetName val="QES re mining"/>
    </sheetNames>
    <sheetDataSet>
      <sheetData sheetId="0" refreshError="1"/>
      <sheetData sheetId="1" refreshError="1"/>
      <sheetData sheetId="2">
        <row r="5">
          <cell r="C5" t="str">
            <v>Q2 2008</v>
          </cell>
          <cell r="D5" t="str">
            <v>Q2 2010</v>
          </cell>
          <cell r="F5" t="str">
            <v>Q2 2015</v>
          </cell>
          <cell r="G5" t="str">
            <v>Q1 2016</v>
          </cell>
          <cell r="H5" t="str">
            <v>Q2 2016</v>
          </cell>
        </row>
        <row r="6">
          <cell r="B6" t="str">
            <v>Food and 
beverages</v>
          </cell>
          <cell r="C6">
            <v>305.5942452068</v>
          </cell>
          <cell r="D6">
            <v>313.36913553580007</v>
          </cell>
          <cell r="F6">
            <v>387.79276018460007</v>
          </cell>
          <cell r="G6">
            <v>332.8356046935001</v>
          </cell>
          <cell r="H6">
            <v>352.59492909440002</v>
          </cell>
          <cell r="I6">
            <v>19.759324400899914</v>
          </cell>
        </row>
        <row r="7">
          <cell r="B7" t="str">
            <v>Clothing and 
footwear</v>
          </cell>
          <cell r="C7">
            <v>286.29760577330001</v>
          </cell>
          <cell r="D7">
            <v>240.47493116250004</v>
          </cell>
          <cell r="F7">
            <v>212.89523995959996</v>
          </cell>
          <cell r="G7">
            <v>236.79202800729999</v>
          </cell>
          <cell r="H7">
            <v>262.36022850130001</v>
          </cell>
          <cell r="I7">
            <v>25.568200494000024</v>
          </cell>
        </row>
        <row r="8">
          <cell r="B8" t="str">
            <v>Wood and 
paper</v>
          </cell>
          <cell r="C8">
            <v>152.24723860519998</v>
          </cell>
          <cell r="D8">
            <v>129.82750572460003</v>
          </cell>
          <cell r="F8">
            <v>122.90137851760001</v>
          </cell>
          <cell r="G8">
            <v>75.141096447899983</v>
          </cell>
          <cell r="H8">
            <v>91.904235921399987</v>
          </cell>
          <cell r="I8">
            <v>16.763139473500004</v>
          </cell>
        </row>
        <row r="9">
          <cell r="B9" t="str">
            <v>Publishing 
and printing</v>
          </cell>
          <cell r="C9">
            <v>89.511114548499989</v>
          </cell>
          <cell r="D9">
            <v>91.816804561500035</v>
          </cell>
          <cell r="F9">
            <v>71.87164779630001</v>
          </cell>
          <cell r="G9">
            <v>101.17072939010001</v>
          </cell>
          <cell r="H9">
            <v>89.123061578599973</v>
          </cell>
          <cell r="I9">
            <v>-12.047667811500034</v>
          </cell>
        </row>
        <row r="10">
          <cell r="B10" t="str">
            <v>Chemicals, 
rubber, plastic</v>
          </cell>
          <cell r="C10">
            <v>260.96889409700009</v>
          </cell>
          <cell r="D10">
            <v>217.86061085419996</v>
          </cell>
          <cell r="F10">
            <v>213.1102108609</v>
          </cell>
          <cell r="G10">
            <v>222.37093323529996</v>
          </cell>
          <cell r="H10">
            <v>216.0718474036</v>
          </cell>
          <cell r="I10">
            <v>-6.299085831699955</v>
          </cell>
        </row>
        <row r="11">
          <cell r="B11" t="str">
            <v>Metals and 
metal products</v>
          </cell>
          <cell r="C11">
            <v>358.36652012440004</v>
          </cell>
          <cell r="D11">
            <v>322.43392084789997</v>
          </cell>
          <cell r="F11">
            <v>272.56330271050007</v>
          </cell>
          <cell r="G11">
            <v>252.72448758600004</v>
          </cell>
          <cell r="H11">
            <v>252.96586565810006</v>
          </cell>
          <cell r="I11">
            <v>0.24137807210001938</v>
          </cell>
        </row>
        <row r="12">
          <cell r="B12" t="str">
            <v>Machinery and 
equipment</v>
          </cell>
          <cell r="C12">
            <v>231.621451751</v>
          </cell>
          <cell r="D12">
            <v>131.902936361</v>
          </cell>
          <cell r="F12">
            <v>138.01614785319998</v>
          </cell>
          <cell r="G12">
            <v>148.84330200149998</v>
          </cell>
          <cell r="H12">
            <v>144.96350965750003</v>
          </cell>
          <cell r="I12">
            <v>-3.8797923439999522</v>
          </cell>
        </row>
        <row r="13">
          <cell r="B13" t="str">
            <v>Transport 
equipment</v>
          </cell>
          <cell r="C13">
            <v>164.40497007720001</v>
          </cell>
          <cell r="D13">
            <v>136.70131483009999</v>
          </cell>
          <cell r="F13">
            <v>103.64406126390001</v>
          </cell>
          <cell r="G13">
            <v>89.745523426900007</v>
          </cell>
          <cell r="H13">
            <v>92.00162051689999</v>
          </cell>
          <cell r="I13">
            <v>2.256097089999983</v>
          </cell>
        </row>
        <row r="14">
          <cell r="B14" t="str">
            <v>Glass and non-
metallic minerals</v>
          </cell>
          <cell r="C14">
            <v>119.4700419286</v>
          </cell>
          <cell r="D14">
            <v>110.70155171700002</v>
          </cell>
          <cell r="F14">
            <v>120.37248675579998</v>
          </cell>
          <cell r="G14">
            <v>114.10969949070001</v>
          </cell>
          <cell r="H14">
            <v>130.60969901509992</v>
          </cell>
          <cell r="I14">
            <v>16.499999524399911</v>
          </cell>
        </row>
        <row r="15">
          <cell r="B15" t="str">
            <v>Furniture, 
recycling, other</v>
          </cell>
          <cell r="C15">
            <v>130.50489386560002</v>
          </cell>
          <cell r="D15">
            <v>111.37269404320003</v>
          </cell>
          <cell r="F15">
            <v>112.86445778669999</v>
          </cell>
          <cell r="G15">
            <v>79.159957359500012</v>
          </cell>
          <cell r="H15">
            <v>78.9134184957</v>
          </cell>
          <cell r="I15">
            <v>-0.24653886380001211</v>
          </cell>
        </row>
      </sheetData>
      <sheetData sheetId="3" refreshError="1"/>
      <sheetData sheetId="4">
        <row r="4">
          <cell r="B4">
            <v>2008</v>
          </cell>
          <cell r="F4">
            <v>2009</v>
          </cell>
          <cell r="J4">
            <v>2010</v>
          </cell>
          <cell r="N4">
            <v>2011</v>
          </cell>
          <cell r="R4">
            <v>2012</v>
          </cell>
          <cell r="V4">
            <v>2013</v>
          </cell>
          <cell r="Z4">
            <v>2014</v>
          </cell>
          <cell r="AD4">
            <v>2015</v>
          </cell>
          <cell r="AH4">
            <v>2016</v>
          </cell>
        </row>
        <row r="5">
          <cell r="A5" t="str">
            <v>Manufacturing</v>
          </cell>
          <cell r="B5">
            <v>100</v>
          </cell>
          <cell r="C5">
            <v>99.416815108848652</v>
          </cell>
          <cell r="D5">
            <v>97.350246847756537</v>
          </cell>
          <cell r="E5">
            <v>99.330945876920779</v>
          </cell>
          <cell r="F5">
            <v>96.2185343855908</v>
          </cell>
          <cell r="G5">
            <v>96.232680515496199</v>
          </cell>
          <cell r="H5">
            <v>88.353741857368234</v>
          </cell>
          <cell r="I5">
            <v>89.340634413858382</v>
          </cell>
          <cell r="J5">
            <v>87.449184837843433</v>
          </cell>
          <cell r="K5">
            <v>85.561578809686523</v>
          </cell>
          <cell r="L5">
            <v>85.949646539455145</v>
          </cell>
          <cell r="M5">
            <v>89.451281491554468</v>
          </cell>
          <cell r="N5">
            <v>90.266583579055677</v>
          </cell>
          <cell r="O5">
            <v>86.78327389149419</v>
          </cell>
          <cell r="P5">
            <v>86.978848883819651</v>
          </cell>
          <cell r="Q5">
            <v>90.435989131074436</v>
          </cell>
          <cell r="R5">
            <v>87.038078201555123</v>
          </cell>
          <cell r="S5">
            <v>84.369510125257108</v>
          </cell>
          <cell r="T5">
            <v>86.807381316404928</v>
          </cell>
          <cell r="U5">
            <v>85.941372172286847</v>
          </cell>
          <cell r="V5">
            <v>87.917187617573433</v>
          </cell>
          <cell r="W5">
            <v>87.047456711501241</v>
          </cell>
          <cell r="X5">
            <v>84.224105122238726</v>
          </cell>
          <cell r="Y5">
            <v>83.661493886692256</v>
          </cell>
          <cell r="Z5">
            <v>85.453145914671609</v>
          </cell>
          <cell r="AA5">
            <v>82.633087453494696</v>
          </cell>
          <cell r="AB5">
            <v>82.43761318187552</v>
          </cell>
          <cell r="AC5">
            <v>82.859318444856072</v>
          </cell>
          <cell r="AD5">
            <v>84.241728153874433</v>
          </cell>
          <cell r="AE5">
            <v>83.17301641925809</v>
          </cell>
          <cell r="AF5">
            <v>84.037614692946661</v>
          </cell>
          <cell r="AG5">
            <v>82.325790419829019</v>
          </cell>
          <cell r="AH5">
            <v>77.89904614213404</v>
          </cell>
          <cell r="AI5">
            <v>81.06420748790822</v>
          </cell>
        </row>
        <row r="6">
          <cell r="A6" t="str">
            <v>Total ex manufacturing</v>
          </cell>
          <cell r="B6">
            <v>100</v>
          </cell>
          <cell r="C6">
            <v>101.29045841176602</v>
          </cell>
          <cell r="D6">
            <v>101.35248623208383</v>
          </cell>
          <cell r="E6">
            <v>102.79954680739314</v>
          </cell>
          <cell r="F6">
            <v>102.08981354763935</v>
          </cell>
          <cell r="G6">
            <v>99.989936415360958</v>
          </cell>
          <cell r="H6">
            <v>97.062774634476995</v>
          </cell>
          <cell r="I6">
            <v>98.055786597880527</v>
          </cell>
          <cell r="J6">
            <v>96.953685508968192</v>
          </cell>
          <cell r="K6">
            <v>97.370001165657712</v>
          </cell>
          <cell r="L6">
            <v>95.997939798541495</v>
          </cell>
          <cell r="M6">
            <v>97.429314561209921</v>
          </cell>
          <cell r="N6">
            <v>97.333815860156122</v>
          </cell>
          <cell r="O6">
            <v>98.078216981383235</v>
          </cell>
          <cell r="P6">
            <v>99.639476202806577</v>
          </cell>
          <cell r="Q6">
            <v>100.81612132438585</v>
          </cell>
          <cell r="R6">
            <v>100.9735199927176</v>
          </cell>
          <cell r="S6">
            <v>101.80329218931115</v>
          </cell>
          <cell r="T6">
            <v>103.26461176692013</v>
          </cell>
          <cell r="U6">
            <v>103.10657335297077</v>
          </cell>
          <cell r="V6">
            <v>103.04823632702815</v>
          </cell>
          <cell r="W6">
            <v>104.27751224370314</v>
          </cell>
          <cell r="X6">
            <v>107.55432398604306</v>
          </cell>
          <cell r="Y6">
            <v>108.7938547693162</v>
          </cell>
          <cell r="Z6">
            <v>107.49753074048454</v>
          </cell>
          <cell r="AA6">
            <v>108.30061470991473</v>
          </cell>
          <cell r="AB6">
            <v>108.51521509221004</v>
          </cell>
          <cell r="AC6">
            <v>110.09019488257019</v>
          </cell>
          <cell r="AD6">
            <v>110.98763023895444</v>
          </cell>
          <cell r="AE6">
            <v>112.77360212222796</v>
          </cell>
          <cell r="AF6">
            <v>114.0163146529942</v>
          </cell>
          <cell r="AG6">
            <v>115.84791208937834</v>
          </cell>
          <cell r="AH6">
            <v>113.81899635296018</v>
          </cell>
          <cell r="AI6">
            <v>112.22979438293666</v>
          </cell>
        </row>
      </sheetData>
      <sheetData sheetId="5" refreshError="1"/>
      <sheetData sheetId="6" refreshError="1"/>
      <sheetData sheetId="7" refreshError="1"/>
      <sheetData sheetId="8">
        <row r="4">
          <cell r="B4">
            <v>2008</v>
          </cell>
          <cell r="C4">
            <v>2009</v>
          </cell>
          <cell r="D4">
            <v>2010</v>
          </cell>
          <cell r="E4">
            <v>2011</v>
          </cell>
          <cell r="F4">
            <v>2012</v>
          </cell>
          <cell r="G4">
            <v>2013</v>
          </cell>
          <cell r="H4">
            <v>2014</v>
          </cell>
          <cell r="I4">
            <v>2015</v>
          </cell>
          <cell r="J4">
            <v>2016</v>
          </cell>
        </row>
        <row r="5">
          <cell r="A5" t="str">
            <v>Agriculture</v>
          </cell>
          <cell r="B5">
            <v>820</v>
          </cell>
          <cell r="C5">
            <v>750</v>
          </cell>
          <cell r="D5">
            <v>650</v>
          </cell>
          <cell r="E5">
            <v>630</v>
          </cell>
          <cell r="F5">
            <v>670</v>
          </cell>
          <cell r="G5">
            <v>740</v>
          </cell>
          <cell r="H5">
            <v>670</v>
          </cell>
          <cell r="I5">
            <v>870</v>
          </cell>
          <cell r="J5">
            <v>830</v>
          </cell>
        </row>
        <row r="6">
          <cell r="A6" t="str">
            <v>Manufacturing</v>
          </cell>
          <cell r="B6">
            <v>2100</v>
          </cell>
          <cell r="C6">
            <v>2030</v>
          </cell>
          <cell r="D6">
            <v>1810</v>
          </cell>
          <cell r="E6">
            <v>1830</v>
          </cell>
          <cell r="F6">
            <v>1780</v>
          </cell>
          <cell r="G6">
            <v>1840</v>
          </cell>
          <cell r="H6">
            <v>1740</v>
          </cell>
          <cell r="I6">
            <v>1760</v>
          </cell>
          <cell r="J6">
            <v>1710</v>
          </cell>
        </row>
        <row r="7">
          <cell r="A7" t="str">
            <v>Utilities</v>
          </cell>
          <cell r="B7">
            <v>110</v>
          </cell>
          <cell r="C7">
            <v>100</v>
          </cell>
          <cell r="D7">
            <v>100</v>
          </cell>
          <cell r="E7">
            <v>100</v>
          </cell>
          <cell r="F7">
            <v>100</v>
          </cell>
          <cell r="G7">
            <v>120</v>
          </cell>
          <cell r="H7">
            <v>120</v>
          </cell>
          <cell r="I7">
            <v>140</v>
          </cell>
          <cell r="J7">
            <v>110</v>
          </cell>
        </row>
        <row r="8">
          <cell r="A8" t="str">
            <v>Construction</v>
          </cell>
          <cell r="B8">
            <v>1220</v>
          </cell>
          <cell r="C8">
            <v>1210</v>
          </cell>
          <cell r="D8">
            <v>1100</v>
          </cell>
          <cell r="E8">
            <v>1100</v>
          </cell>
          <cell r="F8">
            <v>1070</v>
          </cell>
          <cell r="G8">
            <v>1150</v>
          </cell>
          <cell r="H8">
            <v>1180</v>
          </cell>
          <cell r="I8">
            <v>1400</v>
          </cell>
          <cell r="J8">
            <v>1390</v>
          </cell>
        </row>
        <row r="9">
          <cell r="A9" t="str">
            <v>Other (right axis)</v>
          </cell>
          <cell r="B9">
            <v>10.333813690918591</v>
          </cell>
          <cell r="C9">
            <v>10.262216809969688</v>
          </cell>
          <cell r="D9">
            <v>10.146556919918014</v>
          </cell>
          <cell r="E9">
            <v>10.268664556242147</v>
          </cell>
          <cell r="F9">
            <v>10.698314269093672</v>
          </cell>
          <cell r="G9">
            <v>10.839299256893838</v>
          </cell>
          <cell r="H9">
            <v>11.380160728390869</v>
          </cell>
          <cell r="I9">
            <v>11.494897500557103</v>
          </cell>
          <cell r="J9">
            <v>11.509601249703627</v>
          </cell>
        </row>
      </sheetData>
      <sheetData sheetId="9" refreshError="1"/>
      <sheetData sheetId="10" refreshError="1"/>
      <sheetData sheetId="11" refreshError="1"/>
      <sheetData sheetId="12">
        <row r="2">
          <cell r="B2" t="str">
            <v>Employed</v>
          </cell>
        </row>
        <row r="3">
          <cell r="A3">
            <v>2010</v>
          </cell>
          <cell r="B3">
            <v>491000</v>
          </cell>
        </row>
        <row r="4">
          <cell r="B4">
            <v>497000</v>
          </cell>
        </row>
        <row r="5">
          <cell r="B5">
            <v>505000</v>
          </cell>
        </row>
        <row r="6">
          <cell r="B6">
            <v>504000</v>
          </cell>
        </row>
        <row r="7">
          <cell r="A7">
            <v>2011</v>
          </cell>
          <cell r="B7">
            <v>511000</v>
          </cell>
        </row>
        <row r="8">
          <cell r="B8">
            <v>517000</v>
          </cell>
        </row>
        <row r="9">
          <cell r="B9">
            <v>519000</v>
          </cell>
        </row>
        <row r="10">
          <cell r="B10">
            <v>518000</v>
          </cell>
        </row>
        <row r="11">
          <cell r="A11">
            <v>2012</v>
          </cell>
          <cell r="B11">
            <v>523000</v>
          </cell>
        </row>
        <row r="12">
          <cell r="B12">
            <v>534000</v>
          </cell>
        </row>
        <row r="13">
          <cell r="B13">
            <v>518000</v>
          </cell>
        </row>
        <row r="14">
          <cell r="B14">
            <v>515000</v>
          </cell>
        </row>
        <row r="15">
          <cell r="A15">
            <v>2013</v>
          </cell>
          <cell r="B15">
            <v>515000</v>
          </cell>
        </row>
        <row r="16">
          <cell r="B16">
            <v>511000</v>
          </cell>
        </row>
        <row r="17">
          <cell r="B17">
            <v>507000</v>
          </cell>
        </row>
        <row r="18">
          <cell r="B18">
            <v>499000</v>
          </cell>
        </row>
        <row r="19">
          <cell r="A19">
            <v>2014</v>
          </cell>
          <cell r="B19">
            <v>491000</v>
          </cell>
        </row>
        <row r="20">
          <cell r="B20">
            <v>491000</v>
          </cell>
        </row>
        <row r="21">
          <cell r="B21">
            <v>498000</v>
          </cell>
        </row>
        <row r="22">
          <cell r="B22">
            <v>491000</v>
          </cell>
        </row>
        <row r="23">
          <cell r="A23">
            <v>2015</v>
          </cell>
          <cell r="B23">
            <v>490000</v>
          </cell>
        </row>
        <row r="24">
          <cell r="B24">
            <v>489000</v>
          </cell>
        </row>
        <row r="25">
          <cell r="B25">
            <v>476000</v>
          </cell>
        </row>
        <row r="26">
          <cell r="B26">
            <v>459000</v>
          </cell>
        </row>
        <row r="27">
          <cell r="A27">
            <v>2016</v>
          </cell>
          <cell r="B27">
            <v>455000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empl by sector"/>
      <sheetName val="table data"/>
      <sheetName val="Table1"/>
      <sheetName val="Table 2"/>
      <sheetName val="Table2.1"/>
      <sheetName val="Table2.2"/>
      <sheetName val="Table 2.3"/>
      <sheetName val="Table 2.4"/>
      <sheetName val="Table 2.5"/>
      <sheetName val="Table 2.6"/>
      <sheetName val="Table 2.7"/>
      <sheetName val="Table3.1"/>
      <sheetName val="Table3.2"/>
      <sheetName val="Table3.3"/>
      <sheetName val="Table3.4"/>
      <sheetName val="Table3.5"/>
      <sheetName val="Table3.6"/>
      <sheetName val="Table3.7"/>
      <sheetName val="Table3.8a"/>
      <sheetName val="Table3.8b"/>
      <sheetName val="Table3.8c"/>
      <sheetName val="Table3.9"/>
      <sheetName val="Table4"/>
      <sheetName val="Table5"/>
      <sheetName val="Table6"/>
      <sheetName val="Table 7"/>
      <sheetName val="Table8"/>
      <sheetName val="Sheet1"/>
      <sheetName val="provs"/>
      <sheetName val="ind n gender"/>
      <sheetName val="ind n prov"/>
      <sheetName val="ind n sector"/>
      <sheetName val="sector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  <sheetData sheetId="31" refreshError="1"/>
      <sheetData sheetId="3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Chart usd"/>
      <sheetName val="USD monthly"/>
      <sheetName val="Chart trade n bal in rand"/>
      <sheetName val="quarterly incl blns"/>
      <sheetName val="Revised Trade Balance Incl BLNS"/>
      <sheetName val="Revised Trade Balance Excl BLN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C3" t="str">
            <v>Exports</v>
          </cell>
          <cell r="D3" t="str">
            <v>Imports</v>
          </cell>
          <cell r="E3" t="str">
            <v>Trade Balance</v>
          </cell>
        </row>
        <row r="4">
          <cell r="B4">
            <v>2010</v>
          </cell>
          <cell r="C4">
            <v>202.44338184796345</v>
          </cell>
          <cell r="D4">
            <v>199.09613132581296</v>
          </cell>
          <cell r="E4">
            <v>3.3472505221505129</v>
          </cell>
        </row>
        <row r="5">
          <cell r="C5">
            <v>225.68480484693748</v>
          </cell>
          <cell r="D5">
            <v>204.73570142459999</v>
          </cell>
          <cell r="E5">
            <v>20.949103422337497</v>
          </cell>
        </row>
        <row r="6">
          <cell r="C6">
            <v>242.41464317165614</v>
          </cell>
          <cell r="D6">
            <v>222.9150271243258</v>
          </cell>
          <cell r="E6">
            <v>19.499616047330324</v>
          </cell>
        </row>
        <row r="7">
          <cell r="C7">
            <v>249.42383959401789</v>
          </cell>
          <cell r="D7">
            <v>210.45958465565246</v>
          </cell>
          <cell r="E7">
            <v>38.964254938365464</v>
          </cell>
        </row>
        <row r="8">
          <cell r="B8">
            <v>2011</v>
          </cell>
          <cell r="C8">
            <v>234.05439982153013</v>
          </cell>
          <cell r="D8">
            <v>221.66946892351808</v>
          </cell>
          <cell r="E8">
            <v>12.384930898012048</v>
          </cell>
        </row>
        <row r="9">
          <cell r="C9">
            <v>250.32028752124998</v>
          </cell>
          <cell r="D9">
            <v>227.85991509610713</v>
          </cell>
          <cell r="E9">
            <v>22.460372425142854</v>
          </cell>
        </row>
        <row r="10">
          <cell r="C10">
            <v>272.51298643011938</v>
          </cell>
          <cell r="D10">
            <v>255.40603802971853</v>
          </cell>
          <cell r="E10">
            <v>17.106948400400853</v>
          </cell>
        </row>
        <row r="11">
          <cell r="C11">
            <v>279.01699189786046</v>
          </cell>
          <cell r="D11">
            <v>273.48386885672096</v>
          </cell>
          <cell r="E11">
            <v>5.5331230411395351</v>
          </cell>
        </row>
        <row r="12">
          <cell r="B12">
            <v>2012</v>
          </cell>
          <cell r="C12">
            <v>246.44226355885226</v>
          </cell>
          <cell r="D12">
            <v>255.80390178068183</v>
          </cell>
          <cell r="E12">
            <v>-9.361638221829546</v>
          </cell>
        </row>
        <row r="13">
          <cell r="C13">
            <v>253.04130899970153</v>
          </cell>
          <cell r="D13">
            <v>259.11620729848619</v>
          </cell>
          <cell r="E13">
            <v>-6.074898298784615</v>
          </cell>
        </row>
        <row r="14">
          <cell r="C14">
            <v>254.98150715880485</v>
          </cell>
          <cell r="D14">
            <v>272.25580887938821</v>
          </cell>
          <cell r="E14">
            <v>-17.274301720583413</v>
          </cell>
        </row>
        <row r="15">
          <cell r="C15">
            <v>260.09648694720897</v>
          </cell>
          <cell r="D15">
            <v>274.42602072022498</v>
          </cell>
          <cell r="E15">
            <v>-14.329533773015999</v>
          </cell>
        </row>
        <row r="16">
          <cell r="B16">
            <v>2013</v>
          </cell>
          <cell r="C16">
            <v>246.29581978928488</v>
          </cell>
          <cell r="D16">
            <v>271.84796738937951</v>
          </cell>
          <cell r="E16">
            <v>-25.552147600094635</v>
          </cell>
        </row>
        <row r="17">
          <cell r="C17">
            <v>271.18901198451312</v>
          </cell>
          <cell r="D17">
            <v>287.57440190179886</v>
          </cell>
          <cell r="E17">
            <v>-16.385389917285714</v>
          </cell>
        </row>
        <row r="18">
          <cell r="C18">
            <v>285.4243606492758</v>
          </cell>
          <cell r="D18">
            <v>317.134935734333</v>
          </cell>
          <cell r="E18">
            <v>-31.710575085057254</v>
          </cell>
        </row>
        <row r="19">
          <cell r="C19">
            <v>288.08654411933395</v>
          </cell>
          <cell r="D19">
            <v>295.73934073331498</v>
          </cell>
          <cell r="E19">
            <v>-7.6527966139810246</v>
          </cell>
        </row>
        <row r="20">
          <cell r="B20">
            <v>2014</v>
          </cell>
          <cell r="C20">
            <v>274.29690518101376</v>
          </cell>
          <cell r="D20">
            <v>301.06416853349862</v>
          </cell>
          <cell r="E20">
            <v>-26.767263352484818</v>
          </cell>
        </row>
        <row r="21">
          <cell r="C21">
            <v>264.92055259014307</v>
          </cell>
          <cell r="D21">
            <v>284.43851155939194</v>
          </cell>
          <cell r="E21">
            <v>-19.517958969248859</v>
          </cell>
        </row>
        <row r="22">
          <cell r="C22">
            <v>282.70811702980001</v>
          </cell>
          <cell r="D22">
            <v>307.69632650129995</v>
          </cell>
          <cell r="E22">
            <v>-24.988209471499999</v>
          </cell>
        </row>
        <row r="23">
          <cell r="C23">
            <v>287.64556430389996</v>
          </cell>
          <cell r="D23">
            <v>308.28517881810001</v>
          </cell>
          <cell r="E23">
            <v>-20.639614514199998</v>
          </cell>
        </row>
        <row r="24">
          <cell r="B24">
            <v>2015</v>
          </cell>
          <cell r="C24">
            <v>256.83348435934215</v>
          </cell>
          <cell r="D24">
            <v>288.73688888773211</v>
          </cell>
          <cell r="E24">
            <v>-31.90340452838992</v>
          </cell>
        </row>
        <row r="25">
          <cell r="C25">
            <v>278.24291289928976</v>
          </cell>
          <cell r="D25">
            <v>271.28229808443342</v>
          </cell>
          <cell r="E25">
            <v>6.9606148148563962</v>
          </cell>
        </row>
        <row r="26">
          <cell r="C26">
            <v>284.76641768760464</v>
          </cell>
          <cell r="D26">
            <v>299.55599296341859</v>
          </cell>
          <cell r="E26">
            <v>-14.789575275813952</v>
          </cell>
        </row>
        <row r="27">
          <cell r="C27">
            <v>277.94350012775084</v>
          </cell>
          <cell r="D27">
            <v>293.48615240061986</v>
          </cell>
          <cell r="E27">
            <v>-15.542652272869006</v>
          </cell>
        </row>
        <row r="28">
          <cell r="B28">
            <v>2016</v>
          </cell>
          <cell r="C28">
            <v>258.98186151810398</v>
          </cell>
          <cell r="D28">
            <v>277.47161588147173</v>
          </cell>
          <cell r="E28">
            <v>-18.489754363367719</v>
          </cell>
        </row>
        <row r="29">
          <cell r="C29">
            <v>301.386441623</v>
          </cell>
          <cell r="D29">
            <v>271.00937830300001</v>
          </cell>
          <cell r="E29">
            <v>30.377063320000001</v>
          </cell>
        </row>
      </sheetData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9"/>
      <sheetName val="Chart imports sectors rand"/>
      <sheetName val="import sectors for graph"/>
      <sheetName val="Sheet6"/>
      <sheetName val="Chart export sectors usd"/>
      <sheetName val="Chart export sectors rand"/>
      <sheetName val="export sectors graph data"/>
      <sheetName val="Chart imports USD sectors"/>
      <sheetName val="key to sectors"/>
      <sheetName val="sectors USD (2)"/>
      <sheetName val="mfg sectors USD"/>
      <sheetName val="sectors USD"/>
      <sheetName val="mfg trade"/>
      <sheetName val="import sectors"/>
      <sheetName val="export sectors"/>
      <sheetName val="Monthly Rand value"/>
      <sheetName val="Monthly US valu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C4">
            <v>2010</v>
          </cell>
          <cell r="D4">
            <v>2011</v>
          </cell>
          <cell r="E4">
            <v>2012</v>
          </cell>
          <cell r="F4">
            <v>2013</v>
          </cell>
          <cell r="G4">
            <v>2014</v>
          </cell>
          <cell r="H4">
            <v>2015</v>
          </cell>
          <cell r="I4">
            <v>2016</v>
          </cell>
        </row>
        <row r="5">
          <cell r="B5" t="str">
            <v>Agriculture</v>
          </cell>
          <cell r="C5">
            <v>9.9237191249999981</v>
          </cell>
          <cell r="D5">
            <v>11.756221428571429</v>
          </cell>
          <cell r="E5">
            <v>11.957409538461539</v>
          </cell>
          <cell r="F5">
            <v>15.226783673469386</v>
          </cell>
          <cell r="G5">
            <v>15.433350957155879</v>
          </cell>
          <cell r="H5">
            <v>15.861735770234988</v>
          </cell>
          <cell r="I5">
            <v>19.115299999999998</v>
          </cell>
        </row>
        <row r="6">
          <cell r="B6" t="str">
            <v>Mining</v>
          </cell>
          <cell r="C6">
            <v>92.656237124999976</v>
          </cell>
          <cell r="D6">
            <v>110.8107714285714</v>
          </cell>
          <cell r="E6">
            <v>107.91147907692309</v>
          </cell>
          <cell r="F6">
            <v>112.2300720116618</v>
          </cell>
          <cell r="G6">
            <v>95.305672561531452</v>
          </cell>
          <cell r="H6">
            <v>103.46524464751957</v>
          </cell>
          <cell r="I6">
            <v>110.23360000000001</v>
          </cell>
        </row>
        <row r="7">
          <cell r="B7" t="str">
            <v>Manufacturing</v>
          </cell>
          <cell r="C7">
            <v>100.31830349999998</v>
          </cell>
          <cell r="D7">
            <v>99.798514285714276</v>
          </cell>
          <cell r="E7">
            <v>100.56481599999999</v>
          </cell>
          <cell r="F7">
            <v>109.91883411078716</v>
          </cell>
          <cell r="G7">
            <v>116.65046663628078</v>
          </cell>
          <cell r="H7">
            <v>123.53448903394256</v>
          </cell>
          <cell r="I7">
            <v>135.14109999999997</v>
          </cell>
        </row>
        <row r="9">
          <cell r="C9">
            <v>2010</v>
          </cell>
          <cell r="D9">
            <v>2011</v>
          </cell>
          <cell r="E9">
            <v>2012</v>
          </cell>
          <cell r="F9">
            <v>2013</v>
          </cell>
          <cell r="G9">
            <v>2014</v>
          </cell>
          <cell r="H9">
            <v>2015</v>
          </cell>
          <cell r="I9">
            <v>2016</v>
          </cell>
        </row>
        <row r="10">
          <cell r="B10" t="str">
            <v>Agriculture</v>
          </cell>
          <cell r="C10">
            <v>0.94696329543922519</v>
          </cell>
          <cell r="D10">
            <v>1.3087044025097077</v>
          </cell>
          <cell r="E10">
            <v>1.1685832658998854</v>
          </cell>
          <cell r="F10">
            <v>1.3469497699652422</v>
          </cell>
          <cell r="G10">
            <v>1.3140193593566236</v>
          </cell>
          <cell r="H10">
            <v>1.2321925504321307</v>
          </cell>
          <cell r="I10">
            <v>1.2705494298070656</v>
          </cell>
        </row>
        <row r="11">
          <cell r="B11" t="str">
            <v>Mining</v>
          </cell>
          <cell r="C11">
            <v>8.8420793207631121</v>
          </cell>
          <cell r="D11">
            <v>12.342592803254115</v>
          </cell>
          <cell r="E11">
            <v>10.592103454791868</v>
          </cell>
          <cell r="F11">
            <v>9.9662067176305431</v>
          </cell>
          <cell r="G11">
            <v>8.1272393669260588</v>
          </cell>
          <cell r="H11">
            <v>8.0542771263746573</v>
          </cell>
          <cell r="I11">
            <v>7.3254111349575926</v>
          </cell>
        </row>
        <row r="12">
          <cell r="B12" t="str">
            <v>Manufacturing</v>
          </cell>
          <cell r="C12">
            <v>9.5818303923527068</v>
          </cell>
          <cell r="D12">
            <v>11.114301068829795</v>
          </cell>
          <cell r="E12">
            <v>9.8746142634735463</v>
          </cell>
          <cell r="F12">
            <v>9.7680301049290037</v>
          </cell>
          <cell r="G12">
            <v>9.9398780268595548</v>
          </cell>
          <cell r="H12">
            <v>9.6108026211504072</v>
          </cell>
          <cell r="I12">
            <v>9.0000880131189707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exports in rand"/>
      <sheetName val="exports by cty in rand"/>
      <sheetName val="Sheet2"/>
      <sheetName val="Chart major export cties"/>
      <sheetName val="exports by cty in us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C6">
            <v>2006</v>
          </cell>
          <cell r="D6">
            <v>2007</v>
          </cell>
          <cell r="E6">
            <v>2008</v>
          </cell>
          <cell r="F6">
            <v>2009</v>
          </cell>
          <cell r="G6">
            <v>2010</v>
          </cell>
          <cell r="H6">
            <v>2011</v>
          </cell>
          <cell r="I6">
            <v>2012</v>
          </cell>
          <cell r="J6">
            <v>2013</v>
          </cell>
          <cell r="K6">
            <v>2014</v>
          </cell>
          <cell r="L6">
            <v>2015</v>
          </cell>
        </row>
        <row r="7">
          <cell r="B7" t="str">
            <v>Europe, the U.S. and Japan</v>
          </cell>
          <cell r="C7">
            <v>26.422018000000001</v>
          </cell>
          <cell r="D7">
            <v>30.640609999999999</v>
          </cell>
          <cell r="E7">
            <v>33.867435999999998</v>
          </cell>
          <cell r="F7">
            <v>19.870042000000002</v>
          </cell>
          <cell r="G7">
            <v>28.194020999999999</v>
          </cell>
          <cell r="H7">
            <v>31.956161999999999</v>
          </cell>
          <cell r="I7">
            <v>26.932040000000001</v>
          </cell>
          <cell r="J7">
            <v>25.681303</v>
          </cell>
          <cell r="K7">
            <v>25.515229999999999</v>
          </cell>
          <cell r="L7">
            <v>21.417249999999999</v>
          </cell>
        </row>
        <row r="8">
          <cell r="B8" t="str">
            <v>China</v>
          </cell>
          <cell r="C8">
            <v>2.1087570000000002</v>
          </cell>
          <cell r="D8">
            <v>4.1696080000000002</v>
          </cell>
          <cell r="E8">
            <v>4.3097799999999999</v>
          </cell>
          <cell r="F8">
            <v>5.6701230000000002</v>
          </cell>
          <cell r="G8">
            <v>8.0953289999999996</v>
          </cell>
          <cell r="H8">
            <v>12.494809</v>
          </cell>
          <cell r="I8">
            <v>10.337483000000001</v>
          </cell>
          <cell r="J8">
            <v>12.046037999999999</v>
          </cell>
          <cell r="K8">
            <v>8.6800219999999992</v>
          </cell>
          <cell r="L8">
            <v>5.802848</v>
          </cell>
        </row>
        <row r="9">
          <cell r="B9" t="str">
            <v>Other</v>
          </cell>
          <cell r="C9">
            <v>24.070985</v>
          </cell>
          <cell r="D9">
            <v>29.216390000000001</v>
          </cell>
          <cell r="E9">
            <v>35.788330000000002</v>
          </cell>
          <cell r="F9">
            <v>28.323727000000002</v>
          </cell>
          <cell r="G9">
            <v>46.336207000000002</v>
          </cell>
          <cell r="H9">
            <v>63.495347000000002</v>
          </cell>
          <cell r="I9">
            <v>61.602705</v>
          </cell>
          <cell r="J9">
            <v>57.384189999999997</v>
          </cell>
          <cell r="K9">
            <v>56.416851999999999</v>
          </cell>
          <cell r="L9">
            <v>42.410984999999997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hyperlink" Target="http://comtrade.un.org/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hyperlink" Target="http://comtrade.un.org/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="68" zoomScaleNormal="68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36.5703125" bestFit="1" customWidth="1"/>
    <col min="2" max="4" width="14.140625" customWidth="1"/>
    <col min="5" max="8" width="11.28515625" bestFit="1" customWidth="1"/>
    <col min="9" max="9" width="11.28515625" customWidth="1"/>
    <col min="10" max="13" width="11.28515625" bestFit="1" customWidth="1"/>
    <col min="14" max="14" width="11.28515625" customWidth="1"/>
    <col min="15" max="18" width="11.28515625" bestFit="1" customWidth="1"/>
    <col min="19" max="19" width="11.28515625" customWidth="1"/>
    <col min="20" max="23" width="11.28515625" bestFit="1" customWidth="1"/>
    <col min="24" max="24" width="11.28515625" customWidth="1"/>
    <col min="25" max="28" width="11.28515625" bestFit="1" customWidth="1"/>
    <col min="29" max="29" width="11.28515625" customWidth="1"/>
    <col min="30" max="33" width="11.28515625" bestFit="1" customWidth="1"/>
    <col min="34" max="34" width="11.28515625" customWidth="1"/>
  </cols>
  <sheetData>
    <row r="1" spans="1:10" ht="26.25" x14ac:dyDescent="0.4">
      <c r="A1" s="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s="2" t="s">
        <v>3</v>
      </c>
    </row>
    <row r="5" spans="1:10" x14ac:dyDescent="0.25">
      <c r="B5" s="3" t="s">
        <v>4</v>
      </c>
      <c r="C5" s="3" t="s">
        <v>5</v>
      </c>
      <c r="D5" t="s">
        <v>6</v>
      </c>
      <c r="E5" t="s">
        <v>7</v>
      </c>
      <c r="F5" t="s">
        <v>8</v>
      </c>
      <c r="G5" t="s">
        <v>9</v>
      </c>
      <c r="H5" t="s">
        <v>10</v>
      </c>
      <c r="I5" t="s">
        <v>11</v>
      </c>
      <c r="J5" t="s">
        <v>12</v>
      </c>
    </row>
    <row r="6" spans="1:10" x14ac:dyDescent="0.25">
      <c r="A6" t="s">
        <v>13</v>
      </c>
      <c r="B6" s="4">
        <f>(H6/E6)^(1/3)-1</f>
        <v>3.3578426986075938E-2</v>
      </c>
      <c r="C6" s="4">
        <f>I6/H6-1</f>
        <v>4.0529675991899383E-2</v>
      </c>
      <c r="D6" s="4">
        <f>J6/I6-1</f>
        <v>-0.10592908581777616</v>
      </c>
      <c r="E6" s="5">
        <v>65628.426999999996</v>
      </c>
      <c r="F6" s="5">
        <v>68951.892000000007</v>
      </c>
      <c r="G6" s="5">
        <v>70862.793999999994</v>
      </c>
      <c r="H6" s="5">
        <v>72464</v>
      </c>
      <c r="I6" s="5">
        <v>75400.942441077001</v>
      </c>
      <c r="J6" s="5">
        <v>67413.789538494952</v>
      </c>
    </row>
    <row r="7" spans="1:10" x14ac:dyDescent="0.25">
      <c r="A7" t="s">
        <v>14</v>
      </c>
      <c r="B7" s="4">
        <f t="shared" ref="B7:B11" si="0">(H7/E7)^(1/3)-1</f>
        <v>-6.3924751065298491E-3</v>
      </c>
      <c r="C7" s="4">
        <f t="shared" ref="C7:D10" si="1">I7/H7-1</f>
        <v>1.9266246115100305E-2</v>
      </c>
      <c r="D7" s="4">
        <f t="shared" si="1"/>
        <v>-3.0077795787878503E-2</v>
      </c>
      <c r="E7" s="5">
        <v>234193.42300000001</v>
      </c>
      <c r="F7" s="5">
        <v>223451.383</v>
      </c>
      <c r="G7" s="5">
        <v>223326.89899999998</v>
      </c>
      <c r="H7" s="5">
        <v>229730.84500000003</v>
      </c>
      <c r="I7" s="5">
        <v>234156.89600000001</v>
      </c>
      <c r="J7" s="5">
        <v>227113.97269978852</v>
      </c>
    </row>
    <row r="8" spans="1:10" x14ac:dyDescent="0.25">
      <c r="A8" t="s">
        <v>15</v>
      </c>
      <c r="B8" s="4">
        <f t="shared" si="0"/>
        <v>1.4283147449400957E-2</v>
      </c>
      <c r="C8" s="4">
        <f t="shared" si="1"/>
        <v>-4.0522030660494757E-3</v>
      </c>
      <c r="D8" s="4">
        <f t="shared" si="1"/>
        <v>7.125590350030242E-3</v>
      </c>
      <c r="E8" s="5">
        <v>365023.81766666664</v>
      </c>
      <c r="F8" s="5">
        <v>371892.85933333344</v>
      </c>
      <c r="G8" s="5">
        <v>379638.07400000002</v>
      </c>
      <c r="H8" s="5">
        <v>380889.35199999996</v>
      </c>
      <c r="I8" s="5">
        <v>379345.91099999996</v>
      </c>
      <c r="J8" s="5">
        <v>382048.97456274496</v>
      </c>
    </row>
    <row r="9" spans="1:10" x14ac:dyDescent="0.25">
      <c r="A9" t="s">
        <v>16</v>
      </c>
      <c r="B9" s="4">
        <f t="shared" si="0"/>
        <v>3.2468557553764432E-2</v>
      </c>
      <c r="C9" s="4">
        <f t="shared" si="1"/>
        <v>2.9388126334622733E-2</v>
      </c>
      <c r="D9" s="4">
        <f t="shared" si="1"/>
        <v>1.639021852948197E-2</v>
      </c>
      <c r="E9" s="5">
        <v>95130.983999999997</v>
      </c>
      <c r="F9" s="5">
        <v>97323.874000000011</v>
      </c>
      <c r="G9" s="5">
        <v>100690.505</v>
      </c>
      <c r="H9" s="5">
        <v>104701.401</v>
      </c>
      <c r="I9" s="5">
        <v>107778.37899999999</v>
      </c>
      <c r="J9" s="5">
        <v>109544.89018456332</v>
      </c>
    </row>
    <row r="10" spans="1:10" x14ac:dyDescent="0.25">
      <c r="A10" t="s">
        <v>17</v>
      </c>
      <c r="B10" s="4">
        <f t="shared" si="0"/>
        <v>2.8408382218786166E-2</v>
      </c>
      <c r="C10" s="4">
        <f>I10/H10-1</f>
        <v>1.9431608396067723E-2</v>
      </c>
      <c r="D10" s="4">
        <f t="shared" si="1"/>
        <v>1.3246313237536222E-2</v>
      </c>
      <c r="E10" s="5">
        <f t="shared" ref="E10:J10" si="2">SUM(E14:E19)</f>
        <v>1775831.4386071917</v>
      </c>
      <c r="F10" s="5">
        <f t="shared" si="2"/>
        <v>1844673.8274846585</v>
      </c>
      <c r="G10" s="5">
        <f t="shared" si="2"/>
        <v>1886904.996856845</v>
      </c>
      <c r="H10" s="5">
        <f t="shared" si="2"/>
        <v>1931517.1278259514</v>
      </c>
      <c r="I10" s="5">
        <f t="shared" si="2"/>
        <v>1969049.6122641629</v>
      </c>
      <c r="J10" s="5">
        <f t="shared" si="2"/>
        <v>1995132.2602084631</v>
      </c>
    </row>
    <row r="11" spans="1:10" x14ac:dyDescent="0.25">
      <c r="A11" t="s">
        <v>18</v>
      </c>
      <c r="B11" s="4">
        <f t="shared" si="0"/>
        <v>2.3113373896394895E-2</v>
      </c>
      <c r="C11" s="4">
        <f>I11/H11-1</f>
        <v>1.7302931544232569E-2</v>
      </c>
      <c r="D11" s="4">
        <f>J11/I11-1</f>
        <v>4.7830779326494266E-3</v>
      </c>
      <c r="E11" s="5">
        <v>2794450.090273858</v>
      </c>
      <c r="F11" s="5">
        <v>2872507.8358179918</v>
      </c>
      <c r="G11" s="5">
        <v>2932502.2688568449</v>
      </c>
      <c r="H11" s="5">
        <v>2992730.7258259514</v>
      </c>
      <c r="I11" s="5">
        <v>3044513.7407052396</v>
      </c>
      <c r="J11" s="5">
        <v>3059075.8871940547</v>
      </c>
    </row>
    <row r="12" spans="1:10" x14ac:dyDescent="0.25">
      <c r="E12" s="5"/>
      <c r="F12" s="5"/>
      <c r="G12" s="5"/>
      <c r="H12" s="5"/>
      <c r="I12" s="5"/>
      <c r="J12" s="5"/>
    </row>
    <row r="13" spans="1:10" x14ac:dyDescent="0.25">
      <c r="A13" t="s">
        <v>19</v>
      </c>
      <c r="E13" s="5"/>
      <c r="F13" s="5"/>
      <c r="G13" s="5"/>
      <c r="H13" s="5"/>
      <c r="I13" s="5"/>
      <c r="J13" s="5"/>
    </row>
    <row r="14" spans="1:10" x14ac:dyDescent="0.25">
      <c r="A14" t="s">
        <v>20</v>
      </c>
      <c r="B14" s="4">
        <f t="shared" ref="B14:B19" si="3">(H14/E14)^(1/3)-1</f>
        <v>-3.6789700400794434E-3</v>
      </c>
      <c r="C14" s="4">
        <f>I14/H14-1</f>
        <v>-2.9402788293559912E-3</v>
      </c>
      <c r="D14" s="4">
        <f t="shared" ref="D14:D19" si="4">J14/I14-1</f>
        <v>-3.1580059821108897E-2</v>
      </c>
      <c r="E14" s="5">
        <v>68682.778545454406</v>
      </c>
      <c r="F14" s="5">
        <v>68888.089242328191</v>
      </c>
      <c r="G14" s="5">
        <v>68251.943995958602</v>
      </c>
      <c r="H14" s="5">
        <v>67927.518299084695</v>
      </c>
      <c r="I14" s="5">
        <v>67727.792455099203</v>
      </c>
      <c r="J14" s="5">
        <v>65588.944717815524</v>
      </c>
    </row>
    <row r="15" spans="1:10" x14ac:dyDescent="0.25">
      <c r="A15" t="s">
        <v>21</v>
      </c>
      <c r="B15" s="4">
        <f>(H15/E15)^(1/3)-1</f>
        <v>2.9233007665234068E-2</v>
      </c>
      <c r="C15" s="4">
        <f>I15/H15-1</f>
        <v>1.3214586340728696E-2</v>
      </c>
      <c r="D15" s="4">
        <f>J15/I15-1</f>
        <v>1.4639031198455221E-2</v>
      </c>
      <c r="E15" s="5">
        <v>377053.07500000001</v>
      </c>
      <c r="F15" s="5">
        <v>394174.35100000002</v>
      </c>
      <c r="G15" s="5">
        <v>404660.54700000002</v>
      </c>
      <c r="H15" s="5">
        <v>411096.33399999997</v>
      </c>
      <c r="I15" s="5">
        <v>416528.80200000003</v>
      </c>
      <c r="J15" s="5">
        <v>422626.38012753322</v>
      </c>
    </row>
    <row r="16" spans="1:10" x14ac:dyDescent="0.25">
      <c r="A16" t="s">
        <v>22</v>
      </c>
      <c r="B16" s="4">
        <f>(H16/E16)^(1/3)-1</f>
        <v>2.7734396368439773E-2</v>
      </c>
      <c r="C16" s="4">
        <f>I16/H16-1</f>
        <v>2.6624439600081651E-2</v>
      </c>
      <c r="D16" s="4">
        <f>J16/I16-1</f>
        <v>2.8596669077824988E-3</v>
      </c>
      <c r="E16" s="5">
        <v>233356.12308042962</v>
      </c>
      <c r="F16" s="5">
        <v>240645.3404398826</v>
      </c>
      <c r="G16" s="5">
        <v>246102.93050655941</v>
      </c>
      <c r="H16" s="5">
        <v>253315.5652612721</v>
      </c>
      <c r="I16" s="5">
        <v>260059.95022833138</v>
      </c>
      <c r="J16" s="5">
        <v>260803.6350620389</v>
      </c>
    </row>
    <row r="17" spans="1:10" x14ac:dyDescent="0.25">
      <c r="A17" t="s">
        <v>23</v>
      </c>
      <c r="B17" s="4">
        <f t="shared" si="3"/>
        <v>3.1427417801966229E-2</v>
      </c>
      <c r="C17" s="4">
        <f t="shared" ref="C17:C19" si="5">I17/H17-1</f>
        <v>2.6332098499656897E-2</v>
      </c>
      <c r="D17" s="4">
        <f t="shared" si="4"/>
        <v>2.5100959936402711E-2</v>
      </c>
      <c r="E17" s="5">
        <v>531482.14500000002</v>
      </c>
      <c r="F17" s="5">
        <v>556486.15499999991</v>
      </c>
      <c r="G17" s="5">
        <v>567760.94349809806</v>
      </c>
      <c r="H17" s="5">
        <v>583182.78363200673</v>
      </c>
      <c r="I17" s="5">
        <v>598539.21013390878</v>
      </c>
      <c r="J17" s="5">
        <v>613563.11886784621</v>
      </c>
    </row>
    <row r="18" spans="1:10" x14ac:dyDescent="0.25">
      <c r="A18" t="s">
        <v>24</v>
      </c>
      <c r="B18" s="4">
        <f t="shared" si="3"/>
        <v>3.2210001824541257E-2</v>
      </c>
      <c r="C18" s="4">
        <f t="shared" si="5"/>
        <v>1.7428890490341908E-2</v>
      </c>
      <c r="D18" s="4">
        <f t="shared" si="4"/>
        <v>1.0431815885471707E-2</v>
      </c>
      <c r="E18" s="5">
        <v>414355.60898130748</v>
      </c>
      <c r="F18" s="5">
        <v>430336.07180244772</v>
      </c>
      <c r="G18" s="5">
        <v>443173.35485622892</v>
      </c>
      <c r="H18" s="5">
        <v>455698.30263358785</v>
      </c>
      <c r="I18" s="5">
        <v>463640.61844682338</v>
      </c>
      <c r="J18" s="5">
        <v>468477.23201548692</v>
      </c>
    </row>
    <row r="19" spans="1:10" x14ac:dyDescent="0.25">
      <c r="A19" t="s">
        <v>25</v>
      </c>
      <c r="B19" s="4">
        <f t="shared" si="3"/>
        <v>2.0336462541566958E-2</v>
      </c>
      <c r="C19" s="4">
        <f t="shared" si="5"/>
        <v>1.4077745018510113E-2</v>
      </c>
      <c r="D19" s="4">
        <f t="shared" si="4"/>
        <v>9.349001146277347E-3</v>
      </c>
      <c r="E19" s="5">
        <v>150901.70799999998</v>
      </c>
      <c r="F19" s="5">
        <v>154143.82</v>
      </c>
      <c r="G19" s="5">
        <v>156955.277</v>
      </c>
      <c r="H19" s="5">
        <v>160296.62400000001</v>
      </c>
      <c r="I19" s="5">
        <v>162553.239</v>
      </c>
      <c r="J19" s="5">
        <v>164072.94941774211</v>
      </c>
    </row>
    <row r="20" spans="1:10" x14ac:dyDescent="0.25">
      <c r="A20" t="s">
        <v>26</v>
      </c>
      <c r="B20" s="4">
        <f>(H20/E20)^(1/3)-1</f>
        <v>1.8703923057369787E-2</v>
      </c>
      <c r="C20" s="4">
        <f>I20/H20-1</f>
        <v>1.9581023157833055E-2</v>
      </c>
      <c r="D20" s="4">
        <f>J20/I20-1</f>
        <v>-3.4435508748771326E-3</v>
      </c>
      <c r="E20" s="5">
        <v>258642</v>
      </c>
      <c r="F20" s="5">
        <v>266214</v>
      </c>
      <c r="G20" s="5">
        <v>271079</v>
      </c>
      <c r="H20" s="5">
        <v>273428</v>
      </c>
      <c r="I20" s="5">
        <v>278782</v>
      </c>
      <c r="J20" s="5">
        <v>277822</v>
      </c>
    </row>
    <row r="22" spans="1:10" x14ac:dyDescent="0.25">
      <c r="A22" t="s">
        <v>27</v>
      </c>
      <c r="B22" s="4"/>
      <c r="C22" s="4"/>
      <c r="D22" s="4"/>
      <c r="E22" s="5"/>
      <c r="F22" s="5"/>
      <c r="G22" s="5"/>
      <c r="H22" s="5"/>
      <c r="I22" s="5"/>
      <c r="J22" s="5"/>
    </row>
    <row r="23" spans="1:10" x14ac:dyDescent="0.25">
      <c r="B23" s="4"/>
      <c r="C23" s="4"/>
      <c r="D23" s="4"/>
      <c r="E23" s="5"/>
      <c r="F23" s="5"/>
      <c r="G23" s="5"/>
      <c r="H23" s="5"/>
      <c r="I23" s="5"/>
      <c r="J23" s="5"/>
    </row>
  </sheetData>
  <pageMargins left="0.75" right="0.75" top="1" bottom="1" header="0.5" footer="0.5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zoomScale="53" zoomScaleNormal="53" workbookViewId="0">
      <pane xSplit="2" ySplit="5" topLeftCell="C6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1" max="1" width="9.140625" style="5"/>
    <col min="2" max="2" width="41.5703125" style="5" customWidth="1"/>
    <col min="3" max="3" width="16.85546875" style="5" customWidth="1"/>
    <col min="4" max="4" width="18" style="5" bestFit="1" customWidth="1"/>
    <col min="5" max="5" width="15" style="5" customWidth="1"/>
    <col min="6" max="6" width="18" style="5" bestFit="1" customWidth="1"/>
    <col min="7" max="7" width="16.85546875" style="5" customWidth="1"/>
    <col min="8" max="8" width="14.85546875" style="5" customWidth="1"/>
    <col min="9" max="9" width="18" style="5" bestFit="1" customWidth="1"/>
    <col min="10" max="10" width="14.140625" style="5" customWidth="1"/>
    <col min="11" max="11" width="15.140625" style="5" customWidth="1"/>
    <col min="12" max="14" width="18" style="5" bestFit="1" customWidth="1"/>
    <col min="15" max="15" width="16.85546875" style="5" customWidth="1"/>
    <col min="16" max="16" width="18.140625" style="5" bestFit="1" customWidth="1"/>
    <col min="17" max="18" width="18" style="5" bestFit="1" customWidth="1"/>
    <col min="19" max="19" width="16.85546875" style="5" customWidth="1"/>
    <col min="20" max="21" width="18" style="5" bestFit="1" customWidth="1"/>
    <col min="22" max="22" width="17.140625" style="5" bestFit="1" customWidth="1"/>
    <col min="23" max="23" width="16.85546875" style="5" customWidth="1"/>
    <col min="24" max="24" width="17.140625" style="5" bestFit="1" customWidth="1"/>
    <col min="25" max="25" width="18" style="5" bestFit="1" customWidth="1"/>
    <col min="26" max="26" width="17.140625" style="5" bestFit="1" customWidth="1"/>
    <col min="27" max="27" width="18" style="5" bestFit="1" customWidth="1"/>
    <col min="28" max="28" width="19.7109375" style="5" customWidth="1"/>
    <col min="29" max="30" width="16.85546875" style="5" bestFit="1" customWidth="1"/>
    <col min="31" max="31" width="14.28515625" style="5" customWidth="1"/>
    <col min="32" max="32" width="16.85546875" style="5" bestFit="1" customWidth="1"/>
    <col min="33" max="33" width="16.5703125" style="5" customWidth="1"/>
    <col min="34" max="34" width="16.85546875" style="5" bestFit="1" customWidth="1"/>
    <col min="35" max="36" width="14.28515625" style="5" customWidth="1"/>
    <col min="37" max="38" width="17.7109375" style="5" bestFit="1" customWidth="1"/>
    <col min="39" max="39" width="15" style="5" customWidth="1"/>
    <col min="40" max="40" width="17.7109375" style="5" bestFit="1" customWidth="1"/>
    <col min="41" max="42" width="16.85546875" style="5" bestFit="1" customWidth="1"/>
    <col min="43" max="43" width="14.28515625" style="5" customWidth="1"/>
    <col min="44" max="44" width="17.7109375" style="5" bestFit="1" customWidth="1"/>
    <col min="45" max="46" width="16.85546875" style="5" bestFit="1" customWidth="1"/>
    <col min="47" max="47" width="14.28515625" style="5" customWidth="1"/>
    <col min="48" max="49" width="17.7109375" style="5" bestFit="1" customWidth="1"/>
    <col min="50" max="50" width="18.28515625" style="5" bestFit="1" customWidth="1"/>
    <col min="51" max="51" width="15.28515625" style="5" customWidth="1"/>
    <col min="52" max="54" width="17.7109375" style="5" bestFit="1" customWidth="1"/>
    <col min="55" max="55" width="15.85546875" style="5" customWidth="1"/>
    <col min="56" max="56" width="17.7109375" style="5" bestFit="1" customWidth="1"/>
    <col min="57" max="57" width="17.42578125" style="5" customWidth="1"/>
    <col min="58" max="59" width="16.42578125" style="5" customWidth="1"/>
    <col min="60" max="60" width="17.7109375" style="5" bestFit="1" customWidth="1"/>
    <col min="61" max="61" width="16.85546875" style="5" bestFit="1" customWidth="1"/>
    <col min="62" max="62" width="17.7109375" style="5" bestFit="1" customWidth="1"/>
    <col min="63" max="63" width="15" style="5" customWidth="1"/>
    <col min="64" max="65" width="17.7109375" style="5" bestFit="1" customWidth="1"/>
    <col min="66" max="66" width="16.85546875" style="5" bestFit="1" customWidth="1"/>
    <col min="67" max="67" width="14.28515625" style="5" customWidth="1"/>
    <col min="68" max="70" width="17.7109375" style="5" bestFit="1" customWidth="1"/>
    <col min="71" max="71" width="14.28515625" style="5" customWidth="1"/>
    <col min="72" max="72" width="18" style="5" bestFit="1" customWidth="1"/>
    <col min="73" max="73" width="17.7109375" style="5" bestFit="1" customWidth="1"/>
    <col min="74" max="74" width="16.85546875" style="5" bestFit="1" customWidth="1"/>
    <col min="75" max="75" width="13.42578125" style="5" customWidth="1"/>
    <col min="76" max="77" width="17.7109375" style="5" bestFit="1" customWidth="1"/>
    <col min="78" max="78" width="16.85546875" style="5" bestFit="1" customWidth="1"/>
    <col min="79" max="79" width="14.28515625" style="5" customWidth="1"/>
    <col min="80" max="82" width="16.85546875" style="5" bestFit="1" customWidth="1"/>
    <col min="83" max="83" width="18.7109375" style="5" customWidth="1"/>
    <col min="84" max="84" width="16.85546875" style="5" bestFit="1" customWidth="1"/>
    <col min="85" max="85" width="17.7109375" style="5" bestFit="1" customWidth="1"/>
    <col min="86" max="86" width="16.85546875" style="5" bestFit="1" customWidth="1"/>
    <col min="87" max="87" width="18.85546875" style="5" customWidth="1"/>
    <col min="88" max="88" width="16.85546875" style="5" customWidth="1"/>
    <col min="89" max="89" width="16" style="5" customWidth="1"/>
    <col min="90" max="90" width="16.85546875" style="5" bestFit="1" customWidth="1"/>
    <col min="91" max="91" width="18" style="5" customWidth="1"/>
    <col min="92" max="92" width="15.7109375" style="5" customWidth="1"/>
    <col min="93" max="94" width="16.85546875" style="5" bestFit="1" customWidth="1"/>
    <col min="95" max="95" width="18" style="5" bestFit="1" customWidth="1"/>
    <col min="96" max="96" width="15.85546875" style="5" customWidth="1"/>
    <col min="97" max="97" width="14.7109375" style="5" customWidth="1"/>
    <col min="98" max="98" width="15.42578125" style="5" customWidth="1"/>
    <col min="99" max="99" width="16.28515625" style="5" customWidth="1"/>
    <col min="100" max="100" width="9.140625" style="5"/>
    <col min="101" max="101" width="14.42578125" style="5" bestFit="1" customWidth="1"/>
    <col min="102" max="16384" width="9.140625" style="5"/>
  </cols>
  <sheetData>
    <row r="1" spans="1:27" ht="26.25" x14ac:dyDescent="0.4">
      <c r="A1" s="1" t="s">
        <v>281</v>
      </c>
    </row>
    <row r="2" spans="1:27" s="65" customFormat="1" x14ac:dyDescent="0.25">
      <c r="B2" s="65" t="s">
        <v>139</v>
      </c>
      <c r="C2" s="65">
        <v>40339</v>
      </c>
      <c r="D2" s="65">
        <v>40695</v>
      </c>
      <c r="E2" s="65">
        <v>41061</v>
      </c>
      <c r="F2" s="65">
        <v>41426</v>
      </c>
      <c r="G2" s="65">
        <v>41791</v>
      </c>
      <c r="H2" s="65">
        <v>42185</v>
      </c>
      <c r="I2" s="65">
        <v>42551</v>
      </c>
      <c r="X2" s="5"/>
      <c r="Y2" s="5"/>
      <c r="Z2" s="5"/>
      <c r="AA2" s="5"/>
    </row>
    <row r="3" spans="1:27" s="65" customFormat="1" x14ac:dyDescent="0.25">
      <c r="B3" s="65" t="s">
        <v>140</v>
      </c>
      <c r="X3" s="5"/>
      <c r="Y3" s="5"/>
      <c r="Z3" s="5"/>
      <c r="AA3" s="5"/>
    </row>
    <row r="4" spans="1:27" s="65" customFormat="1" x14ac:dyDescent="0.25">
      <c r="X4" s="5"/>
      <c r="Y4" s="5"/>
      <c r="Z4" s="5"/>
      <c r="AA4" s="5"/>
    </row>
    <row r="5" spans="1:27" x14ac:dyDescent="0.25">
      <c r="C5" s="30">
        <v>2010</v>
      </c>
      <c r="D5" s="30">
        <v>2011</v>
      </c>
      <c r="E5" s="30">
        <v>2012</v>
      </c>
      <c r="F5" s="30">
        <v>2013</v>
      </c>
      <c r="G5" s="30">
        <v>2014</v>
      </c>
      <c r="H5" s="30">
        <v>2015</v>
      </c>
      <c r="I5" s="30">
        <v>2016</v>
      </c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7" x14ac:dyDescent="0.25">
      <c r="A6" s="5" t="s">
        <v>141</v>
      </c>
      <c r="B6" s="5" t="s">
        <v>13</v>
      </c>
      <c r="C6" s="40">
        <v>6.3234618749999996</v>
      </c>
      <c r="D6" s="40">
        <v>7.8298607142857124</v>
      </c>
      <c r="E6" s="40">
        <v>9.300012615384615</v>
      </c>
      <c r="F6" s="40">
        <v>9.1936909620991241</v>
      </c>
      <c r="G6" s="40">
        <v>9.7801320875113955</v>
      </c>
      <c r="H6" s="40">
        <v>10.386682506527416</v>
      </c>
      <c r="I6" s="40">
        <v>13.750999999999999</v>
      </c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7" ht="30" x14ac:dyDescent="0.25">
      <c r="B7" s="66" t="s">
        <v>142</v>
      </c>
      <c r="C7" s="40">
        <v>41.571886499999998</v>
      </c>
      <c r="D7" s="40">
        <v>54.42845357142857</v>
      </c>
      <c r="E7" s="40">
        <v>63.177670769230772</v>
      </c>
      <c r="F7" s="40">
        <v>65.996058600583083</v>
      </c>
      <c r="G7" s="40">
        <v>71.177733090246122</v>
      </c>
      <c r="H7" s="40">
        <v>46.080582506527421</v>
      </c>
      <c r="I7" s="40">
        <v>38.677800000000005</v>
      </c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</row>
    <row r="8" spans="1:27" ht="30" x14ac:dyDescent="0.25">
      <c r="B8" s="66" t="s">
        <v>143</v>
      </c>
      <c r="C8" s="40">
        <v>150.77257650000001</v>
      </c>
      <c r="D8" s="40">
        <v>158.42884642857143</v>
      </c>
      <c r="E8" s="40">
        <v>179.19558800000001</v>
      </c>
      <c r="F8" s="40">
        <v>204.27199475218657</v>
      </c>
      <c r="G8" s="40">
        <v>196.19577839562442</v>
      </c>
      <c r="H8" s="40">
        <v>206.69287780678849</v>
      </c>
      <c r="I8" s="40">
        <v>210.24930000000001</v>
      </c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</row>
    <row r="9" spans="1:27" x14ac:dyDescent="0.25">
      <c r="C9" s="40"/>
      <c r="D9" s="40"/>
      <c r="E9" s="40"/>
      <c r="F9" s="40"/>
      <c r="G9" s="40"/>
      <c r="H9" s="40"/>
      <c r="I9" s="4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</row>
    <row r="10" spans="1:27" x14ac:dyDescent="0.25">
      <c r="C10" s="30">
        <v>2010</v>
      </c>
      <c r="D10" s="30">
        <v>2011</v>
      </c>
      <c r="E10" s="30">
        <v>2012</v>
      </c>
      <c r="F10" s="30">
        <v>2013</v>
      </c>
      <c r="G10" s="30">
        <v>2014</v>
      </c>
      <c r="H10" s="30">
        <v>2015</v>
      </c>
      <c r="I10" s="30">
        <v>2016</v>
      </c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</row>
    <row r="11" spans="1:27" x14ac:dyDescent="0.25">
      <c r="A11" s="5" t="s">
        <v>126</v>
      </c>
      <c r="B11" s="5" t="s">
        <v>13</v>
      </c>
      <c r="C11" s="40">
        <v>0.6049781092415194</v>
      </c>
      <c r="D11" s="40">
        <v>0.87130230027539735</v>
      </c>
      <c r="E11" s="40">
        <v>0.91314481442869466</v>
      </c>
      <c r="F11" s="40">
        <v>0.81722647526507031</v>
      </c>
      <c r="G11" s="40">
        <v>0.83373209819969929</v>
      </c>
      <c r="H11" s="40">
        <v>0.80922449330708401</v>
      </c>
      <c r="I11" s="40">
        <v>0.91635557179611815</v>
      </c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</row>
    <row r="12" spans="1:27" ht="30" x14ac:dyDescent="0.25">
      <c r="B12" s="66" t="s">
        <v>142</v>
      </c>
      <c r="C12" s="40">
        <v>3.9720147627797151</v>
      </c>
      <c r="D12" s="40">
        <v>6.0657105402582889</v>
      </c>
      <c r="E12" s="40">
        <v>6.1951820232651773</v>
      </c>
      <c r="F12" s="40">
        <v>5.8816880151847739</v>
      </c>
      <c r="G12" s="40">
        <v>6.0749682615354788</v>
      </c>
      <c r="H12" s="40">
        <v>3.5887550090004847</v>
      </c>
      <c r="I12" s="40">
        <v>2.5798759876110378</v>
      </c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</row>
    <row r="13" spans="1:27" ht="30" x14ac:dyDescent="0.25">
      <c r="B13" s="66" t="s">
        <v>144</v>
      </c>
      <c r="C13" s="40">
        <v>14.406885795592972</v>
      </c>
      <c r="D13" s="40">
        <v>17.642795562271232</v>
      </c>
      <c r="E13" s="40">
        <v>17.618595780298584</v>
      </c>
      <c r="F13" s="40">
        <v>18.163338016278693</v>
      </c>
      <c r="G13" s="40">
        <v>16.72402418356965</v>
      </c>
      <c r="H13" s="40">
        <v>16.082808337307267</v>
      </c>
      <c r="I13" s="40">
        <v>14.011924685127623</v>
      </c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</row>
    <row r="14" spans="1:27" x14ac:dyDescent="0.25"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</row>
    <row r="15" spans="1:27" x14ac:dyDescent="0.25">
      <c r="A15" s="5" t="s">
        <v>267</v>
      </c>
      <c r="V15" s="45"/>
      <c r="W15" s="45"/>
      <c r="Y15" s="45"/>
      <c r="AA15" s="45"/>
    </row>
    <row r="16" spans="1:27" x14ac:dyDescent="0.25">
      <c r="V16" s="45"/>
      <c r="W16" s="45"/>
      <c r="Y16" s="45"/>
      <c r="AA16" s="45"/>
    </row>
    <row r="18" spans="3:27" x14ac:dyDescent="0.25">
      <c r="V18" s="45"/>
      <c r="W18" s="45"/>
      <c r="Y18" s="45"/>
      <c r="AA18" s="45"/>
    </row>
    <row r="19" spans="3:27" x14ac:dyDescent="0.25"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</row>
    <row r="20" spans="3:27" x14ac:dyDescent="0.25">
      <c r="V20" s="45"/>
      <c r="W20" s="45"/>
      <c r="Y20" s="45"/>
      <c r="AA20" s="45"/>
    </row>
    <row r="21" spans="3:27" x14ac:dyDescent="0.25">
      <c r="V21" s="45"/>
      <c r="W21" s="45"/>
      <c r="Y21" s="45"/>
      <c r="AA21" s="45"/>
    </row>
    <row r="22" spans="3:27" x14ac:dyDescent="0.25">
      <c r="V22" s="45"/>
      <c r="W22" s="45"/>
      <c r="Y22" s="45"/>
      <c r="AA22" s="45"/>
    </row>
    <row r="23" spans="3:27" x14ac:dyDescent="0.25">
      <c r="V23" s="45"/>
      <c r="W23" s="45"/>
      <c r="Y23" s="45"/>
      <c r="AA23" s="45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50" zoomScaleNormal="50" workbookViewId="0">
      <pane xSplit="2" ySplit="4" topLeftCell="D5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9.140625" style="5"/>
    <col min="2" max="2" width="41.5703125" style="5" customWidth="1"/>
    <col min="3" max="3" width="18.42578125" style="5" customWidth="1"/>
    <col min="4" max="4" width="18" style="5" bestFit="1" customWidth="1"/>
    <col min="5" max="5" width="15" style="5" customWidth="1"/>
    <col min="6" max="9" width="18" style="5" bestFit="1" customWidth="1"/>
    <col min="10" max="10" width="19.7109375" style="5" customWidth="1"/>
    <col min="11" max="12" width="16.85546875" style="5" bestFit="1" customWidth="1"/>
    <col min="13" max="13" width="14.28515625" style="5" customWidth="1"/>
    <col min="14" max="14" width="16.85546875" style="5" bestFit="1" customWidth="1"/>
    <col min="15" max="15" width="16.5703125" style="5" customWidth="1"/>
    <col min="16" max="16" width="16.85546875" style="5" bestFit="1" customWidth="1"/>
    <col min="17" max="18" width="14.28515625" style="5" customWidth="1"/>
    <col min="19" max="20" width="17.7109375" style="5" bestFit="1" customWidth="1"/>
    <col min="21" max="21" width="15" style="5" customWidth="1"/>
    <col min="22" max="22" width="17.7109375" style="5" bestFit="1" customWidth="1"/>
    <col min="23" max="24" width="16.85546875" style="5" bestFit="1" customWidth="1"/>
    <col min="25" max="25" width="14.28515625" style="5" customWidth="1"/>
    <col min="26" max="26" width="17.7109375" style="5" bestFit="1" customWidth="1"/>
    <col min="27" max="28" width="16.85546875" style="5" bestFit="1" customWidth="1"/>
    <col min="29" max="29" width="14.28515625" style="5" customWidth="1"/>
    <col min="30" max="31" width="17.7109375" style="5" bestFit="1" customWidth="1"/>
    <col min="32" max="32" width="18.28515625" style="5" bestFit="1" customWidth="1"/>
    <col min="33" max="33" width="15.28515625" style="5" customWidth="1"/>
    <col min="34" max="36" width="17.7109375" style="5" bestFit="1" customWidth="1"/>
    <col min="37" max="37" width="15.85546875" style="5" customWidth="1"/>
    <col min="38" max="38" width="17.7109375" style="5" bestFit="1" customWidth="1"/>
    <col min="39" max="39" width="17.42578125" style="5" customWidth="1"/>
    <col min="40" max="41" width="16.42578125" style="5" customWidth="1"/>
    <col min="42" max="42" width="17.7109375" style="5" bestFit="1" customWidth="1"/>
    <col min="43" max="43" width="16.85546875" style="5" bestFit="1" customWidth="1"/>
    <col min="44" max="44" width="17.7109375" style="5" bestFit="1" customWidth="1"/>
    <col min="45" max="45" width="15" style="5" customWidth="1"/>
    <col min="46" max="47" width="17.7109375" style="5" bestFit="1" customWidth="1"/>
    <col min="48" max="48" width="16.85546875" style="5" bestFit="1" customWidth="1"/>
    <col min="49" max="49" width="14.28515625" style="5" customWidth="1"/>
    <col min="50" max="52" width="17.7109375" style="5" bestFit="1" customWidth="1"/>
    <col min="53" max="53" width="14.28515625" style="5" customWidth="1"/>
    <col min="54" max="54" width="18" style="5" bestFit="1" customWidth="1"/>
    <col min="55" max="55" width="17.7109375" style="5" bestFit="1" customWidth="1"/>
    <col min="56" max="56" width="16.85546875" style="5" bestFit="1" customWidth="1"/>
    <col min="57" max="57" width="13.42578125" style="5" customWidth="1"/>
    <col min="58" max="59" width="17.7109375" style="5" bestFit="1" customWidth="1"/>
    <col min="60" max="60" width="16.85546875" style="5" bestFit="1" customWidth="1"/>
    <col min="61" max="61" width="14.28515625" style="5" customWidth="1"/>
    <col min="62" max="64" width="16.85546875" style="5" bestFit="1" customWidth="1"/>
    <col min="65" max="65" width="18.7109375" style="5" customWidth="1"/>
    <col min="66" max="66" width="16.85546875" style="5" bestFit="1" customWidth="1"/>
    <col min="67" max="67" width="17.7109375" style="5" bestFit="1" customWidth="1"/>
    <col min="68" max="68" width="16.85546875" style="5" bestFit="1" customWidth="1"/>
    <col min="69" max="69" width="18.85546875" style="5" customWidth="1"/>
    <col min="70" max="70" width="16.85546875" style="5" customWidth="1"/>
    <col min="71" max="71" width="16" style="5" customWidth="1"/>
    <col min="72" max="72" width="16.85546875" style="5" bestFit="1" customWidth="1"/>
    <col min="73" max="73" width="18" style="5" customWidth="1"/>
    <col min="74" max="74" width="15.7109375" style="5" customWidth="1"/>
    <col min="75" max="76" width="16.85546875" style="5" bestFit="1" customWidth="1"/>
    <col min="77" max="77" width="18" style="5" bestFit="1" customWidth="1"/>
    <col min="78" max="78" width="15.85546875" style="5" customWidth="1"/>
    <col min="79" max="79" width="14.7109375" style="5" customWidth="1"/>
    <col min="80" max="80" width="15.42578125" style="5" customWidth="1"/>
    <col min="81" max="81" width="16.28515625" style="5" customWidth="1"/>
    <col min="82" max="82" width="9.140625" style="5"/>
    <col min="83" max="83" width="14.42578125" style="5" bestFit="1" customWidth="1"/>
    <col min="84" max="16384" width="9.140625" style="5"/>
  </cols>
  <sheetData>
    <row r="1" spans="1:10" ht="26.25" x14ac:dyDescent="0.4">
      <c r="A1" s="1" t="s">
        <v>282</v>
      </c>
    </row>
    <row r="2" spans="1:10" x14ac:dyDescent="0.25">
      <c r="B2" s="65" t="s">
        <v>139</v>
      </c>
    </row>
    <row r="3" spans="1:10" x14ac:dyDescent="0.25">
      <c r="B3" s="5" t="s">
        <v>145</v>
      </c>
    </row>
    <row r="4" spans="1:10" x14ac:dyDescent="0.25">
      <c r="C4" s="30">
        <v>2010</v>
      </c>
      <c r="D4" s="30">
        <v>2011</v>
      </c>
      <c r="E4" s="30">
        <v>2012</v>
      </c>
      <c r="F4" s="30">
        <v>2013</v>
      </c>
      <c r="G4" s="30">
        <v>2014</v>
      </c>
      <c r="H4" s="30">
        <v>2015</v>
      </c>
      <c r="I4" s="30">
        <v>2016</v>
      </c>
      <c r="J4" s="30"/>
    </row>
    <row r="5" spans="1:10" x14ac:dyDescent="0.25">
      <c r="A5" s="5" t="s">
        <v>146</v>
      </c>
      <c r="B5" s="5" t="s">
        <v>13</v>
      </c>
      <c r="C5" s="40">
        <v>9.9237191249999981</v>
      </c>
      <c r="D5" s="40">
        <v>11.756221428571429</v>
      </c>
      <c r="E5" s="40">
        <v>11.957409538461539</v>
      </c>
      <c r="F5" s="40">
        <v>15.226783673469386</v>
      </c>
      <c r="G5" s="40">
        <v>15.433350957155879</v>
      </c>
      <c r="H5" s="40">
        <v>15.861735770234988</v>
      </c>
      <c r="I5" s="40">
        <v>19.115299999999998</v>
      </c>
      <c r="J5" s="30"/>
    </row>
    <row r="6" spans="1:10" x14ac:dyDescent="0.25">
      <c r="B6" s="5" t="s">
        <v>14</v>
      </c>
      <c r="C6" s="40">
        <v>92.656237124999976</v>
      </c>
      <c r="D6" s="40">
        <v>110.8107714285714</v>
      </c>
      <c r="E6" s="40">
        <v>107.91147907692309</v>
      </c>
      <c r="F6" s="40">
        <v>112.2300720116618</v>
      </c>
      <c r="G6" s="40">
        <v>95.305672561531452</v>
      </c>
      <c r="H6" s="40">
        <v>103.46524464751957</v>
      </c>
      <c r="I6" s="40">
        <v>110.23360000000001</v>
      </c>
      <c r="J6" s="30"/>
    </row>
    <row r="7" spans="1:10" x14ac:dyDescent="0.25">
      <c r="B7" s="5" t="s">
        <v>15</v>
      </c>
      <c r="C7" s="40">
        <v>100.31830349999998</v>
      </c>
      <c r="D7" s="40">
        <v>99.798514285714276</v>
      </c>
      <c r="E7" s="40">
        <v>100.56481599999999</v>
      </c>
      <c r="F7" s="40">
        <v>109.91883411078716</v>
      </c>
      <c r="G7" s="40">
        <v>116.65046663628078</v>
      </c>
      <c r="H7" s="40">
        <v>123.53448903394256</v>
      </c>
      <c r="I7" s="40">
        <v>135.14109999999997</v>
      </c>
      <c r="J7" s="30"/>
    </row>
    <row r="8" spans="1:10" x14ac:dyDescent="0.25">
      <c r="C8" s="30"/>
      <c r="D8" s="30"/>
      <c r="E8" s="30"/>
      <c r="F8" s="30"/>
      <c r="G8" s="30"/>
      <c r="H8" s="30"/>
      <c r="I8" s="30"/>
      <c r="J8" s="30"/>
    </row>
    <row r="9" spans="1:10" x14ac:dyDescent="0.25">
      <c r="C9" s="30">
        <v>2010</v>
      </c>
      <c r="D9" s="30">
        <v>2011</v>
      </c>
      <c r="E9" s="30">
        <v>2012</v>
      </c>
      <c r="F9" s="30">
        <v>2013</v>
      </c>
      <c r="G9" s="30">
        <v>2014</v>
      </c>
      <c r="H9" s="30">
        <v>2015</v>
      </c>
      <c r="I9" s="30">
        <v>2016</v>
      </c>
      <c r="J9" s="30"/>
    </row>
    <row r="10" spans="1:10" x14ac:dyDescent="0.25">
      <c r="A10" s="5" t="s">
        <v>147</v>
      </c>
      <c r="B10" s="5" t="s">
        <v>13</v>
      </c>
      <c r="C10" s="40">
        <v>0.94696329543922519</v>
      </c>
      <c r="D10" s="40">
        <v>1.3087044025097077</v>
      </c>
      <c r="E10" s="40">
        <v>1.1685832658998854</v>
      </c>
      <c r="F10" s="40">
        <v>1.3469497699652422</v>
      </c>
      <c r="G10" s="40">
        <v>1.3140193593566236</v>
      </c>
      <c r="H10" s="40">
        <v>1.2321925504321307</v>
      </c>
      <c r="I10" s="40">
        <v>1.2705494298070656</v>
      </c>
      <c r="J10" s="30"/>
    </row>
    <row r="11" spans="1:10" x14ac:dyDescent="0.25">
      <c r="B11" s="5" t="s">
        <v>14</v>
      </c>
      <c r="C11" s="40">
        <v>8.8420793207631121</v>
      </c>
      <c r="D11" s="40">
        <v>12.342592803254115</v>
      </c>
      <c r="E11" s="40">
        <v>10.592103454791868</v>
      </c>
      <c r="F11" s="40">
        <v>9.9662067176305431</v>
      </c>
      <c r="G11" s="40">
        <v>8.1272393669260588</v>
      </c>
      <c r="H11" s="40">
        <v>8.0542771263746573</v>
      </c>
      <c r="I11" s="40">
        <v>7.3254111349575926</v>
      </c>
      <c r="J11" s="30"/>
    </row>
    <row r="12" spans="1:10" x14ac:dyDescent="0.25">
      <c r="B12" s="5" t="s">
        <v>15</v>
      </c>
      <c r="C12" s="40">
        <v>9.5818303923527068</v>
      </c>
      <c r="D12" s="40">
        <v>11.114301068829795</v>
      </c>
      <c r="E12" s="40">
        <v>9.8746142634735463</v>
      </c>
      <c r="F12" s="40">
        <v>9.7680301049290037</v>
      </c>
      <c r="G12" s="40">
        <v>9.9398780268595548</v>
      </c>
      <c r="H12" s="40">
        <v>9.6108026211504072</v>
      </c>
      <c r="I12" s="40">
        <v>9.0000880131189707</v>
      </c>
      <c r="J12" s="30"/>
    </row>
    <row r="13" spans="1:10" x14ac:dyDescent="0.25">
      <c r="C13" s="30"/>
      <c r="D13" s="30"/>
      <c r="E13" s="30"/>
      <c r="F13" s="30"/>
      <c r="G13" s="30"/>
      <c r="H13" s="30"/>
      <c r="I13" s="30"/>
      <c r="J13" s="30"/>
    </row>
    <row r="14" spans="1:10" x14ac:dyDescent="0.25">
      <c r="A14" s="5" t="s">
        <v>267</v>
      </c>
    </row>
    <row r="18" spans="3:10" x14ac:dyDescent="0.25">
      <c r="C18" s="30"/>
      <c r="D18" s="30"/>
      <c r="E18" s="30"/>
      <c r="F18" s="30"/>
      <c r="G18" s="30"/>
      <c r="H18" s="30"/>
      <c r="I18" s="30"/>
      <c r="J18" s="30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5" x14ac:dyDescent="0.25"/>
  <cols>
    <col min="3" max="3" width="9.140625" style="40"/>
    <col min="12" max="12" width="9.85546875" bestFit="1" customWidth="1"/>
    <col min="13" max="13" width="9.85546875" customWidth="1"/>
    <col min="14" max="14" width="9.85546875" bestFit="1" customWidth="1"/>
  </cols>
  <sheetData>
    <row r="1" spans="1:14" ht="26.25" x14ac:dyDescent="0.4">
      <c r="A1" s="1" t="s">
        <v>268</v>
      </c>
    </row>
    <row r="5" spans="1:14" x14ac:dyDescent="0.25">
      <c r="B5" t="s">
        <v>148</v>
      </c>
      <c r="D5" t="s">
        <v>149</v>
      </c>
      <c r="F5" t="s">
        <v>150</v>
      </c>
    </row>
    <row r="6" spans="1:14" x14ac:dyDescent="0.25">
      <c r="A6" s="30"/>
      <c r="B6" s="30" t="s">
        <v>147</v>
      </c>
      <c r="C6" s="40" t="s">
        <v>151</v>
      </c>
      <c r="D6" s="30" t="s">
        <v>147</v>
      </c>
      <c r="E6" s="30" t="s">
        <v>152</v>
      </c>
      <c r="F6" s="30" t="s">
        <v>147</v>
      </c>
      <c r="G6" s="30" t="s">
        <v>153</v>
      </c>
      <c r="H6" s="30"/>
      <c r="I6" s="30"/>
      <c r="J6" s="30"/>
      <c r="K6" s="30"/>
      <c r="L6" s="30"/>
      <c r="M6" s="30"/>
      <c r="N6" s="30"/>
    </row>
    <row r="7" spans="1:14" x14ac:dyDescent="0.25">
      <c r="A7" s="67" t="s">
        <v>130</v>
      </c>
      <c r="B7" s="5"/>
      <c r="D7" s="5"/>
      <c r="E7" s="5"/>
      <c r="F7" s="5"/>
      <c r="G7" s="5"/>
      <c r="H7" s="5"/>
      <c r="I7" s="5"/>
      <c r="J7" s="5"/>
      <c r="K7" s="5"/>
    </row>
    <row r="8" spans="1:14" x14ac:dyDescent="0.25">
      <c r="A8" s="5" t="s">
        <v>42</v>
      </c>
      <c r="B8" s="41">
        <v>0.63454490233622851</v>
      </c>
      <c r="C8" s="40">
        <v>8.3262848563968674</v>
      </c>
      <c r="D8" s="4">
        <v>-2.0109267133330833E-2</v>
      </c>
      <c r="E8" s="4">
        <v>0.14516860333867965</v>
      </c>
      <c r="F8" s="5">
        <v>-13.022097792314526</v>
      </c>
      <c r="G8" s="5">
        <v>1210</v>
      </c>
      <c r="H8" s="5"/>
      <c r="I8" s="5"/>
      <c r="J8" s="5"/>
      <c r="K8" s="5"/>
      <c r="L8" s="5"/>
      <c r="M8" s="5"/>
      <c r="N8" s="5"/>
    </row>
    <row r="9" spans="1:14" x14ac:dyDescent="0.25">
      <c r="A9" s="5" t="s">
        <v>51</v>
      </c>
      <c r="B9" s="41">
        <v>0.25604394170702177</v>
      </c>
      <c r="C9" s="40">
        <v>3.7255908616187985</v>
      </c>
      <c r="D9" s="4">
        <v>-0.11678902597062379</v>
      </c>
      <c r="E9" s="4">
        <v>3.1890012294473413E-2</v>
      </c>
      <c r="F9" s="5">
        <v>-33.857281484194573</v>
      </c>
      <c r="G9" s="5">
        <v>120</v>
      </c>
      <c r="H9" s="5"/>
      <c r="I9" s="5"/>
      <c r="J9" s="5"/>
      <c r="K9" s="5"/>
      <c r="L9" s="5"/>
      <c r="M9" s="5"/>
      <c r="N9" s="5"/>
    </row>
    <row r="10" spans="1:14" x14ac:dyDescent="0.25">
      <c r="A10" s="5" t="s">
        <v>47</v>
      </c>
      <c r="B10" s="41">
        <v>0.41213314357188446</v>
      </c>
      <c r="C10" s="40">
        <v>5.3167164490861616</v>
      </c>
      <c r="D10" s="4">
        <v>-4.9200484122015054E-3</v>
      </c>
      <c r="E10" s="4">
        <v>0.16470382787939553</v>
      </c>
      <c r="F10" s="5">
        <v>-2.0377408020440271</v>
      </c>
      <c r="G10" s="5">
        <v>880</v>
      </c>
      <c r="H10" s="5"/>
      <c r="I10" s="5"/>
      <c r="J10" s="5"/>
      <c r="K10" s="5"/>
      <c r="L10" s="5"/>
      <c r="M10" s="5"/>
      <c r="N10" s="5"/>
    </row>
    <row r="11" spans="1:14" x14ac:dyDescent="0.25">
      <c r="A11" s="5" t="s">
        <v>154</v>
      </c>
      <c r="B11" s="41">
        <v>1.2182098356148694</v>
      </c>
      <c r="C11" s="40">
        <v>20.088053524804177</v>
      </c>
      <c r="D11" s="4">
        <v>-0.22083242424995342</v>
      </c>
      <c r="E11" s="4">
        <v>-8.8746952142619628E-2</v>
      </c>
      <c r="F11" s="5">
        <v>-345.2662041089211</v>
      </c>
      <c r="G11" s="5">
        <v>-1780</v>
      </c>
      <c r="H11" s="5"/>
      <c r="I11" s="5"/>
      <c r="J11" s="5"/>
      <c r="K11" s="5"/>
      <c r="L11" s="5"/>
      <c r="M11" s="5"/>
      <c r="N11" s="5"/>
    </row>
    <row r="12" spans="1:14" x14ac:dyDescent="0.25">
      <c r="A12" s="5" t="s">
        <v>155</v>
      </c>
      <c r="B12" s="41">
        <v>8.3378806429112287E-2</v>
      </c>
      <c r="C12" s="40">
        <v>1.057349869451697</v>
      </c>
      <c r="D12" s="4">
        <v>1.358695721339398E-2</v>
      </c>
      <c r="E12" s="4">
        <v>0.17898534441248004</v>
      </c>
      <c r="F12" s="5">
        <v>1.1176784264970507</v>
      </c>
      <c r="G12" s="5">
        <v>190</v>
      </c>
      <c r="H12" s="5"/>
      <c r="I12" s="5"/>
      <c r="J12" s="5"/>
      <c r="K12" s="5"/>
      <c r="L12" s="5"/>
      <c r="M12" s="5"/>
      <c r="N12" s="5"/>
    </row>
    <row r="13" spans="1:14" x14ac:dyDescent="0.25">
      <c r="A13" s="5" t="s">
        <v>119</v>
      </c>
      <c r="B13" s="41">
        <v>2.1915233232319316</v>
      </c>
      <c r="C13" s="40">
        <v>30.777701305483024</v>
      </c>
      <c r="D13" s="4">
        <v>-8.491130588735607E-2</v>
      </c>
      <c r="E13" s="4">
        <v>6.94268448870905E-2</v>
      </c>
      <c r="F13" s="5">
        <v>-203.35199031025877</v>
      </c>
      <c r="G13" s="5">
        <v>2140</v>
      </c>
      <c r="H13" s="5"/>
      <c r="I13" s="5"/>
      <c r="J13" s="5"/>
      <c r="K13" s="5"/>
      <c r="L13" s="5"/>
      <c r="M13" s="5"/>
      <c r="N13" s="5"/>
    </row>
    <row r="14" spans="1:14" x14ac:dyDescent="0.25">
      <c r="A14" s="5" t="s">
        <v>120</v>
      </c>
      <c r="B14" s="41">
        <v>1.6069228519175931</v>
      </c>
      <c r="C14" s="40">
        <v>22.18043733681462</v>
      </c>
      <c r="D14" s="4">
        <v>-6.8866778978403986E-2</v>
      </c>
      <c r="E14" s="4">
        <v>8.7809930598288677E-2</v>
      </c>
      <c r="F14" s="5">
        <v>-118.84830052238976</v>
      </c>
      <c r="G14" s="5">
        <v>1950</v>
      </c>
      <c r="H14" s="5"/>
      <c r="I14" s="5"/>
      <c r="J14" s="5"/>
      <c r="K14" s="5"/>
      <c r="L14" s="5"/>
      <c r="M14" s="5"/>
      <c r="N14" s="5"/>
    </row>
    <row r="15" spans="1:14" x14ac:dyDescent="0.25">
      <c r="A15" s="5" t="s">
        <v>45</v>
      </c>
      <c r="B15" s="41">
        <v>2.4935773321369923</v>
      </c>
      <c r="C15" s="40">
        <v>30.564743603133159</v>
      </c>
      <c r="D15" s="4">
        <v>4.928614196728387E-2</v>
      </c>
      <c r="E15" s="4">
        <v>0.22422423972711814</v>
      </c>
      <c r="F15" s="5">
        <v>117.12611220394501</v>
      </c>
      <c r="G15" s="5">
        <v>6850</v>
      </c>
      <c r="H15" s="5"/>
      <c r="I15" s="5"/>
      <c r="J15" s="5"/>
      <c r="K15" s="5"/>
      <c r="L15" s="5"/>
      <c r="M15" s="5"/>
      <c r="N15" s="5"/>
    </row>
    <row r="16" spans="1:14" x14ac:dyDescent="0.25">
      <c r="A16" s="5" t="s">
        <v>156</v>
      </c>
      <c r="B16" s="41">
        <v>0.10375387617333673</v>
      </c>
      <c r="C16" s="40">
        <v>1.4976112271540469</v>
      </c>
      <c r="D16" s="4">
        <v>-0.10809703869831255</v>
      </c>
      <c r="E16" s="4">
        <v>3.9455348474010332E-2</v>
      </c>
      <c r="F16" s="5">
        <v>-12.574783641754777</v>
      </c>
      <c r="G16" s="5">
        <v>60</v>
      </c>
      <c r="H16" s="5"/>
      <c r="I16" s="5"/>
      <c r="J16" s="5"/>
      <c r="K16" s="5"/>
      <c r="L16" s="5"/>
      <c r="M16" s="5"/>
      <c r="N16" s="5"/>
    </row>
    <row r="17" spans="1:15" x14ac:dyDescent="0.25">
      <c r="A17" s="67" t="s">
        <v>131</v>
      </c>
      <c r="B17" s="5"/>
      <c r="D17" s="5"/>
      <c r="E17" s="5"/>
      <c r="F17" s="5"/>
      <c r="G17" s="5"/>
      <c r="H17" s="5"/>
      <c r="I17" s="5"/>
      <c r="J17" s="5"/>
      <c r="K17" s="5"/>
    </row>
    <row r="18" spans="1:15" x14ac:dyDescent="0.25">
      <c r="A18" s="5" t="s">
        <v>42</v>
      </c>
      <c r="B18" s="41">
        <v>0.45037043038343844</v>
      </c>
      <c r="C18" s="40">
        <v>6.0806650130548308</v>
      </c>
      <c r="D18" s="4">
        <v>-4.8140680789602874E-2</v>
      </c>
      <c r="E18" s="4">
        <v>0.11117780464698557</v>
      </c>
      <c r="F18" s="5">
        <v>-22.777671751063451</v>
      </c>
      <c r="G18" s="5">
        <v>680</v>
      </c>
      <c r="H18" s="5"/>
      <c r="I18" s="5"/>
      <c r="J18" s="5"/>
      <c r="K18" s="5"/>
      <c r="L18" s="5"/>
      <c r="M18" s="5"/>
      <c r="N18" s="5"/>
      <c r="O18" s="5"/>
    </row>
    <row r="19" spans="1:15" x14ac:dyDescent="0.25">
      <c r="A19" s="5" t="s">
        <v>51</v>
      </c>
      <c r="B19" s="41">
        <v>0.86087907820624054</v>
      </c>
      <c r="C19" s="40">
        <v>11.614696083550914</v>
      </c>
      <c r="D19" s="4">
        <v>-4.6746186034995807E-2</v>
      </c>
      <c r="E19" s="4">
        <v>0.11245269846525141</v>
      </c>
      <c r="F19" s="5">
        <v>-42.216262818899168</v>
      </c>
      <c r="G19" s="5">
        <v>1310</v>
      </c>
      <c r="H19" s="5"/>
      <c r="I19" s="5"/>
      <c r="J19" s="5"/>
      <c r="K19" s="5"/>
      <c r="L19" s="5"/>
      <c r="M19" s="5"/>
      <c r="N19" s="5"/>
      <c r="O19" s="5"/>
    </row>
    <row r="20" spans="1:15" x14ac:dyDescent="0.25">
      <c r="A20" s="5" t="s">
        <v>47</v>
      </c>
      <c r="B20" s="41">
        <v>0.33452128860984259</v>
      </c>
      <c r="C20" s="40">
        <v>4.8035563968668411</v>
      </c>
      <c r="D20" s="4">
        <v>-0.10546026386543184</v>
      </c>
      <c r="E20" s="4">
        <v>4.5995838266262856E-2</v>
      </c>
      <c r="F20" s="5">
        <v>-39.437827007934288</v>
      </c>
      <c r="G20" s="5">
        <v>220</v>
      </c>
      <c r="H20" s="5"/>
      <c r="I20" s="5"/>
      <c r="J20" s="5"/>
      <c r="K20" s="5"/>
      <c r="L20" s="5"/>
      <c r="M20" s="5"/>
      <c r="N20" s="5"/>
      <c r="O20" s="5"/>
    </row>
    <row r="21" spans="1:15" x14ac:dyDescent="0.25">
      <c r="A21" s="5" t="s">
        <v>154</v>
      </c>
      <c r="B21" s="41">
        <v>2.5744777535265917</v>
      </c>
      <c r="C21" s="40">
        <v>36.865273629242814</v>
      </c>
      <c r="D21" s="4">
        <v>-0.10237574310841036</v>
      </c>
      <c r="E21" s="4">
        <v>4.8222248087344433E-2</v>
      </c>
      <c r="F21" s="5">
        <v>-293.62405383969872</v>
      </c>
      <c r="G21" s="5">
        <v>1780</v>
      </c>
      <c r="H21" s="5"/>
      <c r="I21" s="5"/>
      <c r="J21" s="5"/>
      <c r="K21" s="5"/>
      <c r="L21" s="5"/>
      <c r="M21" s="5"/>
      <c r="N21" s="5"/>
      <c r="O21" s="5"/>
    </row>
    <row r="22" spans="1:15" x14ac:dyDescent="0.25">
      <c r="A22" s="5" t="s">
        <v>155</v>
      </c>
      <c r="B22" s="41">
        <v>0.23268773607656706</v>
      </c>
      <c r="C22" s="40">
        <v>3.0795979112271539</v>
      </c>
      <c r="D22" s="4">
        <v>-2.8634688364841954E-2</v>
      </c>
      <c r="E22" s="4">
        <v>0.13479100218230644</v>
      </c>
      <c r="F22" s="5">
        <v>-6.8593563400539495</v>
      </c>
      <c r="G22" s="5">
        <v>420</v>
      </c>
      <c r="H22" s="5"/>
      <c r="I22" s="5"/>
      <c r="J22" s="5"/>
      <c r="K22" s="5"/>
      <c r="L22" s="5"/>
      <c r="M22" s="5"/>
      <c r="N22" s="5"/>
      <c r="O22" s="5"/>
    </row>
    <row r="23" spans="1:15" x14ac:dyDescent="0.25">
      <c r="A23" s="5" t="s">
        <v>119</v>
      </c>
      <c r="B23" s="41">
        <v>0.95601300477495421</v>
      </c>
      <c r="C23" s="40">
        <v>15.204903655352478</v>
      </c>
      <c r="D23" s="4">
        <v>-0.19191465087861326</v>
      </c>
      <c r="E23" s="4">
        <v>-5.6712207778372048E-2</v>
      </c>
      <c r="F23" s="5">
        <v>-227.04644038687911</v>
      </c>
      <c r="G23" s="5">
        <v>-860</v>
      </c>
      <c r="H23" s="5"/>
      <c r="I23" s="5"/>
      <c r="J23" s="5"/>
      <c r="K23" s="5"/>
      <c r="L23" s="5"/>
      <c r="M23" s="5"/>
      <c r="N23" s="5"/>
      <c r="O23" s="5"/>
    </row>
    <row r="24" spans="1:15" x14ac:dyDescent="0.25">
      <c r="A24" s="5" t="s">
        <v>120</v>
      </c>
      <c r="B24" s="41">
        <v>4.9946478072607094</v>
      </c>
      <c r="C24" s="40">
        <v>76.815777284595299</v>
      </c>
      <c r="D24" s="4">
        <v>-0.16431056145993195</v>
      </c>
      <c r="E24" s="4">
        <v>-2.4755035382251434E-2</v>
      </c>
      <c r="F24" s="5">
        <v>-982.03153905992167</v>
      </c>
      <c r="G24" s="5">
        <v>-1900</v>
      </c>
      <c r="H24" s="5"/>
      <c r="I24" s="5"/>
      <c r="J24" s="5"/>
      <c r="K24" s="5"/>
      <c r="L24" s="5"/>
      <c r="M24" s="5"/>
      <c r="N24" s="5"/>
      <c r="O24" s="5"/>
    </row>
    <row r="25" spans="1:15" x14ac:dyDescent="0.25">
      <c r="A25" s="5" t="s">
        <v>45</v>
      </c>
      <c r="B25" s="41">
        <v>3.3057286131496784</v>
      </c>
      <c r="C25" s="40">
        <v>47.784775456919057</v>
      </c>
      <c r="D25" s="4">
        <v>-0.11129705039584181</v>
      </c>
      <c r="E25" s="4">
        <v>3.8127720087824057E-2</v>
      </c>
      <c r="F25" s="5">
        <v>-413.99417456257152</v>
      </c>
      <c r="G25" s="5">
        <v>1820</v>
      </c>
      <c r="H25" s="5"/>
      <c r="I25" s="5"/>
      <c r="J25" s="5"/>
      <c r="K25" s="5"/>
      <c r="L25" s="5"/>
      <c r="M25" s="5"/>
      <c r="N25" s="5"/>
      <c r="O25" s="5"/>
    </row>
    <row r="26" spans="1:15" x14ac:dyDescent="0.25">
      <c r="A26" s="5" t="s">
        <v>156</v>
      </c>
      <c r="B26" s="41">
        <v>0.3025989731395976</v>
      </c>
      <c r="C26" s="40">
        <v>4.4436323759791119</v>
      </c>
      <c r="D26" s="4">
        <v>-0.12415892913223814</v>
      </c>
      <c r="E26" s="4">
        <v>2.3059428717550068E-2</v>
      </c>
      <c r="F26" s="5">
        <v>-42.896326412625911</v>
      </c>
      <c r="G26" s="5">
        <v>100</v>
      </c>
      <c r="H26" s="5"/>
      <c r="I26" s="5"/>
      <c r="J26" s="5"/>
      <c r="K26" s="5"/>
      <c r="L26" s="5"/>
      <c r="M26" s="5"/>
      <c r="N26" s="5"/>
      <c r="O26" s="5"/>
    </row>
    <row r="27" spans="1:15" x14ac:dyDescent="0.25">
      <c r="A27" s="5"/>
      <c r="B27" s="41"/>
      <c r="D27" s="4"/>
      <c r="E27" s="4"/>
      <c r="F27" s="5"/>
      <c r="G27" s="5"/>
      <c r="H27" s="5"/>
      <c r="I27" s="5"/>
      <c r="J27" s="5"/>
      <c r="K27" s="5"/>
      <c r="L27" s="5"/>
      <c r="M27" s="5"/>
      <c r="N27" s="5"/>
    </row>
    <row r="28" spans="1:15" x14ac:dyDescent="0.25">
      <c r="A28" s="5" t="s">
        <v>267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="50" zoomScaleNormal="50" workbookViewId="0">
      <pane xSplit="1" ySplit="6" topLeftCell="B7" activePane="bottomRight" state="frozen"/>
      <selection pane="topRight" activeCell="C1" sqref="C1"/>
      <selection pane="bottomLeft" activeCell="A7" sqref="A7"/>
      <selection pane="bottomRight"/>
    </sheetView>
  </sheetViews>
  <sheetFormatPr defaultRowHeight="15" x14ac:dyDescent="0.25"/>
  <cols>
    <col min="1" max="1" width="9.140625" style="5"/>
    <col min="2" max="6" width="13.42578125" style="5" bestFit="1" customWidth="1"/>
    <col min="7" max="7" width="14.42578125" style="5" bestFit="1" customWidth="1"/>
    <col min="8" max="11" width="13.42578125" style="5" bestFit="1" customWidth="1"/>
    <col min="12" max="12" width="11.42578125" style="5" bestFit="1" customWidth="1"/>
    <col min="13" max="16384" width="9.140625" style="5"/>
  </cols>
  <sheetData>
    <row r="1" spans="1:16" ht="26.25" x14ac:dyDescent="0.4">
      <c r="A1" s="1" t="s">
        <v>269</v>
      </c>
    </row>
    <row r="2" spans="1:16" x14ac:dyDescent="0.25">
      <c r="A2" s="5" t="s">
        <v>157</v>
      </c>
    </row>
    <row r="4" spans="1:16" x14ac:dyDescent="0.25">
      <c r="A4" s="5" t="s">
        <v>271</v>
      </c>
    </row>
    <row r="6" spans="1:16" x14ac:dyDescent="0.25">
      <c r="B6" s="30">
        <v>2006</v>
      </c>
      <c r="C6" s="30">
        <v>2007</v>
      </c>
      <c r="D6" s="30">
        <v>2008</v>
      </c>
      <c r="E6" s="30">
        <v>2009</v>
      </c>
      <c r="F6" s="30">
        <v>2010</v>
      </c>
      <c r="G6" s="30">
        <v>2011</v>
      </c>
      <c r="H6" s="30">
        <v>2012</v>
      </c>
      <c r="I6" s="30">
        <v>2013</v>
      </c>
      <c r="J6" s="30">
        <v>2014</v>
      </c>
      <c r="K6" s="30">
        <v>2015</v>
      </c>
      <c r="L6" s="5" t="s">
        <v>158</v>
      </c>
    </row>
    <row r="7" spans="1:16" x14ac:dyDescent="0.25">
      <c r="A7" s="5" t="s">
        <v>159</v>
      </c>
      <c r="B7" s="5">
        <v>12.285216</v>
      </c>
      <c r="C7" s="5">
        <v>14.568037</v>
      </c>
      <c r="D7" s="5">
        <v>16.107054999999999</v>
      </c>
      <c r="E7" s="5">
        <v>8.9558359999999997</v>
      </c>
      <c r="F7" s="5">
        <v>13.610810000000001</v>
      </c>
      <c r="G7" s="5">
        <v>15.796255</v>
      </c>
      <c r="H7" s="5">
        <v>13.517727000000001</v>
      </c>
      <c r="I7" s="5">
        <v>12.457746</v>
      </c>
      <c r="J7" s="5">
        <v>11.289351999999999</v>
      </c>
      <c r="K7" s="5">
        <v>8.8923400000000008</v>
      </c>
    </row>
    <row r="8" spans="1:16" x14ac:dyDescent="0.25">
      <c r="A8" s="5" t="s">
        <v>160</v>
      </c>
      <c r="B8" s="5">
        <v>2.1087570000000002</v>
      </c>
      <c r="C8" s="5">
        <v>4.1696080000000002</v>
      </c>
      <c r="D8" s="5">
        <v>4.3097799999999999</v>
      </c>
      <c r="E8" s="5">
        <v>5.6701230000000002</v>
      </c>
      <c r="F8" s="5">
        <v>8.0953289999999996</v>
      </c>
      <c r="G8" s="5">
        <v>12.494809</v>
      </c>
      <c r="H8" s="5">
        <v>10.337483000000001</v>
      </c>
      <c r="I8" s="5">
        <v>12.046037999999999</v>
      </c>
      <c r="J8" s="5">
        <v>8.6800219999999992</v>
      </c>
      <c r="K8" s="5">
        <v>5.802848</v>
      </c>
    </row>
    <row r="9" spans="1:16" x14ac:dyDescent="0.25">
      <c r="A9" s="5" t="s">
        <v>17</v>
      </c>
      <c r="B9" s="5">
        <v>38.207787000000003</v>
      </c>
      <c r="C9" s="5">
        <v>45.288963000000003</v>
      </c>
      <c r="D9" s="5">
        <v>53.548710999999997</v>
      </c>
      <c r="E9" s="5">
        <v>39.237932999999998</v>
      </c>
      <c r="F9" s="5">
        <v>60.919418</v>
      </c>
      <c r="G9" s="5">
        <v>79.655253999999999</v>
      </c>
      <c r="H9" s="5">
        <v>75.017017999999993</v>
      </c>
      <c r="I9" s="5">
        <v>70.607747000000003</v>
      </c>
      <c r="J9" s="5">
        <v>70.64273</v>
      </c>
      <c r="K9" s="5">
        <v>54.935895000000002</v>
      </c>
    </row>
    <row r="13" spans="1:16" x14ac:dyDescent="0.25">
      <c r="A13" s="5" t="s">
        <v>272</v>
      </c>
    </row>
    <row r="14" spans="1:16" x14ac:dyDescent="0.25">
      <c r="A14" s="5" t="s">
        <v>161</v>
      </c>
      <c r="B14" s="5">
        <v>52601760</v>
      </c>
      <c r="C14" s="5">
        <v>64026608</v>
      </c>
      <c r="D14" s="5">
        <v>73965546</v>
      </c>
      <c r="E14" s="5">
        <v>53863892</v>
      </c>
      <c r="F14" s="5">
        <v>82625557</v>
      </c>
      <c r="G14" s="5">
        <v>107946318</v>
      </c>
      <c r="H14" s="5">
        <v>98872228</v>
      </c>
      <c r="I14" s="5">
        <v>95111531</v>
      </c>
      <c r="J14" s="5">
        <v>90612104</v>
      </c>
      <c r="K14" s="5">
        <v>69631083</v>
      </c>
      <c r="L14" s="5">
        <f>K14-I14</f>
        <v>-25480448</v>
      </c>
      <c r="M14" s="45">
        <f>L14/L$14</f>
        <v>1</v>
      </c>
      <c r="O14" s="45">
        <f>J14/G14-1</f>
        <v>-0.16058179955707241</v>
      </c>
      <c r="P14" s="45">
        <f>K14/J14-1</f>
        <v>-0.23154766387501613</v>
      </c>
    </row>
    <row r="15" spans="1:16" x14ac:dyDescent="0.25">
      <c r="M15" s="45"/>
    </row>
    <row r="16" spans="1:16" x14ac:dyDescent="0.25">
      <c r="A16" s="5" t="s">
        <v>162</v>
      </c>
      <c r="B16" s="5">
        <v>0</v>
      </c>
      <c r="C16" s="5">
        <v>0</v>
      </c>
      <c r="D16" s="5">
        <v>0</v>
      </c>
      <c r="E16" s="5">
        <v>0</v>
      </c>
      <c r="F16" s="5">
        <v>3874386</v>
      </c>
      <c r="G16" s="5">
        <v>4289185</v>
      </c>
      <c r="H16" s="5">
        <v>4081796</v>
      </c>
      <c r="I16" s="5">
        <v>4237149</v>
      </c>
      <c r="J16" s="5">
        <v>4529161</v>
      </c>
      <c r="K16" s="5">
        <v>3845775</v>
      </c>
      <c r="L16" s="5">
        <f t="shared" ref="L16:L18" si="0">K16-I16</f>
        <v>-391374</v>
      </c>
      <c r="M16" s="45">
        <f t="shared" ref="M16:M18" si="1">L16/L$14</f>
        <v>1.5359777033747602E-2</v>
      </c>
    </row>
    <row r="17" spans="1:13" x14ac:dyDescent="0.25">
      <c r="A17" s="5" t="s">
        <v>163</v>
      </c>
      <c r="B17" s="5">
        <v>0</v>
      </c>
      <c r="C17" s="5">
        <v>0</v>
      </c>
      <c r="D17" s="5">
        <v>0</v>
      </c>
      <c r="E17" s="5">
        <v>0</v>
      </c>
      <c r="F17" s="5">
        <v>4174244</v>
      </c>
      <c r="G17" s="5">
        <v>4569643</v>
      </c>
      <c r="H17" s="5">
        <v>5046401</v>
      </c>
      <c r="I17" s="5">
        <v>4601844</v>
      </c>
      <c r="J17" s="5">
        <v>4774961</v>
      </c>
      <c r="K17" s="5">
        <v>3792166</v>
      </c>
      <c r="L17" s="5">
        <f t="shared" si="0"/>
        <v>-809678</v>
      </c>
      <c r="M17" s="45">
        <f t="shared" si="1"/>
        <v>3.1776442863171009E-2</v>
      </c>
    </row>
    <row r="18" spans="1:13" x14ac:dyDescent="0.25">
      <c r="A18" s="5" t="s">
        <v>164</v>
      </c>
      <c r="B18" s="5">
        <v>783553</v>
      </c>
      <c r="C18" s="5">
        <v>1349482</v>
      </c>
      <c r="D18" s="5">
        <v>2279522</v>
      </c>
      <c r="E18" s="5">
        <v>2067689</v>
      </c>
      <c r="F18" s="5">
        <v>3032461</v>
      </c>
      <c r="G18" s="5">
        <v>3373443</v>
      </c>
      <c r="H18" s="5">
        <v>3746005</v>
      </c>
      <c r="I18" s="5">
        <v>3008549</v>
      </c>
      <c r="J18" s="5">
        <v>3769815</v>
      </c>
      <c r="K18" s="5">
        <v>3146769</v>
      </c>
      <c r="L18" s="5">
        <f t="shared" si="0"/>
        <v>138220</v>
      </c>
      <c r="M18" s="45">
        <f t="shared" si="1"/>
        <v>-5.4245514050616376E-3</v>
      </c>
    </row>
    <row r="19" spans="1:13" x14ac:dyDescent="0.25">
      <c r="M19" s="45"/>
    </row>
    <row r="21" spans="1:13" x14ac:dyDescent="0.25">
      <c r="A21" s="5" t="s">
        <v>270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35"/>
  <sheetViews>
    <sheetView zoomScale="55" zoomScaleNormal="55" workbookViewId="0">
      <pane xSplit="1" ySplit="5" topLeftCell="W6" activePane="bottomRight" state="frozen"/>
      <selection pane="topRight" activeCell="B1" sqref="B1"/>
      <selection pane="bottomLeft" activeCell="A7" sqref="A7"/>
      <selection pane="bottomRight"/>
    </sheetView>
  </sheetViews>
  <sheetFormatPr defaultColWidth="9.140625" defaultRowHeight="15.75" customHeight="1" x14ac:dyDescent="0.25"/>
  <cols>
    <col min="1" max="1" width="46.7109375" style="5" customWidth="1"/>
    <col min="2" max="145" width="10.7109375" style="5" customWidth="1"/>
    <col min="146" max="16384" width="9.140625" style="5"/>
  </cols>
  <sheetData>
    <row r="1" spans="1:29" ht="26.25" x14ac:dyDescent="0.4">
      <c r="A1" s="1" t="s">
        <v>180</v>
      </c>
    </row>
    <row r="2" spans="1:29" ht="15.75" customHeight="1" x14ac:dyDescent="0.25">
      <c r="A2" s="5" t="s">
        <v>181</v>
      </c>
    </row>
    <row r="4" spans="1:29" ht="15.75" customHeight="1" x14ac:dyDescent="0.25">
      <c r="A4" s="5" t="s">
        <v>182</v>
      </c>
    </row>
    <row r="5" spans="1:29" ht="15.75" customHeight="1" x14ac:dyDescent="0.25">
      <c r="B5" s="30">
        <v>2010</v>
      </c>
      <c r="C5" s="30"/>
      <c r="D5" s="30"/>
      <c r="E5" s="30"/>
      <c r="F5" s="30">
        <v>2011</v>
      </c>
      <c r="G5" s="30"/>
      <c r="H5" s="30"/>
      <c r="I5" s="30"/>
      <c r="J5" s="30">
        <v>2012</v>
      </c>
      <c r="K5" s="30"/>
      <c r="L5" s="30"/>
      <c r="M5" s="30"/>
      <c r="N5" s="30">
        <v>2013</v>
      </c>
      <c r="O5" s="30"/>
      <c r="P5" s="30"/>
      <c r="Q5" s="30"/>
      <c r="R5" s="30">
        <v>2014</v>
      </c>
      <c r="S5" s="30"/>
      <c r="T5" s="30"/>
      <c r="U5" s="30"/>
      <c r="V5" s="30">
        <v>2015</v>
      </c>
      <c r="W5" s="30"/>
      <c r="X5" s="30"/>
      <c r="Y5" s="30"/>
      <c r="Z5" s="30">
        <v>2016</v>
      </c>
      <c r="AA5" s="30"/>
      <c r="AB5" s="30"/>
      <c r="AC5" s="30"/>
    </row>
    <row r="6" spans="1:29" ht="15.75" customHeight="1" x14ac:dyDescent="0.25">
      <c r="A6" s="5" t="s">
        <v>183</v>
      </c>
      <c r="B6" s="5">
        <f>((B18/B30)/1000)/4</f>
        <v>26.275205194210852</v>
      </c>
      <c r="C6" s="5">
        <f t="shared" ref="C6:AA9" si="0">((C18/C30)/1000)/4</f>
        <v>25.823731760202762</v>
      </c>
      <c r="D6" s="5">
        <f t="shared" si="0"/>
        <v>25.641847672735071</v>
      </c>
      <c r="E6" s="5">
        <f t="shared" si="0"/>
        <v>25.507890089930857</v>
      </c>
      <c r="F6" s="5">
        <f t="shared" si="0"/>
        <v>25.908065345686232</v>
      </c>
      <c r="G6" s="5">
        <f t="shared" si="0"/>
        <v>26.453055813797942</v>
      </c>
      <c r="H6" s="5">
        <f t="shared" si="0"/>
        <v>26.972642252209635</v>
      </c>
      <c r="I6" s="5">
        <f t="shared" si="0"/>
        <v>28.105341047865348</v>
      </c>
      <c r="J6" s="5">
        <f t="shared" si="0"/>
        <v>29.020126475427272</v>
      </c>
      <c r="K6" s="5">
        <f t="shared" si="0"/>
        <v>29.018850409565339</v>
      </c>
      <c r="L6" s="5">
        <f t="shared" si="0"/>
        <v>28.656946417852517</v>
      </c>
      <c r="M6" s="5">
        <f t="shared" si="0"/>
        <v>28.611575324638689</v>
      </c>
      <c r="N6" s="5">
        <f t="shared" si="0"/>
        <v>28.635424274189646</v>
      </c>
      <c r="O6" s="5">
        <f t="shared" si="0"/>
        <v>29.356765763522734</v>
      </c>
      <c r="P6" s="5">
        <f t="shared" si="0"/>
        <v>30.101046453548378</v>
      </c>
      <c r="Q6" s="5">
        <f t="shared" si="0"/>
        <v>31.975892971922725</v>
      </c>
      <c r="R6" s="5">
        <f t="shared" si="0"/>
        <v>33.669177242414492</v>
      </c>
      <c r="S6" s="5">
        <f t="shared" si="0"/>
        <v>33.444757018019672</v>
      </c>
      <c r="T6" s="5">
        <f t="shared" si="0"/>
        <v>31.27907281796038</v>
      </c>
      <c r="U6" s="5">
        <f t="shared" si="0"/>
        <v>31.864026598995938</v>
      </c>
      <c r="V6" s="5">
        <f t="shared" si="0"/>
        <v>33.988575576621948</v>
      </c>
      <c r="W6" s="5">
        <f t="shared" si="0"/>
        <v>36.723053854520238</v>
      </c>
      <c r="X6" s="5">
        <f t="shared" si="0"/>
        <v>39.476851676050998</v>
      </c>
      <c r="Y6" s="5">
        <f t="shared" si="0"/>
        <v>39.035344004745419</v>
      </c>
      <c r="Z6" s="5">
        <f t="shared" si="0"/>
        <v>37.779780961316966</v>
      </c>
      <c r="AA6" s="5">
        <f t="shared" si="0"/>
        <v>36.913434575726619</v>
      </c>
      <c r="AB6" s="4">
        <f>AA6/X6-1</f>
        <v>-6.4934689355673703E-2</v>
      </c>
      <c r="AC6" s="30"/>
    </row>
    <row r="7" spans="1:29" ht="15.75" customHeight="1" x14ac:dyDescent="0.25">
      <c r="A7" s="5" t="s">
        <v>184</v>
      </c>
      <c r="B7" s="5">
        <f t="shared" ref="B7:Q9" si="1">((B19/B31)/1000)/4</f>
        <v>40.131588865907368</v>
      </c>
      <c r="C7" s="5">
        <f t="shared" si="1"/>
        <v>38.773671672102537</v>
      </c>
      <c r="D7" s="5">
        <f t="shared" si="1"/>
        <v>37.746495301377621</v>
      </c>
      <c r="E7" s="5">
        <f t="shared" si="1"/>
        <v>36.571749758297024</v>
      </c>
      <c r="F7" s="5">
        <f t="shared" si="1"/>
        <v>37.18032552092329</v>
      </c>
      <c r="G7" s="5">
        <f t="shared" si="1"/>
        <v>37.500322092269457</v>
      </c>
      <c r="H7" s="5">
        <f t="shared" si="1"/>
        <v>37.834411935421095</v>
      </c>
      <c r="I7" s="5">
        <f t="shared" si="1"/>
        <v>37.823157645424232</v>
      </c>
      <c r="J7" s="5">
        <f t="shared" si="1"/>
        <v>36.898207501124325</v>
      </c>
      <c r="K7" s="5">
        <f t="shared" si="1"/>
        <v>38.332430438319022</v>
      </c>
      <c r="L7" s="5">
        <f t="shared" si="1"/>
        <v>39.886051987508033</v>
      </c>
      <c r="M7" s="5">
        <f t="shared" si="1"/>
        <v>40.90549842578762</v>
      </c>
      <c r="N7" s="5">
        <f t="shared" si="1"/>
        <v>41.596412018482418</v>
      </c>
      <c r="O7" s="5">
        <f t="shared" si="1"/>
        <v>41.765923890881005</v>
      </c>
      <c r="P7" s="5">
        <f t="shared" si="1"/>
        <v>41.970450211765638</v>
      </c>
      <c r="Q7" s="5">
        <f t="shared" si="1"/>
        <v>41.454603472388506</v>
      </c>
      <c r="R7" s="5">
        <f t="shared" si="0"/>
        <v>41.296097520500219</v>
      </c>
      <c r="S7" s="5">
        <f t="shared" si="0"/>
        <v>41.437882204880495</v>
      </c>
      <c r="T7" s="5">
        <f t="shared" si="0"/>
        <v>42.166231452531484</v>
      </c>
      <c r="U7" s="5">
        <f t="shared" si="0"/>
        <v>43.02806708707346</v>
      </c>
      <c r="V7" s="5">
        <f t="shared" si="0"/>
        <v>43.494208410359128</v>
      </c>
      <c r="W7" s="5">
        <f t="shared" si="0"/>
        <v>43.509682562674577</v>
      </c>
      <c r="X7" s="5">
        <f t="shared" si="0"/>
        <v>43.196118586284015</v>
      </c>
      <c r="Y7" s="5">
        <f t="shared" si="0"/>
        <v>43.632060975187862</v>
      </c>
      <c r="Z7" s="5">
        <f t="shared" si="0"/>
        <v>44.004124703948079</v>
      </c>
      <c r="AA7" s="5">
        <f t="shared" si="0"/>
        <v>43.393266090019765</v>
      </c>
      <c r="AB7" s="4">
        <f t="shared" ref="AB7:AB10" si="2">AA7/X7-1</f>
        <v>4.5640096885544157E-3</v>
      </c>
      <c r="AC7" s="30"/>
    </row>
    <row r="8" spans="1:29" ht="15.75" customHeight="1" x14ac:dyDescent="0.25">
      <c r="A8" s="5" t="s">
        <v>185</v>
      </c>
      <c r="B8" s="5">
        <f t="shared" si="1"/>
        <v>118.8462903148634</v>
      </c>
      <c r="C8" s="5">
        <f t="shared" si="0"/>
        <v>120.9109434014414</v>
      </c>
      <c r="D8" s="5">
        <f t="shared" si="0"/>
        <v>121.01304214183395</v>
      </c>
      <c r="E8" s="5">
        <f t="shared" si="0"/>
        <v>121.45502336078437</v>
      </c>
      <c r="F8" s="5">
        <f t="shared" si="0"/>
        <v>126.19346796335508</v>
      </c>
      <c r="G8" s="5">
        <f t="shared" si="0"/>
        <v>128.63943604265998</v>
      </c>
      <c r="H8" s="5">
        <f t="shared" si="0"/>
        <v>133.37171071766616</v>
      </c>
      <c r="I8" s="5">
        <f t="shared" si="0"/>
        <v>134.03014149186333</v>
      </c>
      <c r="J8" s="5">
        <f t="shared" si="0"/>
        <v>131.65970617574919</v>
      </c>
      <c r="K8" s="5">
        <f t="shared" si="0"/>
        <v>133.90738544811401</v>
      </c>
      <c r="L8" s="5">
        <f t="shared" si="0"/>
        <v>131.09562888660312</v>
      </c>
      <c r="M8" s="5">
        <f t="shared" si="0"/>
        <v>132.07129920886854</v>
      </c>
      <c r="N8" s="5">
        <f t="shared" si="0"/>
        <v>136.29521369259768</v>
      </c>
      <c r="O8" s="5">
        <f t="shared" si="0"/>
        <v>140.84783134981981</v>
      </c>
      <c r="P8" s="5">
        <f t="shared" si="0"/>
        <v>145.01693017952965</v>
      </c>
      <c r="Q8" s="5">
        <f t="shared" si="0"/>
        <v>146.8508867733056</v>
      </c>
      <c r="R8" s="5">
        <f t="shared" si="0"/>
        <v>140.77844891790198</v>
      </c>
      <c r="S8" s="5">
        <f t="shared" si="0"/>
        <v>140.36475011815233</v>
      </c>
      <c r="T8" s="5">
        <f t="shared" si="0"/>
        <v>143.54499301038754</v>
      </c>
      <c r="U8" s="5">
        <f t="shared" si="0"/>
        <v>145.89485174474845</v>
      </c>
      <c r="V8" s="5">
        <f t="shared" si="0"/>
        <v>144.64512930965276</v>
      </c>
      <c r="W8" s="5">
        <f t="shared" si="0"/>
        <v>141.29121107670738</v>
      </c>
      <c r="X8" s="5">
        <f t="shared" si="0"/>
        <v>141.30031210890073</v>
      </c>
      <c r="Y8" s="5">
        <f t="shared" si="0"/>
        <v>139.71753388663475</v>
      </c>
      <c r="Z8" s="5">
        <f t="shared" si="0"/>
        <v>134.80532543295882</v>
      </c>
      <c r="AA8" s="5">
        <f t="shared" si="0"/>
        <v>133.74012378267116</v>
      </c>
      <c r="AB8" s="4">
        <f t="shared" si="2"/>
        <v>-5.3504399342040321E-2</v>
      </c>
      <c r="AC8" s="30"/>
    </row>
    <row r="9" spans="1:29" ht="15.75" customHeight="1" x14ac:dyDescent="0.25">
      <c r="A9" s="5" t="s">
        <v>34</v>
      </c>
      <c r="B9" s="5">
        <f t="shared" si="1"/>
        <v>185.09195375502753</v>
      </c>
      <c r="C9" s="5">
        <f t="shared" si="0"/>
        <v>185.28563402269816</v>
      </c>
      <c r="D9" s="5">
        <f t="shared" si="0"/>
        <v>184.15571666934105</v>
      </c>
      <c r="E9" s="5">
        <f t="shared" si="0"/>
        <v>183.26060509541753</v>
      </c>
      <c r="F9" s="5">
        <f t="shared" si="0"/>
        <v>188.96704157560157</v>
      </c>
      <c r="G9" s="5">
        <f t="shared" si="0"/>
        <v>192.26670736569821</v>
      </c>
      <c r="H9" s="5">
        <f t="shared" si="0"/>
        <v>197.81099626377178</v>
      </c>
      <c r="I9" s="5">
        <f t="shared" si="0"/>
        <v>199.61440964850408</v>
      </c>
      <c r="J9" s="5">
        <f t="shared" si="0"/>
        <v>197.27608905736321</v>
      </c>
      <c r="K9" s="5">
        <f t="shared" si="0"/>
        <v>200.95025325227567</v>
      </c>
      <c r="L9" s="5">
        <f t="shared" si="0"/>
        <v>199.38147932956318</v>
      </c>
      <c r="M9" s="5">
        <f t="shared" si="0"/>
        <v>201.33348998396465</v>
      </c>
      <c r="N9" s="5">
        <f t="shared" si="0"/>
        <v>206.22870956635154</v>
      </c>
      <c r="O9" s="5">
        <f t="shared" si="0"/>
        <v>211.63599026516749</v>
      </c>
      <c r="P9" s="5">
        <f t="shared" si="0"/>
        <v>216.72393159474072</v>
      </c>
      <c r="Q9" s="5">
        <f t="shared" si="0"/>
        <v>219.93817158491359</v>
      </c>
      <c r="R9" s="5">
        <f t="shared" si="0"/>
        <v>215.52563747332243</v>
      </c>
      <c r="S9" s="5">
        <f t="shared" si="0"/>
        <v>215.0305729192192</v>
      </c>
      <c r="T9" s="5">
        <f t="shared" si="0"/>
        <v>216.68178121926462</v>
      </c>
      <c r="U9" s="5">
        <f t="shared" si="0"/>
        <v>220.47820387770653</v>
      </c>
      <c r="V9" s="5">
        <f t="shared" si="0"/>
        <v>221.90358115478915</v>
      </c>
      <c r="W9" s="5">
        <f t="shared" si="0"/>
        <v>221.42171349897151</v>
      </c>
      <c r="X9" s="5">
        <f t="shared" si="0"/>
        <v>223.94449243850843</v>
      </c>
      <c r="Y9" s="5">
        <f t="shared" si="0"/>
        <v>222.37120516527509</v>
      </c>
      <c r="Z9" s="5">
        <f t="shared" si="0"/>
        <v>216.60980579631661</v>
      </c>
      <c r="AA9" s="5">
        <f t="shared" si="0"/>
        <v>214.04682444841754</v>
      </c>
      <c r="AB9" s="4">
        <f t="shared" si="2"/>
        <v>-4.4196969893370519E-2</v>
      </c>
      <c r="AC9" s="30"/>
    </row>
    <row r="10" spans="1:29" ht="15.75" customHeigh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5">
        <f>SUM(X6:X7)</f>
        <v>82.672970262335014</v>
      </c>
      <c r="Y10" s="5">
        <f t="shared" ref="Y10:AA10" si="3">SUM(Y6:Y7)</f>
        <v>82.667404979933281</v>
      </c>
      <c r="Z10" s="5">
        <f t="shared" si="3"/>
        <v>81.783905665265053</v>
      </c>
      <c r="AA10" s="5">
        <f t="shared" si="3"/>
        <v>80.306700665746376</v>
      </c>
      <c r="AB10" s="4">
        <f t="shared" si="2"/>
        <v>-2.8622046469118922E-2</v>
      </c>
      <c r="AC10" s="30"/>
    </row>
    <row r="11" spans="1:29" ht="15.75" customHeight="1" x14ac:dyDescent="0.25">
      <c r="A11" s="5" t="s">
        <v>186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</row>
    <row r="12" spans="1:29" ht="15.75" customHeight="1" x14ac:dyDescent="0.25">
      <c r="A12" s="5" t="s">
        <v>183</v>
      </c>
      <c r="B12" s="5">
        <v>77571</v>
      </c>
      <c r="C12" s="5">
        <v>76238.137116890808</v>
      </c>
      <c r="D12" s="5">
        <v>75701.169643385976</v>
      </c>
      <c r="E12" s="5">
        <v>75305.693239723303</v>
      </c>
      <c r="F12" s="5">
        <v>76487.111026368759</v>
      </c>
      <c r="G12" s="5">
        <v>78096.059664045184</v>
      </c>
      <c r="H12" s="5">
        <v>79630.009230418626</v>
      </c>
      <c r="I12" s="5">
        <v>82974.020347681697</v>
      </c>
      <c r="J12" s="5">
        <v>85674.696512792681</v>
      </c>
      <c r="K12" s="5">
        <v>85670.929246115062</v>
      </c>
      <c r="L12" s="5">
        <v>84602.497835830945</v>
      </c>
      <c r="M12" s="5">
        <v>84468.55098191768</v>
      </c>
      <c r="N12" s="5">
        <v>84538.959066343406</v>
      </c>
      <c r="O12" s="5">
        <v>86668.540177336414</v>
      </c>
      <c r="P12" s="5">
        <v>88865.843565806252</v>
      </c>
      <c r="Q12" s="5">
        <v>94400.861016739786</v>
      </c>
      <c r="R12" s="5">
        <v>99399.861145395567</v>
      </c>
      <c r="S12" s="5">
        <v>98737.316320422455</v>
      </c>
      <c r="T12" s="5">
        <v>92343.673041860617</v>
      </c>
      <c r="U12" s="5">
        <v>94070.603408848066</v>
      </c>
      <c r="V12" s="5">
        <v>100342.80518711385</v>
      </c>
      <c r="W12" s="5">
        <v>108415.67133323943</v>
      </c>
      <c r="X12" s="5">
        <v>116545.5736207781</v>
      </c>
      <c r="Y12" s="5">
        <v>115242.13217026602</v>
      </c>
      <c r="Z12" s="5">
        <v>111535.39495843837</v>
      </c>
      <c r="AA12" s="5">
        <v>108977.72300193408</v>
      </c>
      <c r="AB12" s="4"/>
    </row>
    <row r="13" spans="1:29" ht="15.75" customHeight="1" x14ac:dyDescent="0.25">
      <c r="A13" s="5" t="s">
        <v>184</v>
      </c>
      <c r="B13" s="5">
        <v>117034.25723678934</v>
      </c>
      <c r="C13" s="5">
        <v>113074.21392285463</v>
      </c>
      <c r="D13" s="5">
        <v>110078.69774728907</v>
      </c>
      <c r="E13" s="5">
        <v>106652.8310930669</v>
      </c>
      <c r="F13" s="5">
        <v>108427.59791302164</v>
      </c>
      <c r="G13" s="5">
        <v>109360.79199040924</v>
      </c>
      <c r="H13" s="5">
        <v>110335.08575122325</v>
      </c>
      <c r="I13" s="5">
        <v>110302.26528465982</v>
      </c>
      <c r="J13" s="5">
        <v>107604.86764409041</v>
      </c>
      <c r="K13" s="5">
        <v>111787.43855418819</v>
      </c>
      <c r="L13" s="5">
        <v>116318.20718744487</v>
      </c>
      <c r="M13" s="5">
        <v>119291.18084905083</v>
      </c>
      <c r="N13" s="5">
        <v>121306.06641478358</v>
      </c>
      <c r="O13" s="5">
        <v>121800.40757195212</v>
      </c>
      <c r="P13" s="5">
        <v>122396.86006054125</v>
      </c>
      <c r="Q13" s="5">
        <v>120892.51543584313</v>
      </c>
      <c r="R13" s="5">
        <v>120430.270434559</v>
      </c>
      <c r="S13" s="5">
        <v>120843.75182647308</v>
      </c>
      <c r="T13" s="5">
        <v>122967.80959783689</v>
      </c>
      <c r="U13" s="5">
        <v>125481.14874535573</v>
      </c>
      <c r="V13" s="5">
        <v>126840.53931721665</v>
      </c>
      <c r="W13" s="5">
        <v>126885.66601102032</v>
      </c>
      <c r="X13" s="5">
        <v>125971.23107061209</v>
      </c>
      <c r="Y13" s="5">
        <v>127242.55361540016</v>
      </c>
      <c r="Z13" s="5">
        <v>128327.58920384142</v>
      </c>
      <c r="AA13" s="5">
        <v>126546.16498969751</v>
      </c>
      <c r="AB13" s="4"/>
    </row>
    <row r="14" spans="1:29" ht="15.75" customHeight="1" x14ac:dyDescent="0.25">
      <c r="A14" s="5" t="s">
        <v>185</v>
      </c>
      <c r="B14" s="5">
        <v>336672.74276321073</v>
      </c>
      <c r="C14" s="5">
        <v>342521.57839511108</v>
      </c>
      <c r="D14" s="5">
        <v>342810.80797787348</v>
      </c>
      <c r="E14" s="5">
        <v>344062.87086380483</v>
      </c>
      <c r="F14" s="5">
        <v>357486.13495183422</v>
      </c>
      <c r="G14" s="5">
        <v>364415.17564623989</v>
      </c>
      <c r="H14" s="5">
        <v>377820.96130536502</v>
      </c>
      <c r="I14" s="5">
        <v>379686.19154588296</v>
      </c>
      <c r="J14" s="5">
        <v>372971.12322271871</v>
      </c>
      <c r="K14" s="5">
        <v>379338.44309003855</v>
      </c>
      <c r="L14" s="5">
        <v>371373.18148163357</v>
      </c>
      <c r="M14" s="5">
        <v>374137.10118463397</v>
      </c>
      <c r="N14" s="5">
        <v>386102.78282826627</v>
      </c>
      <c r="O14" s="5">
        <v>398999.6285720286</v>
      </c>
      <c r="P14" s="5">
        <v>410810.02613791515</v>
      </c>
      <c r="Q14" s="5">
        <v>416005.33509454643</v>
      </c>
      <c r="R14" s="5">
        <v>398803.07911649684</v>
      </c>
      <c r="S14" s="5">
        <v>397631.13585078309</v>
      </c>
      <c r="T14" s="5">
        <v>406640.26095132588</v>
      </c>
      <c r="U14" s="5">
        <v>413297.03907294333</v>
      </c>
      <c r="V14" s="5">
        <v>409756.77308061247</v>
      </c>
      <c r="W14" s="5">
        <v>400255.65320974647</v>
      </c>
      <c r="X14" s="5">
        <v>400281.43499445671</v>
      </c>
      <c r="Y14" s="5">
        <v>395797.67463589279</v>
      </c>
      <c r="Z14" s="5">
        <v>381882.16504159069</v>
      </c>
      <c r="AA14" s="5">
        <v>378864.61724730837</v>
      </c>
      <c r="AB14" s="4"/>
    </row>
    <row r="15" spans="1:29" ht="15.75" customHeight="1" x14ac:dyDescent="0.25">
      <c r="A15" s="5" t="s">
        <v>34</v>
      </c>
      <c r="B15" s="5">
        <v>531278</v>
      </c>
      <c r="C15" s="5">
        <v>531833.92943485652</v>
      </c>
      <c r="D15" s="5">
        <v>528590.6753685486</v>
      </c>
      <c r="E15" s="5">
        <v>526021.395196595</v>
      </c>
      <c r="F15" s="5">
        <v>542400.84389122459</v>
      </c>
      <c r="G15" s="5">
        <v>551872.02730069426</v>
      </c>
      <c r="H15" s="5">
        <v>567786.05628700694</v>
      </c>
      <c r="I15" s="5">
        <v>572962.47717822448</v>
      </c>
      <c r="J15" s="5">
        <v>566250.68737960188</v>
      </c>
      <c r="K15" s="5">
        <v>576796.81089034188</v>
      </c>
      <c r="L15" s="5">
        <v>572293.88650490937</v>
      </c>
      <c r="M15" s="5">
        <v>577896.83301560255</v>
      </c>
      <c r="N15" s="5">
        <v>591947.80830939324</v>
      </c>
      <c r="O15" s="5">
        <v>607468.57632131712</v>
      </c>
      <c r="P15" s="5">
        <v>622072.72976426268</v>
      </c>
      <c r="Q15" s="5">
        <v>631298.71154712932</v>
      </c>
      <c r="R15" s="5">
        <v>618633.21069645137</v>
      </c>
      <c r="S15" s="5">
        <v>617212.20399767859</v>
      </c>
      <c r="T15" s="5">
        <v>621951.74359102338</v>
      </c>
      <c r="U15" s="5">
        <v>632848.7912271471</v>
      </c>
      <c r="V15" s="5">
        <v>636940.11758494296</v>
      </c>
      <c r="W15" s="5">
        <v>635556.99055400619</v>
      </c>
      <c r="X15" s="5">
        <v>642798.23968584696</v>
      </c>
      <c r="Y15" s="5">
        <v>638282.36042155896</v>
      </c>
      <c r="Z15" s="5">
        <v>621745.14920387045</v>
      </c>
      <c r="AA15" s="5">
        <v>614388.50523894001</v>
      </c>
      <c r="AB15" s="4"/>
    </row>
    <row r="17" spans="1:147" ht="15.75" customHeight="1" x14ac:dyDescent="0.25">
      <c r="A17" s="6" t="s">
        <v>187</v>
      </c>
    </row>
    <row r="18" spans="1:147" s="6" customFormat="1" ht="15.95" customHeight="1" x14ac:dyDescent="0.25">
      <c r="A18" s="6" t="s">
        <v>183</v>
      </c>
      <c r="B18" s="14">
        <v>76697</v>
      </c>
      <c r="C18" s="14">
        <v>76309.413698926728</v>
      </c>
      <c r="D18" s="14">
        <v>75723.698657519621</v>
      </c>
      <c r="E18" s="14">
        <v>76085.887643553709</v>
      </c>
      <c r="F18" s="14">
        <v>78280.767349660062</v>
      </c>
      <c r="G18" s="14">
        <v>80879.528209432901</v>
      </c>
      <c r="H18" s="14">
        <v>83831.004343995752</v>
      </c>
      <c r="I18" s="14">
        <v>88592.08094985252</v>
      </c>
      <c r="J18" s="14">
        <v>93190.476210948691</v>
      </c>
      <c r="K18" s="14">
        <v>94457.311780593358</v>
      </c>
      <c r="L18" s="14">
        <v>94038.818332836323</v>
      </c>
      <c r="M18" s="14">
        <v>94828.662551904839</v>
      </c>
      <c r="N18" s="14">
        <v>97484.946960626272</v>
      </c>
      <c r="O18" s="14">
        <v>102446.26592364356</v>
      </c>
      <c r="P18" s="14">
        <v>107176.92313258669</v>
      </c>
      <c r="Q18" s="14">
        <v>116005.84331813479</v>
      </c>
      <c r="R18" s="14">
        <v>124546.58148444837</v>
      </c>
      <c r="S18" s="14">
        <v>125354.9521461386</v>
      </c>
      <c r="T18" s="14">
        <v>118819.05453585846</v>
      </c>
      <c r="U18" s="14">
        <v>121074.90342059877</v>
      </c>
      <c r="V18" s="14">
        <v>128870.58832457586</v>
      </c>
      <c r="W18" s="14">
        <v>139590.06030374835</v>
      </c>
      <c r="X18" s="14">
        <v>151271.76290467469</v>
      </c>
      <c r="Y18" s="14">
        <v>150212.12398417084</v>
      </c>
      <c r="Z18" s="14">
        <v>148800.07922520291</v>
      </c>
      <c r="AA18" s="14">
        <v>147653.73830290648</v>
      </c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</row>
    <row r="19" spans="1:147" s="6" customFormat="1" ht="15.95" customHeight="1" x14ac:dyDescent="0.25">
      <c r="A19" s="6" t="s">
        <v>184</v>
      </c>
      <c r="B19" s="14">
        <v>115873</v>
      </c>
      <c r="C19" s="14">
        <v>112145.23798605704</v>
      </c>
      <c r="D19" s="14">
        <v>110422.39734958646</v>
      </c>
      <c r="E19" s="14">
        <v>108399.36466435654</v>
      </c>
      <c r="F19" s="14">
        <v>111420.29221714483</v>
      </c>
      <c r="G19" s="14">
        <v>113730.40317999777</v>
      </c>
      <c r="H19" s="14">
        <v>116107.8987240213</v>
      </c>
      <c r="I19" s="14">
        <v>117571.11073966323</v>
      </c>
      <c r="J19" s="14">
        <v>116383.69087470743</v>
      </c>
      <c r="K19" s="14">
        <v>122532.66487743416</v>
      </c>
      <c r="L19" s="14">
        <v>128987.22230961637</v>
      </c>
      <c r="M19" s="14">
        <v>134154.51829756022</v>
      </c>
      <c r="N19" s="14">
        <v>139069.55472631293</v>
      </c>
      <c r="O19" s="14">
        <v>142529.36975591807</v>
      </c>
      <c r="P19" s="14">
        <v>145873.63794995329</v>
      </c>
      <c r="Q19" s="14">
        <v>146593.61896184742</v>
      </c>
      <c r="R19" s="14">
        <v>148822.79824758027</v>
      </c>
      <c r="S19" s="14">
        <v>152087.23300248742</v>
      </c>
      <c r="T19" s="14">
        <v>156171.4200293044</v>
      </c>
      <c r="U19" s="14">
        <v>159935.61839846076</v>
      </c>
      <c r="V19" s="14">
        <v>161824.08660066235</v>
      </c>
      <c r="W19" s="14">
        <v>162822.12456216363</v>
      </c>
      <c r="X19" s="14">
        <v>162911.29007017822</v>
      </c>
      <c r="Y19" s="14">
        <v>166222.92681515083</v>
      </c>
      <c r="Z19" s="14">
        <v>171594.47712292979</v>
      </c>
      <c r="AA19" s="14">
        <v>173573.06436007906</v>
      </c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</row>
    <row r="20" spans="1:147" s="6" customFormat="1" ht="15.95" customHeight="1" x14ac:dyDescent="0.25">
      <c r="A20" s="6" t="s">
        <v>185</v>
      </c>
      <c r="B20" s="14">
        <v>334577</v>
      </c>
      <c r="C20" s="14">
        <v>344316.37107281189</v>
      </c>
      <c r="D20" s="14">
        <v>342678.91419125901</v>
      </c>
      <c r="E20" s="14">
        <v>344495.71473592904</v>
      </c>
      <c r="F20" s="14">
        <v>362907.80219877086</v>
      </c>
      <c r="G20" s="14">
        <v>371412.68224129308</v>
      </c>
      <c r="H20" s="14">
        <v>387804.71188116138</v>
      </c>
      <c r="I20" s="14">
        <v>399517.54707894777</v>
      </c>
      <c r="J20" s="14">
        <v>397497.57671702321</v>
      </c>
      <c r="K20" s="14">
        <v>410344.49183295172</v>
      </c>
      <c r="L20" s="14">
        <v>403236.21158639778</v>
      </c>
      <c r="M20" s="14">
        <v>412921.03082862496</v>
      </c>
      <c r="N20" s="14">
        <v>436404.8658664081</v>
      </c>
      <c r="O20" s="14">
        <v>461710.57814773679</v>
      </c>
      <c r="P20" s="14">
        <v>484903.33421374421</v>
      </c>
      <c r="Q20" s="14">
        <v>498941.01626498782</v>
      </c>
      <c r="R20" s="14">
        <v>490431.42640177807</v>
      </c>
      <c r="S20" s="14">
        <v>495176.01634504151</v>
      </c>
      <c r="T20" s="14">
        <v>512215.93410752993</v>
      </c>
      <c r="U20" s="14">
        <v>521990.32379577315</v>
      </c>
      <c r="V20" s="14">
        <v>519391.47407917975</v>
      </c>
      <c r="W20" s="14">
        <v>513996.50477712374</v>
      </c>
      <c r="X20" s="14">
        <v>521778.28074025345</v>
      </c>
      <c r="Y20" s="14">
        <v>526252.68175279209</v>
      </c>
      <c r="Z20" s="14">
        <v>524972.37456194905</v>
      </c>
      <c r="AA20" s="14">
        <v>534960.49513068469</v>
      </c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</row>
    <row r="21" spans="1:147" s="15" customFormat="1" ht="21.95" customHeight="1" x14ac:dyDescent="0.25">
      <c r="A21" s="15" t="s">
        <v>34</v>
      </c>
      <c r="B21" s="16">
        <v>527147</v>
      </c>
      <c r="C21" s="16">
        <v>532771.02275779564</v>
      </c>
      <c r="D21" s="16">
        <v>528825.01019836508</v>
      </c>
      <c r="E21" s="16">
        <v>528980.96704383928</v>
      </c>
      <c r="F21" s="16">
        <v>552608.86176557583</v>
      </c>
      <c r="G21" s="16">
        <v>566022.61363072367</v>
      </c>
      <c r="H21" s="16">
        <v>587743.61494917842</v>
      </c>
      <c r="I21" s="16">
        <v>605680.73876846349</v>
      </c>
      <c r="J21" s="16">
        <v>607071.74380267935</v>
      </c>
      <c r="K21" s="16">
        <v>627334.46849097917</v>
      </c>
      <c r="L21" s="16">
        <v>626262.2522288505</v>
      </c>
      <c r="M21" s="16">
        <v>641904.21167809004</v>
      </c>
      <c r="N21" s="16">
        <v>672959.36755334726</v>
      </c>
      <c r="O21" s="16">
        <v>706686.21382729849</v>
      </c>
      <c r="P21" s="16">
        <v>737953.89529628423</v>
      </c>
      <c r="Q21" s="16">
        <v>761540.47854497004</v>
      </c>
      <c r="R21" s="16">
        <v>763800.80613380671</v>
      </c>
      <c r="S21" s="16">
        <v>772618.20149366756</v>
      </c>
      <c r="T21" s="16">
        <v>787206.40867269272</v>
      </c>
      <c r="U21" s="16">
        <v>803000.84561483259</v>
      </c>
      <c r="V21" s="16">
        <v>810086.14900441794</v>
      </c>
      <c r="W21" s="16">
        <v>816408.68964303564</v>
      </c>
      <c r="X21" s="16">
        <v>835961.33371510636</v>
      </c>
      <c r="Y21" s="16">
        <v>842687.73255211371</v>
      </c>
      <c r="Z21" s="16">
        <v>845366.93091008172</v>
      </c>
      <c r="AA21" s="16">
        <v>856187.29779367021</v>
      </c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</row>
    <row r="23" spans="1:147" ht="15.75" customHeight="1" x14ac:dyDescent="0.25">
      <c r="A23" s="5" t="s">
        <v>188</v>
      </c>
    </row>
    <row r="24" spans="1:147" ht="15.75" customHeight="1" x14ac:dyDescent="0.25">
      <c r="A24" s="6" t="s">
        <v>183</v>
      </c>
      <c r="B24" s="41">
        <f>B18/B12</f>
        <v>0.9887329027600521</v>
      </c>
      <c r="C24" s="41">
        <f t="shared" ref="C24:AA27" si="4">C18/C12</f>
        <v>1.0009349203001463</v>
      </c>
      <c r="D24" s="41">
        <f t="shared" si="4"/>
        <v>1.0002976045712342</v>
      </c>
      <c r="E24" s="41">
        <f t="shared" si="4"/>
        <v>1.0103603641406871</v>
      </c>
      <c r="F24" s="41">
        <f t="shared" si="4"/>
        <v>1.0234504388938541</v>
      </c>
      <c r="G24" s="41">
        <f t="shared" si="4"/>
        <v>1.0356416003235207</v>
      </c>
      <c r="H24" s="41">
        <f t="shared" si="4"/>
        <v>1.0527564313275546</v>
      </c>
      <c r="I24" s="41">
        <f t="shared" si="4"/>
        <v>1.0677086704805885</v>
      </c>
      <c r="J24" s="41">
        <f t="shared" si="4"/>
        <v>1.0877246141984731</v>
      </c>
      <c r="K24" s="41">
        <f t="shared" si="4"/>
        <v>1.1025596735298251</v>
      </c>
      <c r="L24" s="41">
        <f t="shared" si="4"/>
        <v>1.1115371382452126</v>
      </c>
      <c r="M24" s="41">
        <f t="shared" si="4"/>
        <v>1.1226505184421236</v>
      </c>
      <c r="N24" s="41">
        <f t="shared" si="4"/>
        <v>1.1531363531945464</v>
      </c>
      <c r="O24" s="41">
        <f t="shared" si="4"/>
        <v>1.1820467463052178</v>
      </c>
      <c r="P24" s="41">
        <f t="shared" si="4"/>
        <v>1.206053066420518</v>
      </c>
      <c r="Q24" s="41">
        <f t="shared" si="4"/>
        <v>1.2288642504814005</v>
      </c>
      <c r="R24" s="41">
        <f t="shared" si="4"/>
        <v>1.2529854674773624</v>
      </c>
      <c r="S24" s="41">
        <f t="shared" si="4"/>
        <v>1.269580304768833</v>
      </c>
      <c r="T24" s="41">
        <f t="shared" si="4"/>
        <v>1.2867048777883916</v>
      </c>
      <c r="U24" s="41">
        <f t="shared" si="4"/>
        <v>1.2870641734313648</v>
      </c>
      <c r="V24" s="41">
        <f t="shared" si="4"/>
        <v>1.2843032251716</v>
      </c>
      <c r="W24" s="41">
        <f t="shared" si="4"/>
        <v>1.2875450438773521</v>
      </c>
      <c r="X24" s="41">
        <f t="shared" si="4"/>
        <v>1.297962318130506</v>
      </c>
      <c r="Y24" s="41">
        <f t="shared" si="4"/>
        <v>1.3034479764938569</v>
      </c>
      <c r="Z24" s="41">
        <f t="shared" si="4"/>
        <v>1.3341063550333108</v>
      </c>
      <c r="AA24" s="41">
        <f t="shared" si="4"/>
        <v>1.3548983612025551</v>
      </c>
    </row>
    <row r="25" spans="1:147" ht="15.75" customHeight="1" x14ac:dyDescent="0.25">
      <c r="A25" s="6" t="s">
        <v>184</v>
      </c>
      <c r="B25" s="41">
        <f t="shared" ref="B25:Q27" si="5">B19/B13</f>
        <v>0.99007762971110391</v>
      </c>
      <c r="C25" s="41">
        <f t="shared" si="5"/>
        <v>0.99178436971110506</v>
      </c>
      <c r="D25" s="41">
        <f t="shared" si="5"/>
        <v>1.0031223080335345</v>
      </c>
      <c r="E25" s="41">
        <f t="shared" si="5"/>
        <v>1.0163758763212352</v>
      </c>
      <c r="F25" s="41">
        <f t="shared" si="5"/>
        <v>1.0276008540420112</v>
      </c>
      <c r="G25" s="41">
        <f t="shared" si="5"/>
        <v>1.0399559212224043</v>
      </c>
      <c r="H25" s="41">
        <f t="shared" si="5"/>
        <v>1.0523207367220817</v>
      </c>
      <c r="I25" s="41">
        <f t="shared" si="5"/>
        <v>1.0658993306823257</v>
      </c>
      <c r="J25" s="41">
        <f t="shared" si="5"/>
        <v>1.0815838857741409</v>
      </c>
      <c r="K25" s="41">
        <f t="shared" si="5"/>
        <v>1.0961219477091542</v>
      </c>
      <c r="L25" s="41">
        <f t="shared" si="5"/>
        <v>1.1089168706130037</v>
      </c>
      <c r="M25" s="41">
        <f t="shared" si="5"/>
        <v>1.1245971189380481</v>
      </c>
      <c r="N25" s="41">
        <f t="shared" si="5"/>
        <v>1.1464352842073899</v>
      </c>
      <c r="O25" s="41">
        <f t="shared" si="5"/>
        <v>1.1701879541882532</v>
      </c>
      <c r="P25" s="41">
        <f t="shared" si="5"/>
        <v>1.1918086614133705</v>
      </c>
      <c r="Q25" s="41">
        <f t="shared" si="5"/>
        <v>1.2125946625673754</v>
      </c>
      <c r="R25" s="41">
        <f t="shared" si="4"/>
        <v>1.235759063818175</v>
      </c>
      <c r="S25" s="41">
        <f t="shared" si="4"/>
        <v>1.258544448544421</v>
      </c>
      <c r="T25" s="41">
        <f t="shared" si="4"/>
        <v>1.270018719045733</v>
      </c>
      <c r="U25" s="41">
        <f t="shared" si="4"/>
        <v>1.2745788510673022</v>
      </c>
      <c r="V25" s="41">
        <f t="shared" si="4"/>
        <v>1.2758073047604681</v>
      </c>
      <c r="W25" s="41">
        <f t="shared" si="4"/>
        <v>1.2832192136503593</v>
      </c>
      <c r="X25" s="41">
        <f t="shared" si="4"/>
        <v>1.2932420258627122</v>
      </c>
      <c r="Y25" s="41">
        <f t="shared" si="4"/>
        <v>1.306346989212207</v>
      </c>
      <c r="Z25" s="41">
        <f t="shared" si="4"/>
        <v>1.3371596722693924</v>
      </c>
      <c r="AA25" s="41">
        <f t="shared" si="4"/>
        <v>1.3716185265212117</v>
      </c>
    </row>
    <row r="26" spans="1:147" ht="15.75" customHeight="1" x14ac:dyDescent="0.25">
      <c r="A26" s="6" t="s">
        <v>185</v>
      </c>
      <c r="B26" s="41">
        <f t="shared" si="5"/>
        <v>0.99377513384062488</v>
      </c>
      <c r="C26" s="41">
        <f t="shared" si="4"/>
        <v>1.0052399404618837</v>
      </c>
      <c r="D26" s="41">
        <f t="shared" si="4"/>
        <v>0.99961525779367211</v>
      </c>
      <c r="E26" s="41">
        <f t="shared" si="4"/>
        <v>1.0012580371460527</v>
      </c>
      <c r="F26" s="41">
        <f t="shared" si="4"/>
        <v>1.0151660909804716</v>
      </c>
      <c r="G26" s="41">
        <f t="shared" si="4"/>
        <v>1.0192020175412402</v>
      </c>
      <c r="H26" s="41">
        <f t="shared" si="4"/>
        <v>1.0264245544802562</v>
      </c>
      <c r="I26" s="41">
        <f t="shared" si="4"/>
        <v>1.0522309106167962</v>
      </c>
      <c r="J26" s="41">
        <f t="shared" si="4"/>
        <v>1.0657596579659563</v>
      </c>
      <c r="K26" s="41">
        <f t="shared" si="4"/>
        <v>1.0817371645497942</v>
      </c>
      <c r="L26" s="41">
        <f t="shared" si="4"/>
        <v>1.0857978758122577</v>
      </c>
      <c r="M26" s="41">
        <f t="shared" si="4"/>
        <v>1.1036623460255319</v>
      </c>
      <c r="N26" s="41">
        <f t="shared" si="4"/>
        <v>1.1302815863425557</v>
      </c>
      <c r="O26" s="41">
        <f t="shared" si="4"/>
        <v>1.1571704459980152</v>
      </c>
      <c r="P26" s="41">
        <f t="shared" si="4"/>
        <v>1.180359054944182</v>
      </c>
      <c r="Q26" s="41">
        <f t="shared" si="4"/>
        <v>1.1993620614302756</v>
      </c>
      <c r="R26" s="41">
        <f t="shared" si="4"/>
        <v>1.2297583747053145</v>
      </c>
      <c r="S26" s="41">
        <f t="shared" si="4"/>
        <v>1.2453149959837742</v>
      </c>
      <c r="T26" s="41">
        <f t="shared" si="4"/>
        <v>1.2596291693036299</v>
      </c>
      <c r="U26" s="41">
        <f t="shared" si="4"/>
        <v>1.262990717200968</v>
      </c>
      <c r="V26" s="41">
        <f t="shared" si="4"/>
        <v>1.2675604363396296</v>
      </c>
      <c r="W26" s="41">
        <f t="shared" si="4"/>
        <v>1.2841705061634032</v>
      </c>
      <c r="X26" s="41">
        <f t="shared" si="4"/>
        <v>1.3035285554711757</v>
      </c>
      <c r="Y26" s="41">
        <f t="shared" si="4"/>
        <v>1.3296002363755905</v>
      </c>
      <c r="Z26" s="41">
        <f t="shared" si="4"/>
        <v>1.3746972826153703</v>
      </c>
      <c r="AA26" s="41">
        <f t="shared" si="4"/>
        <v>1.4120096487698213</v>
      </c>
    </row>
    <row r="27" spans="1:147" ht="15.75" customHeight="1" x14ac:dyDescent="0.25">
      <c r="A27" s="15" t="s">
        <v>34</v>
      </c>
      <c r="B27" s="41">
        <f t="shared" si="5"/>
        <v>0.99222440981934124</v>
      </c>
      <c r="C27" s="41">
        <f t="shared" si="4"/>
        <v>1.0017620036463919</v>
      </c>
      <c r="D27" s="41">
        <f t="shared" si="4"/>
        <v>1.000443320021968</v>
      </c>
      <c r="E27" s="41">
        <f t="shared" si="4"/>
        <v>1.0056263335945455</v>
      </c>
      <c r="F27" s="41">
        <f t="shared" si="4"/>
        <v>1.0188200626701061</v>
      </c>
      <c r="G27" s="41">
        <f t="shared" si="4"/>
        <v>1.0256410646490681</v>
      </c>
      <c r="H27" s="41">
        <f t="shared" si="4"/>
        <v>1.0351497865105783</v>
      </c>
      <c r="I27" s="41">
        <f t="shared" si="4"/>
        <v>1.057103672392951</v>
      </c>
      <c r="J27" s="41">
        <f t="shared" si="4"/>
        <v>1.0720900783573124</v>
      </c>
      <c r="K27" s="41">
        <f t="shared" si="4"/>
        <v>1.0876177826341091</v>
      </c>
      <c r="L27" s="41">
        <f t="shared" si="4"/>
        <v>1.0943018386122112</v>
      </c>
      <c r="M27" s="41">
        <f t="shared" si="4"/>
        <v>1.1107591788113491</v>
      </c>
      <c r="N27" s="41">
        <f t="shared" si="4"/>
        <v>1.1368559155161391</v>
      </c>
      <c r="O27" s="41">
        <f t="shared" si="4"/>
        <v>1.1633296624276754</v>
      </c>
      <c r="P27" s="41">
        <f t="shared" si="4"/>
        <v>1.1862823428635672</v>
      </c>
      <c r="Q27" s="41">
        <f t="shared" si="4"/>
        <v>1.2063076711793947</v>
      </c>
      <c r="R27" s="41">
        <f t="shared" si="4"/>
        <v>1.2346585875561498</v>
      </c>
      <c r="S27" s="41">
        <f t="shared" si="4"/>
        <v>1.2517869810243958</v>
      </c>
      <c r="T27" s="41">
        <f t="shared" si="4"/>
        <v>1.2657033552595613</v>
      </c>
      <c r="U27" s="41">
        <f t="shared" si="4"/>
        <v>1.2688668395142959</v>
      </c>
      <c r="V27" s="41">
        <f t="shared" si="4"/>
        <v>1.271840360874088</v>
      </c>
      <c r="W27" s="41">
        <f t="shared" si="4"/>
        <v>1.2845562267065673</v>
      </c>
      <c r="X27" s="41">
        <f t="shared" si="4"/>
        <v>1.3005034583225734</v>
      </c>
      <c r="Y27" s="41">
        <f t="shared" si="4"/>
        <v>1.3202428655486476</v>
      </c>
      <c r="Z27" s="41">
        <f t="shared" si="4"/>
        <v>1.3596679153710383</v>
      </c>
      <c r="AA27" s="41">
        <f t="shared" si="4"/>
        <v>1.3935600853415917</v>
      </c>
    </row>
    <row r="29" spans="1:147" ht="15.75" customHeight="1" x14ac:dyDescent="0.25">
      <c r="A29" s="5" t="s">
        <v>189</v>
      </c>
    </row>
    <row r="30" spans="1:147" ht="15.75" customHeight="1" x14ac:dyDescent="0.25">
      <c r="A30" s="6" t="s">
        <v>183</v>
      </c>
      <c r="B30" s="41">
        <f>B24/$AA24</f>
        <v>0.72974691760826338</v>
      </c>
      <c r="C30" s="41">
        <f t="shared" ref="C30:AA33" si="6">C24/$AA24</f>
        <v>0.73875277213543555</v>
      </c>
      <c r="D30" s="41">
        <f t="shared" si="6"/>
        <v>0.73828239314084698</v>
      </c>
      <c r="E30" s="41">
        <f t="shared" si="6"/>
        <v>0.74570934106373155</v>
      </c>
      <c r="F30" s="41">
        <f t="shared" si="6"/>
        <v>0.75537063753289901</v>
      </c>
      <c r="G30" s="41">
        <f t="shared" si="6"/>
        <v>0.76436847956943832</v>
      </c>
      <c r="H30" s="41">
        <f t="shared" si="6"/>
        <v>0.77700029867418907</v>
      </c>
      <c r="I30" s="41">
        <f t="shared" si="6"/>
        <v>0.78803598930692609</v>
      </c>
      <c r="J30" s="41">
        <f t="shared" si="6"/>
        <v>0.80280901161696805</v>
      </c>
      <c r="K30" s="41">
        <f t="shared" si="6"/>
        <v>0.81375821618917299</v>
      </c>
      <c r="L30" s="41">
        <f t="shared" si="6"/>
        <v>0.82038414841586749</v>
      </c>
      <c r="M30" s="41">
        <f t="shared" si="6"/>
        <v>0.82858652028016522</v>
      </c>
      <c r="N30" s="41">
        <f t="shared" si="6"/>
        <v>0.85108697907868702</v>
      </c>
      <c r="O30" s="41">
        <f t="shared" si="6"/>
        <v>0.8724246630987722</v>
      </c>
      <c r="P30" s="41">
        <f t="shared" si="6"/>
        <v>0.89014283355547952</v>
      </c>
      <c r="Q30" s="41">
        <f t="shared" si="6"/>
        <v>0.9069789186184477</v>
      </c>
      <c r="R30" s="41">
        <f t="shared" si="6"/>
        <v>0.92478189018197732</v>
      </c>
      <c r="S30" s="41">
        <f t="shared" si="6"/>
        <v>0.93702992130125751</v>
      </c>
      <c r="T30" s="41">
        <f t="shared" si="6"/>
        <v>0.94966893062470192</v>
      </c>
      <c r="U30" s="41">
        <f t="shared" si="6"/>
        <v>0.94993411335224931</v>
      </c>
      <c r="V30" s="41">
        <f t="shared" si="6"/>
        <v>0.94789636030831304</v>
      </c>
      <c r="W30" s="41">
        <f t="shared" si="6"/>
        <v>0.95028902591230324</v>
      </c>
      <c r="X30" s="41">
        <f t="shared" si="6"/>
        <v>0.95797762791482388</v>
      </c>
      <c r="Y30" s="41">
        <f t="shared" si="6"/>
        <v>0.96202638796977147</v>
      </c>
      <c r="Z30" s="41">
        <f t="shared" si="6"/>
        <v>0.98465419490891537</v>
      </c>
      <c r="AA30" s="41">
        <f t="shared" si="6"/>
        <v>1</v>
      </c>
    </row>
    <row r="31" spans="1:147" ht="15.75" customHeight="1" x14ac:dyDescent="0.25">
      <c r="A31" s="6" t="s">
        <v>184</v>
      </c>
      <c r="B31" s="41">
        <f t="shared" ref="B31:Q33" si="7">B25/$AA25</f>
        <v>0.72183162487765695</v>
      </c>
      <c r="C31" s="41">
        <f t="shared" si="7"/>
        <v>0.72307595044413198</v>
      </c>
      <c r="D31" s="41">
        <f t="shared" si="7"/>
        <v>0.73134205220872794</v>
      </c>
      <c r="E31" s="41">
        <f t="shared" si="7"/>
        <v>0.74100477404532716</v>
      </c>
      <c r="F31" s="41">
        <f t="shared" si="7"/>
        <v>0.74918852011154979</v>
      </c>
      <c r="G31" s="41">
        <f t="shared" si="7"/>
        <v>0.75819617562326769</v>
      </c>
      <c r="H31" s="41">
        <f t="shared" si="7"/>
        <v>0.76721093830005793</v>
      </c>
      <c r="I31" s="41">
        <f t="shared" si="7"/>
        <v>0.77711062520111107</v>
      </c>
      <c r="J31" s="41">
        <f t="shared" si="7"/>
        <v>0.78854569609622027</v>
      </c>
      <c r="K31" s="41">
        <f t="shared" si="7"/>
        <v>0.79914489817311674</v>
      </c>
      <c r="L31" s="41">
        <f t="shared" si="7"/>
        <v>0.80847323739896615</v>
      </c>
      <c r="M31" s="41">
        <f t="shared" si="7"/>
        <v>0.81990516837821126</v>
      </c>
      <c r="N31" s="41">
        <f t="shared" si="7"/>
        <v>0.835826625289944</v>
      </c>
      <c r="O31" s="41">
        <f t="shared" si="7"/>
        <v>0.85314388188978463</v>
      </c>
      <c r="P31" s="41">
        <f t="shared" si="7"/>
        <v>0.86890679760364076</v>
      </c>
      <c r="Q31" s="41">
        <f t="shared" si="7"/>
        <v>0.88406115776435079</v>
      </c>
      <c r="R31" s="41">
        <f t="shared" si="6"/>
        <v>0.90094952781979964</v>
      </c>
      <c r="S31" s="41">
        <f t="shared" si="6"/>
        <v>0.91756156993331339</v>
      </c>
      <c r="T31" s="41">
        <f t="shared" si="6"/>
        <v>0.92592706681123449</v>
      </c>
      <c r="U31" s="41">
        <f t="shared" si="6"/>
        <v>0.92925170258524581</v>
      </c>
      <c r="V31" s="41">
        <f t="shared" si="6"/>
        <v>0.93014732601801009</v>
      </c>
      <c r="W31" s="41">
        <f t="shared" si="6"/>
        <v>0.93555109444675078</v>
      </c>
      <c r="X31" s="41">
        <f t="shared" si="6"/>
        <v>0.94285838289361468</v>
      </c>
      <c r="Y31" s="41">
        <f t="shared" si="6"/>
        <v>0.95241276196921121</v>
      </c>
      <c r="Z31" s="41">
        <f t="shared" si="6"/>
        <v>0.9748772318355774</v>
      </c>
      <c r="AA31" s="41">
        <f t="shared" si="6"/>
        <v>1</v>
      </c>
    </row>
    <row r="32" spans="1:147" ht="15.75" customHeight="1" x14ac:dyDescent="0.25">
      <c r="A32" s="6" t="s">
        <v>185</v>
      </c>
      <c r="B32" s="41">
        <f t="shared" si="7"/>
        <v>0.70380194264708251</v>
      </c>
      <c r="C32" s="41">
        <f t="shared" si="6"/>
        <v>0.71192143859475343</v>
      </c>
      <c r="D32" s="41">
        <f t="shared" si="6"/>
        <v>0.70793797950641646</v>
      </c>
      <c r="E32" s="41">
        <f t="shared" si="6"/>
        <v>0.70910141302389407</v>
      </c>
      <c r="F32" s="41">
        <f t="shared" si="6"/>
        <v>0.71895124219930806</v>
      </c>
      <c r="G32" s="41">
        <f t="shared" si="6"/>
        <v>0.72180952759720507</v>
      </c>
      <c r="H32" s="41">
        <f t="shared" si="6"/>
        <v>0.72692460379042267</v>
      </c>
      <c r="I32" s="41">
        <f t="shared" si="6"/>
        <v>0.74520093508817487</v>
      </c>
      <c r="J32" s="41">
        <f t="shared" si="6"/>
        <v>0.75478213544395623</v>
      </c>
      <c r="K32" s="41">
        <f t="shared" si="6"/>
        <v>0.76609757269876388</v>
      </c>
      <c r="L32" s="41">
        <f t="shared" si="6"/>
        <v>0.76897341088159876</v>
      </c>
      <c r="M32" s="41">
        <f t="shared" si="6"/>
        <v>0.78162521551256436</v>
      </c>
      <c r="N32" s="41">
        <f t="shared" si="6"/>
        <v>0.80047723988804598</v>
      </c>
      <c r="O32" s="41">
        <f t="shared" si="6"/>
        <v>0.81952021149867604</v>
      </c>
      <c r="P32" s="41">
        <f t="shared" si="6"/>
        <v>0.83594262685990917</v>
      </c>
      <c r="Q32" s="41">
        <f t="shared" si="6"/>
        <v>0.84940075478605281</v>
      </c>
      <c r="R32" s="41">
        <f t="shared" si="6"/>
        <v>0.87092774173088072</v>
      </c>
      <c r="S32" s="41">
        <f t="shared" si="6"/>
        <v>0.88194510361081757</v>
      </c>
      <c r="T32" s="41">
        <f t="shared" si="6"/>
        <v>0.89208255085299937</v>
      </c>
      <c r="U32" s="41">
        <f t="shared" si="6"/>
        <v>0.89446323422882956</v>
      </c>
      <c r="V32" s="41">
        <f t="shared" si="6"/>
        <v>0.89769955711277216</v>
      </c>
      <c r="W32" s="41">
        <f t="shared" si="6"/>
        <v>0.90946298226942379</v>
      </c>
      <c r="X32" s="41">
        <f t="shared" si="6"/>
        <v>0.92317255523490438</v>
      </c>
      <c r="Y32" s="41">
        <f t="shared" si="6"/>
        <v>0.94163679230802144</v>
      </c>
      <c r="Z32" s="41">
        <f t="shared" si="6"/>
        <v>0.97357499207816434</v>
      </c>
      <c r="AA32" s="41">
        <f t="shared" si="6"/>
        <v>1</v>
      </c>
    </row>
    <row r="33" spans="1:27" ht="15.75" customHeight="1" x14ac:dyDescent="0.25">
      <c r="A33" s="15" t="s">
        <v>34</v>
      </c>
      <c r="B33" s="41">
        <f t="shared" si="7"/>
        <v>0.71200690968134728</v>
      </c>
      <c r="C33" s="41">
        <f t="shared" si="6"/>
        <v>0.71885095890991912</v>
      </c>
      <c r="D33" s="41">
        <f t="shared" si="6"/>
        <v>0.71790468925258988</v>
      </c>
      <c r="E33" s="41">
        <f t="shared" si="6"/>
        <v>0.72162395017796788</v>
      </c>
      <c r="F33" s="41">
        <f t="shared" si="6"/>
        <v>0.73109159295443749</v>
      </c>
      <c r="G33" s="41">
        <f t="shared" si="6"/>
        <v>0.73598625236002024</v>
      </c>
      <c r="H33" s="41">
        <f t="shared" si="6"/>
        <v>0.74280958345390669</v>
      </c>
      <c r="I33" s="41">
        <f t="shared" si="6"/>
        <v>0.75856339709516873</v>
      </c>
      <c r="J33" s="41">
        <f t="shared" si="6"/>
        <v>0.76931744072916664</v>
      </c>
      <c r="K33" s="41">
        <f t="shared" si="6"/>
        <v>0.78045991276186022</v>
      </c>
      <c r="L33" s="41">
        <f t="shared" si="6"/>
        <v>0.78525630155658066</v>
      </c>
      <c r="M33" s="41">
        <f t="shared" si="6"/>
        <v>0.79706586784098232</v>
      </c>
      <c r="N33" s="41">
        <f t="shared" si="6"/>
        <v>0.81579253558878384</v>
      </c>
      <c r="O33" s="41">
        <f t="shared" si="6"/>
        <v>0.83478974079723167</v>
      </c>
      <c r="P33" s="41">
        <f t="shared" si="6"/>
        <v>0.85126027599504883</v>
      </c>
      <c r="Q33" s="41">
        <f t="shared" si="6"/>
        <v>0.86563018262947933</v>
      </c>
      <c r="R33" s="41">
        <f t="shared" si="6"/>
        <v>0.8859744194334529</v>
      </c>
      <c r="S33" s="41">
        <f t="shared" si="6"/>
        <v>0.89826552453068842</v>
      </c>
      <c r="T33" s="41">
        <f t="shared" si="6"/>
        <v>0.90825172776766927</v>
      </c>
      <c r="U33" s="41">
        <f t="shared" si="6"/>
        <v>0.91052180157934792</v>
      </c>
      <c r="V33" s="41">
        <f t="shared" si="6"/>
        <v>0.91265556056905317</v>
      </c>
      <c r="W33" s="41">
        <f t="shared" si="6"/>
        <v>0.9217802951005839</v>
      </c>
      <c r="X33" s="41">
        <f t="shared" si="6"/>
        <v>0.93322381431712143</v>
      </c>
      <c r="Y33" s="41">
        <f t="shared" si="6"/>
        <v>0.94738854781781978</v>
      </c>
      <c r="Z33" s="41">
        <f t="shared" si="6"/>
        <v>0.97567943404302815</v>
      </c>
      <c r="AA33" s="41">
        <f t="shared" si="6"/>
        <v>1</v>
      </c>
    </row>
    <row r="35" spans="1:27" ht="15.75" customHeight="1" x14ac:dyDescent="0.25">
      <c r="A35" t="s">
        <v>27</v>
      </c>
    </row>
  </sheetData>
  <printOptions gridLines="1"/>
  <pageMargins left="0.78740157480314965" right="0.78740157480314965" top="0.78740157480314965" bottom="0.78740157480314965" header="0.31496062992125984" footer="0.31496062992125984"/>
  <pageSetup paperSize="9" scale="83" fitToHeight="2" orientation="landscape" r:id="rId1"/>
  <headerFooter>
    <oddFooter>&amp;L&amp;"Arial,Regular"&amp;10&amp;A&amp;R&amp;"Arial,Regular"&amp;10Statistics South Africa</oddFooter>
  </headerFooter>
  <rowBreaks count="1" manualBreakCount="1">
    <brk id="40" min="17" max="26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T21"/>
  <sheetViews>
    <sheetView zoomScale="55" zoomScaleNormal="55" workbookViewId="0">
      <pane xSplit="1" topLeftCell="B1" activePane="topRight" state="frozen"/>
      <selection pane="topRight"/>
    </sheetView>
  </sheetViews>
  <sheetFormatPr defaultColWidth="9.140625" defaultRowHeight="12" x14ac:dyDescent="0.25"/>
  <cols>
    <col min="1" max="1" width="45.7109375" style="6" customWidth="1"/>
    <col min="2" max="148" width="10.7109375" style="6" customWidth="1"/>
    <col min="149" max="16384" width="9.140625" style="6"/>
  </cols>
  <sheetData>
    <row r="1" spans="1:150" ht="26.25" x14ac:dyDescent="0.4">
      <c r="A1" s="1" t="s">
        <v>283</v>
      </c>
    </row>
    <row r="2" spans="1:150" ht="15.95" customHeight="1" x14ac:dyDescent="0.25"/>
    <row r="3" spans="1:150" ht="15.95" customHeight="1" x14ac:dyDescent="0.25"/>
    <row r="4" spans="1:150" ht="15.95" customHeight="1" x14ac:dyDescent="0.25">
      <c r="A4" s="8" t="s">
        <v>190</v>
      </c>
    </row>
    <row r="5" spans="1:150" ht="15.95" customHeight="1" x14ac:dyDescent="0.25">
      <c r="A5" s="6" t="s">
        <v>196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</row>
    <row r="6" spans="1:150" ht="15.95" customHeight="1" x14ac:dyDescent="0.25">
      <c r="A6" s="6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150" ht="15.95" customHeight="1" x14ac:dyDescent="0.25">
      <c r="B7" s="6" t="s">
        <v>195</v>
      </c>
      <c r="C7" s="6" t="s">
        <v>5</v>
      </c>
      <c r="D7" s="6" t="s">
        <v>6</v>
      </c>
      <c r="E7" s="6">
        <v>2011</v>
      </c>
      <c r="F7" s="6">
        <v>2012</v>
      </c>
      <c r="G7" s="6">
        <v>2013</v>
      </c>
      <c r="H7" s="6">
        <v>2014</v>
      </c>
      <c r="I7" s="6">
        <v>2015</v>
      </c>
      <c r="J7" s="6">
        <v>2016</v>
      </c>
    </row>
    <row r="8" spans="1:150" ht="15.95" customHeight="1" x14ac:dyDescent="0.25">
      <c r="A8" s="6" t="s">
        <v>194</v>
      </c>
      <c r="B8" s="7">
        <f>(H8/E8)^(1/3)-1</f>
        <v>2.7426995016879507E-2</v>
      </c>
      <c r="C8" s="7">
        <f>I8/H8-1</f>
        <v>1.4662809132009791E-2</v>
      </c>
      <c r="D8" s="7">
        <f>J8/I8-1</f>
        <v>1.2745844800451156E-2</v>
      </c>
      <c r="E8" s="14">
        <v>1664361.817000621</v>
      </c>
      <c r="F8" s="14">
        <v>1737687.2657254124</v>
      </c>
      <c r="G8" s="14">
        <v>1791094.485365795</v>
      </c>
      <c r="H8" s="14">
        <v>1805097.4842491585</v>
      </c>
      <c r="I8" s="14">
        <v>1831565.2841253751</v>
      </c>
      <c r="J8" s="14">
        <v>1854910.1309787314</v>
      </c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</row>
    <row r="9" spans="1:150" ht="15.95" customHeight="1" x14ac:dyDescent="0.25">
      <c r="A9" s="6" t="s">
        <v>193</v>
      </c>
      <c r="B9" s="7">
        <f>(H9/E9)^(1/3)-1</f>
        <v>3.3175620136398409E-2</v>
      </c>
      <c r="C9" s="7">
        <f>I9/H9-1</f>
        <v>4.5624695836390394E-3</v>
      </c>
      <c r="D9" s="7">
        <f>J9/I9-1</f>
        <v>1.0917657028187033E-2</v>
      </c>
      <c r="E9" s="14">
        <v>564159.16934636934</v>
      </c>
      <c r="F9" s="14">
        <v>580885.42211660359</v>
      </c>
      <c r="G9" s="14">
        <v>599541.68312974833</v>
      </c>
      <c r="H9" s="14">
        <v>622191.53743609227</v>
      </c>
      <c r="I9" s="14">
        <v>625030.26740084204</v>
      </c>
      <c r="J9" s="14">
        <v>631854.13349256048</v>
      </c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</row>
    <row r="10" spans="1:150" ht="15.95" customHeight="1" x14ac:dyDescent="0.25">
      <c r="A10" s="6" t="s">
        <v>192</v>
      </c>
      <c r="B10" s="7">
        <f>(H10/E10)^(1/3)-1</f>
        <v>5.0834229834875844E-2</v>
      </c>
      <c r="C10" s="7">
        <f>I10/H10-1</f>
        <v>2.0343979631568532E-2</v>
      </c>
      <c r="D10" s="7">
        <f>J10/I10-1</f>
        <v>-5.491931649296844E-3</v>
      </c>
      <c r="E10" s="14">
        <v>535153.3114640842</v>
      </c>
      <c r="F10" s="14">
        <v>572728.49301023223</v>
      </c>
      <c r="G10" s="14">
        <v>584472.64011752373</v>
      </c>
      <c r="H10" s="14">
        <v>620984.62880230497</v>
      </c>
      <c r="I10" s="14">
        <v>633617.92744217627</v>
      </c>
      <c r="J10" s="14">
        <v>630138.14109289472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</row>
    <row r="11" spans="1:150" ht="15.95" customHeight="1" x14ac:dyDescent="0.25">
      <c r="A11" s="6" t="s">
        <v>130</v>
      </c>
      <c r="B11" s="7">
        <f>(H11/E11)^(1/3)-1</f>
        <v>2.8297761728356408E-2</v>
      </c>
      <c r="C11" s="7">
        <f>I11/H11-1</f>
        <v>3.5172902725741917E-2</v>
      </c>
      <c r="D11" s="7">
        <f>J11/I11-1</f>
        <v>2.6673229532890419E-2</v>
      </c>
      <c r="E11" s="14">
        <v>798257.85040988412</v>
      </c>
      <c r="F11" s="14">
        <v>825446.50341779261</v>
      </c>
      <c r="G11" s="14">
        <v>825844.47873802856</v>
      </c>
      <c r="H11" s="14">
        <v>867960.31694359123</v>
      </c>
      <c r="I11" s="14">
        <v>898489.00074125221</v>
      </c>
      <c r="J11" s="14">
        <v>922454.60409080097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</row>
    <row r="12" spans="1:150" ht="15.95" customHeight="1" x14ac:dyDescent="0.25">
      <c r="A12" s="6" t="s">
        <v>191</v>
      </c>
      <c r="B12" s="7">
        <f>(H12/E12)^(1/3)-1</f>
        <v>4.9433743581383194E-2</v>
      </c>
      <c r="C12" s="7">
        <f>I12/H12-1</f>
        <v>3.4894733189324789E-2</v>
      </c>
      <c r="D12" s="7">
        <f>J12/I12-1</f>
        <v>4.9869179132144836E-3</v>
      </c>
      <c r="E12" s="14">
        <v>791252.18831830123</v>
      </c>
      <c r="F12" s="14">
        <v>870340.5132677845</v>
      </c>
      <c r="G12" s="14">
        <v>903221.75922787772</v>
      </c>
      <c r="H12" s="14">
        <v>914492.18278397783</v>
      </c>
      <c r="I12" s="14">
        <v>946403.14350594801</v>
      </c>
      <c r="J12" s="14">
        <v>951122.77829542034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</row>
    <row r="13" spans="1:150" s="15" customFormat="1" ht="21.95" customHeight="1" x14ac:dyDescent="0.25">
      <c r="A13" s="15" t="s">
        <v>190</v>
      </c>
      <c r="B13" s="7">
        <f>(H13/E13)^(1/3)-1</f>
        <v>2.5319512783017917E-2</v>
      </c>
      <c r="C13" s="7">
        <f>I13/H13-1</f>
        <v>1.9005832729180883E-2</v>
      </c>
      <c r="D13" s="7">
        <f>J13/I13-1</f>
        <v>2.8202030869772798E-3</v>
      </c>
      <c r="E13" s="14">
        <v>2790940.0572206075</v>
      </c>
      <c r="F13" s="14">
        <v>2871174.3467042912</v>
      </c>
      <c r="G13" s="14">
        <v>2934777.4752878528</v>
      </c>
      <c r="H13" s="14">
        <v>3008348.715028957</v>
      </c>
      <c r="I13" s="14">
        <v>3065524.8874978437</v>
      </c>
      <c r="J13" s="14">
        <v>3074170.2902487707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</row>
    <row r="14" spans="1:150" ht="15.95" customHeight="1" x14ac:dyDescent="0.25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</row>
    <row r="15" spans="1:150" ht="15.95" customHeight="1" x14ac:dyDescent="0.25"/>
    <row r="16" spans="1:150" ht="15.95" customHeight="1" x14ac:dyDescent="0.4">
      <c r="A16" s="1"/>
    </row>
    <row r="17" spans="1:1" ht="15.95" customHeight="1" x14ac:dyDescent="0.25">
      <c r="A17" t="s">
        <v>27</v>
      </c>
    </row>
    <row r="18" spans="1:1" ht="15.95" customHeight="1" x14ac:dyDescent="0.25"/>
    <row r="19" spans="1:1" ht="15.95" customHeight="1" x14ac:dyDescent="0.25"/>
    <row r="20" spans="1:1" ht="15.95" customHeight="1" x14ac:dyDescent="0.25"/>
    <row r="21" spans="1:1" ht="15.95" customHeight="1" x14ac:dyDescent="0.25"/>
  </sheetData>
  <printOptions gridLines="1"/>
  <pageMargins left="0.78740157480314965" right="0.78740157480314965" top="0.78740157480314965" bottom="0.78740157480314965" header="0.31496062992125984" footer="0.31496062992125984"/>
  <pageSetup paperSize="8" orientation="landscape" r:id="rId1"/>
  <headerFooter>
    <oddFooter>&amp;L&amp;"Arial,Regular"&amp;10&amp;A&amp;R&amp;"Arial,Regular"&amp;10Statistics&amp;"-,Regular"&amp;11 South Africa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zoomScale="55" zoomScaleNormal="5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16" style="5" customWidth="1"/>
    <col min="2" max="3" width="12.42578125" style="40" bestFit="1" customWidth="1"/>
    <col min="4" max="87" width="12.42578125" style="5" bestFit="1" customWidth="1"/>
    <col min="88" max="16384" width="9.140625" style="5"/>
  </cols>
  <sheetData>
    <row r="1" spans="1:3" ht="26.25" x14ac:dyDescent="0.4">
      <c r="A1" s="1" t="s">
        <v>284</v>
      </c>
    </row>
    <row r="4" spans="1:3" x14ac:dyDescent="0.25">
      <c r="B4" s="5" t="s">
        <v>197</v>
      </c>
      <c r="C4" s="5"/>
    </row>
    <row r="5" spans="1:3" x14ac:dyDescent="0.25">
      <c r="A5" s="30">
        <v>1994</v>
      </c>
      <c r="B5" s="4">
        <v>1.95E-2</v>
      </c>
      <c r="C5" s="4"/>
    </row>
    <row r="6" spans="1:3" x14ac:dyDescent="0.25">
      <c r="A6" s="30"/>
      <c r="B6" s="4">
        <v>3.8800000000000001E-2</v>
      </c>
      <c r="C6" s="4"/>
    </row>
    <row r="7" spans="1:3" x14ac:dyDescent="0.25">
      <c r="A7" s="30"/>
      <c r="B7" s="4">
        <v>3.2500000000000001E-2</v>
      </c>
      <c r="C7" s="4"/>
    </row>
    <row r="8" spans="1:3" x14ac:dyDescent="0.25">
      <c r="A8" s="30"/>
      <c r="B8" s="4">
        <v>3.7000000000000005E-2</v>
      </c>
      <c r="C8" s="4"/>
    </row>
    <row r="9" spans="1:3" x14ac:dyDescent="0.25">
      <c r="A9" s="30">
        <v>1995</v>
      </c>
      <c r="B9" s="4">
        <v>3.9900000000000005E-2</v>
      </c>
      <c r="C9" s="4"/>
    </row>
    <row r="10" spans="1:3" x14ac:dyDescent="0.25">
      <c r="A10" s="30"/>
      <c r="B10" s="4">
        <v>1.6200000000000003E-2</v>
      </c>
      <c r="C10" s="4"/>
    </row>
    <row r="11" spans="1:3" x14ac:dyDescent="0.25">
      <c r="A11" s="30"/>
      <c r="B11" s="4">
        <v>3.61E-2</v>
      </c>
      <c r="C11" s="4"/>
    </row>
    <row r="12" spans="1:3" x14ac:dyDescent="0.25">
      <c r="A12" s="30"/>
      <c r="B12" s="4">
        <v>3.2000000000000001E-2</v>
      </c>
      <c r="C12" s="4"/>
    </row>
    <row r="13" spans="1:3" x14ac:dyDescent="0.25">
      <c r="A13" s="30">
        <v>1996</v>
      </c>
      <c r="B13" s="4">
        <v>3.9699999999999999E-2</v>
      </c>
      <c r="C13" s="4"/>
    </row>
    <row r="14" spans="1:3" x14ac:dyDescent="0.25">
      <c r="A14" s="30"/>
      <c r="B14" s="4">
        <v>5.6100000000000004E-2</v>
      </c>
      <c r="C14" s="4"/>
    </row>
    <row r="15" spans="1:3" x14ac:dyDescent="0.25">
      <c r="A15" s="30"/>
      <c r="B15" s="4">
        <v>3.7599999999999995E-2</v>
      </c>
      <c r="C15" s="4"/>
    </row>
    <row r="16" spans="1:3" x14ac:dyDescent="0.25">
      <c r="A16" s="30"/>
      <c r="B16" s="4">
        <v>3.8900000000000004E-2</v>
      </c>
      <c r="C16" s="4"/>
    </row>
    <row r="17" spans="1:3" x14ac:dyDescent="0.25">
      <c r="A17" s="30">
        <v>1997</v>
      </c>
      <c r="B17" s="4">
        <v>3.1600000000000003E-2</v>
      </c>
      <c r="C17" s="4"/>
    </row>
    <row r="18" spans="1:3" x14ac:dyDescent="0.25">
      <c r="A18" s="30"/>
      <c r="B18" s="4">
        <v>3.1899999999999998E-2</v>
      </c>
      <c r="C18" s="4"/>
    </row>
    <row r="19" spans="1:3" x14ac:dyDescent="0.25">
      <c r="A19" s="30"/>
      <c r="B19" s="4">
        <v>2.35E-2</v>
      </c>
      <c r="C19" s="4"/>
    </row>
    <row r="20" spans="1:3" x14ac:dyDescent="0.25">
      <c r="A20" s="30"/>
      <c r="B20" s="4">
        <v>1.7500000000000002E-2</v>
      </c>
      <c r="C20" s="4"/>
    </row>
    <row r="21" spans="1:3" x14ac:dyDescent="0.25">
      <c r="A21" s="30">
        <v>1998</v>
      </c>
      <c r="B21" s="4">
        <v>9.8999999999999991E-3</v>
      </c>
      <c r="C21" s="4"/>
    </row>
    <row r="22" spans="1:3" x14ac:dyDescent="0.25">
      <c r="A22" s="30"/>
      <c r="B22" s="4">
        <v>6.3E-3</v>
      </c>
      <c r="C22" s="4"/>
    </row>
    <row r="23" spans="1:3" x14ac:dyDescent="0.25">
      <c r="A23" s="30"/>
      <c r="B23" s="4">
        <v>2.5000000000000001E-3</v>
      </c>
      <c r="C23" s="4"/>
    </row>
    <row r="24" spans="1:3" x14ac:dyDescent="0.25">
      <c r="A24" s="30"/>
      <c r="B24" s="4">
        <v>1.5E-3</v>
      </c>
      <c r="C24" s="4"/>
    </row>
    <row r="25" spans="1:3" x14ac:dyDescent="0.25">
      <c r="A25" s="30">
        <v>1999</v>
      </c>
      <c r="B25" s="4">
        <v>1.09E-2</v>
      </c>
      <c r="C25" s="4"/>
    </row>
    <row r="26" spans="1:3" x14ac:dyDescent="0.25">
      <c r="A26" s="30"/>
      <c r="B26" s="4">
        <v>1.9099999999999999E-2</v>
      </c>
      <c r="C26" s="4"/>
    </row>
    <row r="27" spans="1:3" x14ac:dyDescent="0.25">
      <c r="A27" s="30"/>
      <c r="B27" s="4">
        <v>2.8199999999999999E-2</v>
      </c>
      <c r="C27" s="4"/>
    </row>
    <row r="28" spans="1:3" x14ac:dyDescent="0.25">
      <c r="A28" s="30"/>
      <c r="B28" s="4">
        <v>3.7200000000000004E-2</v>
      </c>
      <c r="C28" s="4"/>
    </row>
    <row r="29" spans="1:3" x14ac:dyDescent="0.25">
      <c r="A29" s="30">
        <v>2000</v>
      </c>
      <c r="B29" s="4">
        <v>3.6000000000000004E-2</v>
      </c>
      <c r="C29" s="4"/>
    </row>
    <row r="30" spans="1:3" x14ac:dyDescent="0.25">
      <c r="A30" s="30"/>
      <c r="B30" s="4">
        <v>3.4200000000000001E-2</v>
      </c>
      <c r="C30" s="4"/>
    </row>
    <row r="31" spans="1:3" x14ac:dyDescent="0.25">
      <c r="A31" s="30"/>
      <c r="B31" s="4">
        <v>5.2499999999999998E-2</v>
      </c>
      <c r="C31" s="4"/>
    </row>
    <row r="32" spans="1:3" x14ac:dyDescent="0.25">
      <c r="A32" s="30"/>
      <c r="B32" s="4">
        <v>4.4800000000000006E-2</v>
      </c>
      <c r="C32" s="4"/>
    </row>
    <row r="33" spans="1:3" x14ac:dyDescent="0.25">
      <c r="A33" s="30">
        <v>2001</v>
      </c>
      <c r="B33" s="4">
        <v>3.73E-2</v>
      </c>
      <c r="C33" s="4"/>
    </row>
    <row r="34" spans="1:3" x14ac:dyDescent="0.25">
      <c r="A34" s="30"/>
      <c r="B34" s="4">
        <v>3.6900000000000002E-2</v>
      </c>
      <c r="C34" s="4"/>
    </row>
    <row r="35" spans="1:3" x14ac:dyDescent="0.25">
      <c r="A35" s="30"/>
      <c r="B35" s="4">
        <v>1.5100000000000001E-2</v>
      </c>
      <c r="C35" s="4"/>
    </row>
    <row r="36" spans="1:3" x14ac:dyDescent="0.25">
      <c r="A36" s="30"/>
      <c r="B36" s="4">
        <v>1.9799999999999998E-2</v>
      </c>
      <c r="C36" s="4"/>
    </row>
    <row r="37" spans="1:3" x14ac:dyDescent="0.25">
      <c r="A37" s="30">
        <v>2002</v>
      </c>
      <c r="B37" s="4">
        <v>3.5400000000000001E-2</v>
      </c>
      <c r="C37" s="4"/>
    </row>
    <row r="38" spans="1:3" x14ac:dyDescent="0.25">
      <c r="A38" s="30"/>
      <c r="B38" s="4">
        <v>3.78E-2</v>
      </c>
      <c r="C38" s="4"/>
    </row>
    <row r="39" spans="1:3" x14ac:dyDescent="0.25">
      <c r="A39" s="30"/>
      <c r="B39" s="4">
        <v>3.56E-2</v>
      </c>
      <c r="C39" s="4"/>
    </row>
    <row r="40" spans="1:3" x14ac:dyDescent="0.25">
      <c r="A40" s="30"/>
      <c r="B40" s="4">
        <v>3.9199999999999999E-2</v>
      </c>
      <c r="C40" s="4"/>
    </row>
    <row r="41" spans="1:3" x14ac:dyDescent="0.25">
      <c r="A41" s="30">
        <v>2003</v>
      </c>
      <c r="B41" s="4">
        <v>3.2099999999999997E-2</v>
      </c>
      <c r="C41" s="4"/>
    </row>
    <row r="42" spans="1:3" x14ac:dyDescent="0.25">
      <c r="A42" s="30"/>
      <c r="B42" s="4">
        <v>3.2099999999999997E-2</v>
      </c>
      <c r="C42" s="4"/>
    </row>
    <row r="43" spans="1:3" x14ac:dyDescent="0.25">
      <c r="A43" s="30"/>
      <c r="B43" s="4">
        <v>0.03</v>
      </c>
      <c r="C43" s="4"/>
    </row>
    <row r="44" spans="1:3" x14ac:dyDescent="0.25">
      <c r="A44" s="30"/>
      <c r="B44" s="4">
        <v>2.4E-2</v>
      </c>
      <c r="C44" s="4"/>
    </row>
    <row r="45" spans="1:3" x14ac:dyDescent="0.25">
      <c r="A45" s="30">
        <v>2004</v>
      </c>
      <c r="B45" s="4">
        <v>3.7499999999999999E-2</v>
      </c>
      <c r="C45" s="4"/>
    </row>
    <row r="46" spans="1:3" x14ac:dyDescent="0.25">
      <c r="A46" s="30"/>
      <c r="B46" s="4">
        <v>3.73E-2</v>
      </c>
      <c r="C46" s="4"/>
    </row>
    <row r="47" spans="1:3" x14ac:dyDescent="0.25">
      <c r="A47" s="30"/>
      <c r="B47" s="4">
        <v>5.0199999999999995E-2</v>
      </c>
      <c r="C47" s="4"/>
    </row>
    <row r="48" spans="1:3" x14ac:dyDescent="0.25">
      <c r="A48" s="30"/>
      <c r="B48" s="4">
        <v>5.67E-2</v>
      </c>
      <c r="C48" s="4"/>
    </row>
    <row r="49" spans="1:3" x14ac:dyDescent="0.25">
      <c r="A49" s="30">
        <v>2005</v>
      </c>
      <c r="B49" s="4">
        <v>5.45E-2</v>
      </c>
      <c r="C49" s="4"/>
    </row>
    <row r="50" spans="1:3" x14ac:dyDescent="0.25">
      <c r="A50" s="30"/>
      <c r="B50" s="4">
        <v>5.1900000000000002E-2</v>
      </c>
      <c r="C50" s="4"/>
    </row>
    <row r="51" spans="1:3" x14ac:dyDescent="0.25">
      <c r="A51" s="30"/>
      <c r="B51" s="4">
        <v>5.4600000000000003E-2</v>
      </c>
      <c r="C51" s="4"/>
    </row>
    <row r="52" spans="1:3" x14ac:dyDescent="0.25">
      <c r="A52" s="30"/>
      <c r="B52" s="4">
        <v>5.0300000000000004E-2</v>
      </c>
      <c r="C52" s="4"/>
    </row>
    <row r="53" spans="1:3" x14ac:dyDescent="0.25">
      <c r="A53" s="30">
        <v>2006</v>
      </c>
      <c r="B53" s="4">
        <v>5.0999999999999997E-2</v>
      </c>
      <c r="C53" s="4"/>
    </row>
    <row r="54" spans="1:3" x14ac:dyDescent="0.25">
      <c r="A54" s="30"/>
      <c r="B54" s="4">
        <v>4.8300000000000003E-2</v>
      </c>
      <c r="C54" s="4"/>
    </row>
    <row r="55" spans="1:3" x14ac:dyDescent="0.25">
      <c r="A55" s="30"/>
      <c r="B55" s="4">
        <v>5.3200000000000004E-2</v>
      </c>
      <c r="C55" s="4"/>
    </row>
    <row r="56" spans="1:3" x14ac:dyDescent="0.25">
      <c r="A56" s="30"/>
      <c r="B56" s="4">
        <v>7.1099999999999997E-2</v>
      </c>
      <c r="C56" s="4"/>
    </row>
    <row r="57" spans="1:3" x14ac:dyDescent="0.25">
      <c r="A57" s="30">
        <v>2007</v>
      </c>
      <c r="B57" s="4">
        <v>6.4299999999999996E-2</v>
      </c>
      <c r="C57" s="4"/>
    </row>
    <row r="58" spans="1:3" x14ac:dyDescent="0.25">
      <c r="A58" s="30"/>
      <c r="B58" s="4">
        <v>5.4699999999999999E-2</v>
      </c>
      <c r="C58" s="4"/>
    </row>
    <row r="59" spans="1:3" x14ac:dyDescent="0.25">
      <c r="A59" s="30"/>
      <c r="B59" s="4">
        <v>4.9699999999999994E-2</v>
      </c>
      <c r="C59" s="4"/>
    </row>
    <row r="60" spans="1:3" x14ac:dyDescent="0.25">
      <c r="A60" s="30"/>
      <c r="B60" s="4">
        <v>4.6600000000000003E-2</v>
      </c>
      <c r="C60" s="4"/>
    </row>
    <row r="61" spans="1:3" x14ac:dyDescent="0.25">
      <c r="A61" s="30">
        <v>2008</v>
      </c>
      <c r="B61" s="4">
        <v>3.8300000000000001E-2</v>
      </c>
      <c r="C61" s="4"/>
    </row>
    <row r="62" spans="1:3" x14ac:dyDescent="0.25">
      <c r="A62" s="30"/>
      <c r="B62" s="4">
        <v>4.6699999999999998E-2</v>
      </c>
      <c r="C62" s="4"/>
    </row>
    <row r="63" spans="1:3" x14ac:dyDescent="0.25">
      <c r="A63" s="30"/>
      <c r="B63" s="4">
        <v>3.2400000000000005E-2</v>
      </c>
      <c r="C63" s="4"/>
    </row>
    <row r="64" spans="1:3" x14ac:dyDescent="0.25">
      <c r="A64" s="30"/>
      <c r="B64" s="4">
        <v>1.1399999999999999E-2</v>
      </c>
      <c r="C64" s="4"/>
    </row>
    <row r="65" spans="1:3" x14ac:dyDescent="0.25">
      <c r="A65" s="30">
        <v>2009</v>
      </c>
      <c r="B65" s="4">
        <v>-1.1000000000000001E-2</v>
      </c>
      <c r="C65" s="4"/>
    </row>
    <row r="66" spans="1:3" x14ac:dyDescent="0.25">
      <c r="A66" s="30"/>
      <c r="B66" s="4">
        <v>-2.58E-2</v>
      </c>
      <c r="C66" s="4"/>
    </row>
    <row r="67" spans="1:3" x14ac:dyDescent="0.25">
      <c r="A67" s="30"/>
      <c r="B67" s="4">
        <v>-1.9199999999999998E-2</v>
      </c>
      <c r="C67" s="4"/>
    </row>
    <row r="68" spans="1:3" x14ac:dyDescent="0.25">
      <c r="A68" s="30"/>
      <c r="B68" s="4">
        <v>-5.4000000000000003E-3</v>
      </c>
      <c r="C68" s="4"/>
    </row>
    <row r="69" spans="1:3" x14ac:dyDescent="0.25">
      <c r="A69" s="30">
        <v>2010</v>
      </c>
      <c r="B69" s="4">
        <v>2.3199999999999998E-2</v>
      </c>
      <c r="C69" s="4"/>
    </row>
    <row r="70" spans="1:3" x14ac:dyDescent="0.25">
      <c r="A70" s="30"/>
      <c r="B70" s="4">
        <v>3.0699999999999998E-2</v>
      </c>
      <c r="C70" s="4"/>
    </row>
    <row r="71" spans="1:3" x14ac:dyDescent="0.25">
      <c r="A71" s="30"/>
      <c r="B71" s="4">
        <v>3.3399999999999999E-2</v>
      </c>
      <c r="C71" s="4"/>
    </row>
    <row r="72" spans="1:3" x14ac:dyDescent="0.25">
      <c r="A72" s="30"/>
      <c r="B72" s="4">
        <v>3.4099999999999998E-2</v>
      </c>
      <c r="C72" s="4"/>
    </row>
    <row r="73" spans="1:3" x14ac:dyDescent="0.25">
      <c r="A73" s="30">
        <v>2011</v>
      </c>
      <c r="B73" s="4">
        <v>3.49E-2</v>
      </c>
      <c r="C73" s="4"/>
    </row>
    <row r="74" spans="1:3" x14ac:dyDescent="0.25">
      <c r="A74" s="30"/>
      <c r="B74" s="4">
        <v>3.4099999999999998E-2</v>
      </c>
      <c r="C74" s="4"/>
    </row>
    <row r="75" spans="1:3" x14ac:dyDescent="0.25">
      <c r="A75" s="30"/>
      <c r="B75" s="4">
        <v>3.04E-2</v>
      </c>
      <c r="C75" s="4"/>
    </row>
    <row r="76" spans="1:3" x14ac:dyDescent="0.25">
      <c r="A76" s="30"/>
      <c r="B76" s="4">
        <v>3.2000000000000001E-2</v>
      </c>
      <c r="C76" s="4"/>
    </row>
    <row r="77" spans="1:3" x14ac:dyDescent="0.25">
      <c r="A77" s="30">
        <v>2012</v>
      </c>
      <c r="B77" s="4">
        <v>2.1700000000000001E-2</v>
      </c>
      <c r="C77" s="4"/>
    </row>
    <row r="78" spans="1:3" x14ac:dyDescent="0.25">
      <c r="A78" s="30"/>
      <c r="B78" s="4">
        <v>2.7400000000000001E-2</v>
      </c>
      <c r="C78" s="4"/>
    </row>
    <row r="79" spans="1:3" x14ac:dyDescent="0.25">
      <c r="A79" s="30"/>
      <c r="B79" s="4">
        <v>2.07E-2</v>
      </c>
      <c r="C79" s="4"/>
    </row>
    <row r="80" spans="1:3" x14ac:dyDescent="0.25">
      <c r="A80" s="30"/>
      <c r="B80" s="4">
        <v>1.8799999999999997E-2</v>
      </c>
      <c r="C80" s="4"/>
    </row>
    <row r="81" spans="1:3" x14ac:dyDescent="0.25">
      <c r="A81" s="30">
        <v>2013</v>
      </c>
      <c r="B81" s="4">
        <v>2.0199999999999999E-2</v>
      </c>
      <c r="C81" s="4"/>
    </row>
    <row r="82" spans="1:3" x14ac:dyDescent="0.25">
      <c r="A82" s="30"/>
      <c r="B82" s="4">
        <v>2.3799999999999998E-2</v>
      </c>
      <c r="C82" s="4"/>
    </row>
    <row r="83" spans="1:3" x14ac:dyDescent="0.25">
      <c r="A83" s="30"/>
      <c r="B83" s="4">
        <v>1.9699999999999999E-2</v>
      </c>
      <c r="C83" s="4"/>
    </row>
    <row r="84" spans="1:3" x14ac:dyDescent="0.25">
      <c r="A84" s="30"/>
      <c r="B84" s="4">
        <v>2.9300000000000003E-2</v>
      </c>
      <c r="C84" s="4"/>
    </row>
    <row r="85" spans="1:3" x14ac:dyDescent="0.25">
      <c r="A85" s="30">
        <v>2014</v>
      </c>
      <c r="B85" s="4">
        <v>1.83E-2</v>
      </c>
      <c r="C85" s="4"/>
    </row>
    <row r="86" spans="1:3" x14ac:dyDescent="0.25">
      <c r="A86" s="30"/>
      <c r="B86" s="4">
        <v>1.47E-2</v>
      </c>
      <c r="C86" s="4"/>
    </row>
    <row r="87" spans="1:3" x14ac:dyDescent="0.25">
      <c r="A87" s="30"/>
      <c r="B87" s="4">
        <v>1.6799999999999999E-2</v>
      </c>
      <c r="C87" s="4"/>
    </row>
    <row r="88" spans="1:3" x14ac:dyDescent="0.25">
      <c r="A88" s="30"/>
      <c r="B88" s="4">
        <v>1.54E-2</v>
      </c>
      <c r="C88" s="4"/>
    </row>
    <row r="89" spans="1:3" x14ac:dyDescent="0.25">
      <c r="A89" s="30">
        <v>2015</v>
      </c>
      <c r="B89" s="4">
        <v>2.5099999999999997E-2</v>
      </c>
      <c r="C89" s="4"/>
    </row>
    <row r="90" spans="1:3" x14ac:dyDescent="0.25">
      <c r="A90" s="30"/>
      <c r="B90" s="4">
        <v>1.21E-2</v>
      </c>
      <c r="C90" s="4"/>
    </row>
    <row r="91" spans="1:3" x14ac:dyDescent="0.25">
      <c r="A91" s="30"/>
      <c r="B91" s="4">
        <v>8.5000000000000006E-3</v>
      </c>
      <c r="C91" s="4"/>
    </row>
    <row r="92" spans="1:3" x14ac:dyDescent="0.25">
      <c r="A92" s="30"/>
      <c r="B92" s="4">
        <v>5.5000000000000005E-3</v>
      </c>
      <c r="C92" s="4"/>
    </row>
    <row r="93" spans="1:3" x14ac:dyDescent="0.25">
      <c r="A93" s="30">
        <v>2016</v>
      </c>
      <c r="B93" s="4">
        <v>-1.1999999999999999E-3</v>
      </c>
      <c r="C93" s="4"/>
    </row>
    <row r="94" spans="1:3" x14ac:dyDescent="0.25">
      <c r="A94" s="30"/>
      <c r="B94" s="4">
        <v>6.1999999999999998E-3</v>
      </c>
      <c r="C94" s="4"/>
    </row>
    <row r="97" spans="1:1" x14ac:dyDescent="0.25">
      <c r="A97" t="s">
        <v>27</v>
      </c>
    </row>
  </sheetData>
  <pageMargins left="0.75" right="0.75" top="1" bottom="1" header="0.5" footer="0.5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55" zoomScaleNormal="55" workbookViewId="0">
      <pane xSplit="1" ySplit="4" topLeftCell="B5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9.28515625" style="30" bestFit="1" customWidth="1"/>
    <col min="2" max="2" width="18" style="5" customWidth="1"/>
    <col min="3" max="4" width="20.42578125" style="5" bestFit="1" customWidth="1"/>
    <col min="5" max="5" width="20.42578125" style="5" customWidth="1"/>
    <col min="6" max="6" width="18" style="5" customWidth="1"/>
    <col min="7" max="7" width="18" style="5" bestFit="1" customWidth="1"/>
    <col min="8" max="8" width="20.42578125" style="5" customWidth="1"/>
    <col min="9" max="9" width="20.42578125" style="5" bestFit="1" customWidth="1"/>
    <col min="10" max="10" width="19.42578125" style="5" bestFit="1" customWidth="1"/>
    <col min="11" max="11" width="20.42578125" style="5" customWidth="1"/>
    <col min="12" max="12" width="16.85546875" style="5" bestFit="1" customWidth="1"/>
    <col min="13" max="13" width="18" style="5" bestFit="1" customWidth="1"/>
    <col min="14" max="14" width="9.140625" style="5"/>
    <col min="15" max="15" width="18" style="5" bestFit="1" customWidth="1"/>
    <col min="16" max="17" width="16.85546875" style="5" bestFit="1" customWidth="1"/>
    <col min="18" max="18" width="15.85546875" style="5" bestFit="1" customWidth="1"/>
    <col min="19" max="20" width="16.85546875" style="5" bestFit="1" customWidth="1"/>
    <col min="21" max="21" width="19.42578125" style="5" bestFit="1" customWidth="1"/>
    <col min="22" max="22" width="16.85546875" style="5" bestFit="1" customWidth="1"/>
    <col min="23" max="23" width="18" style="5" bestFit="1" customWidth="1"/>
    <col min="24" max="25" width="16.85546875" style="5" bestFit="1" customWidth="1"/>
    <col min="26" max="26" width="14.42578125" style="5" bestFit="1" customWidth="1"/>
    <col min="27" max="29" width="16.85546875" style="5" bestFit="1" customWidth="1"/>
    <col min="30" max="30" width="15.85546875" style="5" bestFit="1" customWidth="1"/>
    <col min="31" max="32" width="16.85546875" style="5" bestFit="1" customWidth="1"/>
    <col min="33" max="33" width="14.42578125" style="5" bestFit="1" customWidth="1"/>
    <col min="34" max="34" width="15.85546875" style="5" bestFit="1" customWidth="1"/>
    <col min="35" max="36" width="18" style="5" bestFit="1" customWidth="1"/>
    <col min="37" max="38" width="16.85546875" style="5" bestFit="1" customWidth="1"/>
    <col min="39" max="39" width="18" style="5" bestFit="1" customWidth="1"/>
    <col min="40" max="42" width="16.85546875" style="5" bestFit="1" customWidth="1"/>
    <col min="43" max="43" width="18" style="5" bestFit="1" customWidth="1"/>
    <col min="44" max="44" width="15.85546875" style="5" bestFit="1" customWidth="1"/>
    <col min="45" max="45" width="14.42578125" style="5" bestFit="1" customWidth="1"/>
    <col min="46" max="46" width="16.85546875" style="5" bestFit="1" customWidth="1"/>
    <col min="47" max="47" width="19.42578125" style="5" bestFit="1" customWidth="1"/>
    <col min="48" max="48" width="15.85546875" style="5" bestFit="1" customWidth="1"/>
    <col min="49" max="49" width="16.85546875" style="5" bestFit="1" customWidth="1"/>
    <col min="50" max="50" width="14.42578125" style="5" bestFit="1" customWidth="1"/>
    <col min="51" max="52" width="16.85546875" style="5" bestFit="1" customWidth="1"/>
    <col min="53" max="54" width="18" style="5" bestFit="1" customWidth="1"/>
    <col min="55" max="55" width="19.42578125" style="5" bestFit="1" customWidth="1"/>
    <col min="56" max="16384" width="9.140625" style="5"/>
  </cols>
  <sheetData>
    <row r="1" spans="1:8" ht="26.25" x14ac:dyDescent="0.4">
      <c r="A1" s="1" t="s">
        <v>285</v>
      </c>
    </row>
    <row r="4" spans="1:8" x14ac:dyDescent="0.25">
      <c r="B4" s="5" t="s">
        <v>160</v>
      </c>
      <c r="C4" s="5" t="s">
        <v>198</v>
      </c>
      <c r="D4" s="5" t="s">
        <v>199</v>
      </c>
      <c r="E4" s="5" t="s">
        <v>165</v>
      </c>
      <c r="F4" s="5" t="s">
        <v>17</v>
      </c>
      <c r="G4" s="5" t="s">
        <v>200</v>
      </c>
    </row>
    <row r="5" spans="1:8" x14ac:dyDescent="0.25">
      <c r="A5" s="30" t="s">
        <v>201</v>
      </c>
      <c r="B5" s="4">
        <v>0.1157422731682114</v>
      </c>
      <c r="C5" s="4">
        <v>2.326535864840662E-2</v>
      </c>
      <c r="D5" s="4">
        <v>2.2466464983031509E-2</v>
      </c>
      <c r="E5" s="4">
        <v>1.293848725400415E-2</v>
      </c>
      <c r="F5" s="4">
        <v>5.401545058638213E-2</v>
      </c>
      <c r="G5" s="4">
        <v>4.7899819879649197E-2</v>
      </c>
      <c r="H5" s="4"/>
    </row>
    <row r="6" spans="1:8" x14ac:dyDescent="0.25">
      <c r="A6" s="30" t="s">
        <v>202</v>
      </c>
      <c r="B6" s="4">
        <v>9.9304068674268997E-2</v>
      </c>
      <c r="C6" s="4">
        <v>-1.2083852917787241E-2</v>
      </c>
      <c r="D6" s="4">
        <v>-1.5706492870966038E-3</v>
      </c>
      <c r="E6" s="4">
        <v>-5.3944880351032287E-3</v>
      </c>
      <c r="F6" s="4">
        <v>2.7130159954474209E-2</v>
      </c>
      <c r="G6" s="4">
        <v>7.2482510811022749E-3</v>
      </c>
      <c r="H6" s="4"/>
    </row>
    <row r="7" spans="1:8" x14ac:dyDescent="0.25">
      <c r="A7" s="30" t="s">
        <v>203</v>
      </c>
      <c r="B7" s="4">
        <v>8.3030078871348945E-2</v>
      </c>
      <c r="C7" s="4">
        <v>4.8591021185868666E-3</v>
      </c>
      <c r="D7" s="4">
        <v>1.771157926784328E-2</v>
      </c>
      <c r="E7" s="4">
        <v>8.7698192468743663E-3</v>
      </c>
      <c r="F7" s="4">
        <v>3.722247289721281E-2</v>
      </c>
      <c r="G7" s="4">
        <v>2.5471366966154152E-2</v>
      </c>
      <c r="H7" s="4"/>
    </row>
    <row r="8" spans="1:8" x14ac:dyDescent="0.25">
      <c r="A8" s="30" t="s">
        <v>158</v>
      </c>
      <c r="B8" s="4">
        <v>7.0840980981957902E-2</v>
      </c>
      <c r="C8" s="4">
        <v>1.6528582452950191E-2</v>
      </c>
      <c r="D8" s="4">
        <v>2.426883077214903E-2</v>
      </c>
      <c r="E8" s="4">
        <v>2.2036062887200725E-3</v>
      </c>
      <c r="F8" s="4">
        <v>2.3473516446219866E-2</v>
      </c>
      <c r="G8" s="4">
        <v>1.4159113582583149E-2</v>
      </c>
      <c r="H8" s="4"/>
    </row>
    <row r="10" spans="1:8" x14ac:dyDescent="0.25">
      <c r="A10" s="30" t="s">
        <v>273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42" zoomScaleNormal="42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Q50" sqref="Q50"/>
    </sheetView>
  </sheetViews>
  <sheetFormatPr defaultRowHeight="15" x14ac:dyDescent="0.25"/>
  <cols>
    <col min="1" max="1" width="36.5703125" bestFit="1" customWidth="1"/>
    <col min="2" max="4" width="14.140625" customWidth="1"/>
    <col min="5" max="8" width="11.28515625" bestFit="1" customWidth="1"/>
    <col min="9" max="9" width="11.28515625" customWidth="1"/>
    <col min="10" max="13" width="11.28515625" bestFit="1" customWidth="1"/>
    <col min="14" max="14" width="11.28515625" customWidth="1"/>
    <col min="15" max="18" width="11.28515625" bestFit="1" customWidth="1"/>
    <col min="19" max="19" width="11.28515625" customWidth="1"/>
    <col min="20" max="23" width="11.28515625" bestFit="1" customWidth="1"/>
    <col min="24" max="24" width="11.28515625" customWidth="1"/>
    <col min="25" max="28" width="11.28515625" bestFit="1" customWidth="1"/>
    <col min="29" max="29" width="11.28515625" customWidth="1"/>
    <col min="30" max="33" width="11.28515625" bestFit="1" customWidth="1"/>
    <col min="34" max="34" width="11.28515625" customWidth="1"/>
  </cols>
  <sheetData>
    <row r="1" spans="1:10" ht="26.25" x14ac:dyDescent="0.4">
      <c r="A1" s="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206</v>
      </c>
    </row>
    <row r="5" spans="1:10" x14ac:dyDescent="0.25">
      <c r="B5" s="3" t="s">
        <v>4</v>
      </c>
      <c r="C5" s="3" t="s">
        <v>5</v>
      </c>
      <c r="D5" t="s">
        <v>6</v>
      </c>
      <c r="E5" t="s">
        <v>7</v>
      </c>
      <c r="F5" t="s">
        <v>8</v>
      </c>
      <c r="G5" t="s">
        <v>9</v>
      </c>
      <c r="H5" t="s">
        <v>10</v>
      </c>
      <c r="I5" t="s">
        <v>11</v>
      </c>
      <c r="J5" t="s">
        <v>12</v>
      </c>
    </row>
    <row r="6" spans="1:10" x14ac:dyDescent="0.25">
      <c r="A6" t="s">
        <v>14</v>
      </c>
      <c r="B6" s="4">
        <f>(H6/E6)^(1/3)-1</f>
        <v>-6.3924751065298491E-3</v>
      </c>
      <c r="C6" s="4">
        <f>I6/H6-1</f>
        <v>1.9266246115100305E-2</v>
      </c>
      <c r="D6" s="4">
        <f>J6/I6-1</f>
        <v>-3.0077795787878503E-2</v>
      </c>
      <c r="E6" s="5">
        <v>234193.42300000001</v>
      </c>
      <c r="F6" s="5">
        <v>223451.383</v>
      </c>
      <c r="G6" s="5">
        <v>223326.89899999998</v>
      </c>
      <c r="H6" s="5">
        <v>229730.84500000003</v>
      </c>
      <c r="I6" s="5">
        <v>234156.89600000001</v>
      </c>
      <c r="J6" s="5">
        <v>227113.97269978852</v>
      </c>
    </row>
    <row r="7" spans="1:10" x14ac:dyDescent="0.25">
      <c r="A7" t="s">
        <v>15</v>
      </c>
      <c r="B7" s="4">
        <f>(H7/E7)^(1/3)-1</f>
        <v>1.4283147449400957E-2</v>
      </c>
      <c r="C7" s="4">
        <f>I7/H7-1</f>
        <v>-4.0522030660494757E-3</v>
      </c>
      <c r="D7" s="4">
        <f>J7/I7-1</f>
        <v>7.125590350030242E-3</v>
      </c>
      <c r="E7" s="5">
        <v>365023.81766666664</v>
      </c>
      <c r="F7" s="5">
        <v>371892.85933333344</v>
      </c>
      <c r="G7" s="5">
        <v>379638.07400000002</v>
      </c>
      <c r="H7" s="5">
        <v>380889.35199999996</v>
      </c>
      <c r="I7" s="5">
        <v>379345.91099999996</v>
      </c>
      <c r="J7" s="5">
        <v>382048.97456274496</v>
      </c>
    </row>
    <row r="8" spans="1:10" x14ac:dyDescent="0.25">
      <c r="A8" t="s">
        <v>16</v>
      </c>
      <c r="B8" s="4">
        <f>(H8/E8)^(1/3)-1</f>
        <v>3.2468557553764432E-2</v>
      </c>
      <c r="C8" s="4">
        <f>I8/H8-1</f>
        <v>2.9388126334622733E-2</v>
      </c>
      <c r="D8" s="4">
        <f>J8/I8-1</f>
        <v>1.639021852948197E-2</v>
      </c>
      <c r="E8" s="5">
        <v>95130.983999999997</v>
      </c>
      <c r="F8" s="5">
        <v>97323.874000000011</v>
      </c>
      <c r="G8" s="5">
        <v>100690.505</v>
      </c>
      <c r="H8" s="5">
        <v>104701.401</v>
      </c>
      <c r="I8" s="5">
        <v>107778.37899999999</v>
      </c>
      <c r="J8" s="5">
        <v>109544.89018456332</v>
      </c>
    </row>
    <row r="9" spans="1:10" x14ac:dyDescent="0.25">
      <c r="A9" t="s">
        <v>205</v>
      </c>
      <c r="B9" s="4">
        <f>(H9/E9)^(1/3)-1</f>
        <v>2.0759979629572767E-2</v>
      </c>
      <c r="C9" s="4">
        <f>I9/H9-1</f>
        <v>2.0372918384853334E-2</v>
      </c>
      <c r="D9" s="4">
        <f>J9/I9-1</f>
        <v>-4.2562997998480956E-3</v>
      </c>
      <c r="E9" s="5">
        <f>E16+E18</f>
        <v>302038.901625884</v>
      </c>
      <c r="F9" s="5">
        <f>F16+F18</f>
        <v>309533.42968221079</v>
      </c>
      <c r="G9" s="5">
        <f>G16+G18</f>
        <v>314354.87450251798</v>
      </c>
      <c r="H9" s="5">
        <f>H16+H18</f>
        <v>321243.08356035681</v>
      </c>
      <c r="I9" s="5">
        <f>I16+I18</f>
        <v>327787.74268343055</v>
      </c>
      <c r="J9" s="5">
        <f>J16+J18</f>
        <v>326392.57977985439</v>
      </c>
    </row>
    <row r="10" spans="1:10" x14ac:dyDescent="0.25">
      <c r="A10" t="s">
        <v>68</v>
      </c>
      <c r="B10" s="4">
        <f>(H10/E10)^(1/3)-1</f>
        <v>2.9233007665234068E-2</v>
      </c>
      <c r="C10" s="4">
        <f>I10/H10-1</f>
        <v>1.3214586340728696E-2</v>
      </c>
      <c r="D10" s="4">
        <f>J10/I10-1</f>
        <v>1.4639031198455221E-2</v>
      </c>
      <c r="E10" s="5">
        <f>E17</f>
        <v>377053.07500000001</v>
      </c>
      <c r="F10" s="5">
        <f>F17</f>
        <v>394174.35100000002</v>
      </c>
      <c r="G10" s="5">
        <f>G17</f>
        <v>404660.54700000002</v>
      </c>
      <c r="H10" s="5">
        <f>H17</f>
        <v>411096.33399999997</v>
      </c>
      <c r="I10" s="5">
        <f>I17</f>
        <v>416528.80200000003</v>
      </c>
      <c r="J10" s="5">
        <f>J17</f>
        <v>422626.38012753322</v>
      </c>
    </row>
    <row r="11" spans="1:10" x14ac:dyDescent="0.25">
      <c r="A11" t="s">
        <v>70</v>
      </c>
      <c r="B11" s="4">
        <f>(H11/E11)^(1/3)-1</f>
        <v>3.1427417801966229E-2</v>
      </c>
      <c r="C11" s="4">
        <f>I11/H11-1</f>
        <v>2.6332098499656897E-2</v>
      </c>
      <c r="D11" s="4">
        <f>J11/I11-1</f>
        <v>2.5100959936402711E-2</v>
      </c>
      <c r="E11" s="5">
        <f>E19</f>
        <v>531482.14500000002</v>
      </c>
      <c r="F11" s="5">
        <f>F19</f>
        <v>556486.15499999991</v>
      </c>
      <c r="G11" s="5">
        <f>G19</f>
        <v>567760.94349809806</v>
      </c>
      <c r="H11" s="5">
        <f>H19</f>
        <v>583182.78363200673</v>
      </c>
      <c r="I11" s="5">
        <f>I19</f>
        <v>598539.21013390878</v>
      </c>
      <c r="J11" s="5">
        <f>J19</f>
        <v>613563.11886784621</v>
      </c>
    </row>
    <row r="12" spans="1:10" x14ac:dyDescent="0.25">
      <c r="A12" t="s">
        <v>204</v>
      </c>
      <c r="B12" s="4">
        <f>(H12/E12)^(1/3)-1</f>
        <v>3.2210001824541257E-2</v>
      </c>
      <c r="C12" s="4">
        <f>I12/H12-1</f>
        <v>1.7428890490341908E-2</v>
      </c>
      <c r="D12" s="4">
        <f>J12/I12-1</f>
        <v>1.0431815885471707E-2</v>
      </c>
      <c r="E12" s="5">
        <f>E20</f>
        <v>414355.60898130748</v>
      </c>
      <c r="F12" s="5">
        <f>F20</f>
        <v>430336.07180244772</v>
      </c>
      <c r="G12" s="5">
        <f>G20</f>
        <v>443173.35485622892</v>
      </c>
      <c r="H12" s="5">
        <f>H20</f>
        <v>455698.30263358785</v>
      </c>
      <c r="I12" s="5">
        <f>I20</f>
        <v>463640.61844682338</v>
      </c>
      <c r="J12" s="5">
        <f>J20</f>
        <v>468477.23201548692</v>
      </c>
    </row>
    <row r="13" spans="1:10" x14ac:dyDescent="0.25">
      <c r="A13" t="s">
        <v>25</v>
      </c>
      <c r="B13" s="4">
        <f>(H13/E13)^(1/3)-1</f>
        <v>2.0336462541566958E-2</v>
      </c>
      <c r="C13" s="4">
        <f>I13/H13-1</f>
        <v>1.4077745018510113E-2</v>
      </c>
      <c r="D13" s="4">
        <f>J13/I13-1</f>
        <v>9.349001146277347E-3</v>
      </c>
      <c r="E13" s="5">
        <f>E21</f>
        <v>150901.70799999998</v>
      </c>
      <c r="F13" s="5">
        <f>F21</f>
        <v>154143.82</v>
      </c>
      <c r="G13" s="5">
        <f>G21</f>
        <v>156955.277</v>
      </c>
      <c r="H13" s="5">
        <f>H21</f>
        <v>160296.62400000001</v>
      </c>
      <c r="I13" s="5">
        <f>I21</f>
        <v>162553.239</v>
      </c>
      <c r="J13" s="5">
        <f>J21</f>
        <v>164072.94941774211</v>
      </c>
    </row>
    <row r="14" spans="1:10" x14ac:dyDescent="0.25">
      <c r="E14" s="5"/>
      <c r="F14" s="5"/>
      <c r="G14" s="5"/>
      <c r="H14" s="5"/>
      <c r="I14" s="5"/>
      <c r="J14" s="5"/>
    </row>
    <row r="15" spans="1:10" x14ac:dyDescent="0.25">
      <c r="A15" t="s">
        <v>19</v>
      </c>
      <c r="E15" s="5"/>
      <c r="F15" s="5"/>
      <c r="G15" s="5"/>
      <c r="H15" s="5"/>
      <c r="I15" s="5"/>
      <c r="J15" s="5"/>
    </row>
    <row r="16" spans="1:10" x14ac:dyDescent="0.25">
      <c r="A16" t="s">
        <v>20</v>
      </c>
      <c r="B16" s="4">
        <f>(H16/E16)^(1/3)-1</f>
        <v>-3.6789700400794434E-3</v>
      </c>
      <c r="C16" s="4">
        <f>I16/H16-1</f>
        <v>-2.9402788293559912E-3</v>
      </c>
      <c r="D16" s="4">
        <f>J16/I16-1</f>
        <v>-3.1580059821108897E-2</v>
      </c>
      <c r="E16" s="5">
        <v>68682.778545454406</v>
      </c>
      <c r="F16" s="5">
        <v>68888.089242328191</v>
      </c>
      <c r="G16" s="5">
        <v>68251.943995958602</v>
      </c>
      <c r="H16" s="5">
        <v>67927.518299084695</v>
      </c>
      <c r="I16" s="5">
        <v>67727.792455099203</v>
      </c>
      <c r="J16" s="5">
        <v>65588.944717815524</v>
      </c>
    </row>
    <row r="17" spans="1:10" x14ac:dyDescent="0.25">
      <c r="A17" t="s">
        <v>21</v>
      </c>
      <c r="B17" s="4">
        <f>(H17/E17)^(1/3)-1</f>
        <v>2.9233007665234068E-2</v>
      </c>
      <c r="C17" s="4">
        <f>I17/H17-1</f>
        <v>1.3214586340728696E-2</v>
      </c>
      <c r="D17" s="4">
        <f>J17/I17-1</f>
        <v>1.4639031198455221E-2</v>
      </c>
      <c r="E17" s="5">
        <v>377053.07500000001</v>
      </c>
      <c r="F17" s="5">
        <v>394174.35100000002</v>
      </c>
      <c r="G17" s="5">
        <v>404660.54700000002</v>
      </c>
      <c r="H17" s="5">
        <v>411096.33399999997</v>
      </c>
      <c r="I17" s="5">
        <v>416528.80200000003</v>
      </c>
      <c r="J17" s="5">
        <v>422626.38012753322</v>
      </c>
    </row>
    <row r="18" spans="1:10" x14ac:dyDescent="0.25">
      <c r="A18" t="s">
        <v>22</v>
      </c>
      <c r="B18" s="4">
        <f>(H18/E18)^(1/3)-1</f>
        <v>2.7734396368439773E-2</v>
      </c>
      <c r="C18" s="4">
        <f>I18/H18-1</f>
        <v>2.6624439600081651E-2</v>
      </c>
      <c r="D18" s="4">
        <f>J18/I18-1</f>
        <v>2.8596669077824988E-3</v>
      </c>
      <c r="E18" s="5">
        <v>233356.12308042962</v>
      </c>
      <c r="F18" s="5">
        <v>240645.3404398826</v>
      </c>
      <c r="G18" s="5">
        <v>246102.93050655941</v>
      </c>
      <c r="H18" s="5">
        <v>253315.5652612721</v>
      </c>
      <c r="I18" s="5">
        <v>260059.95022833138</v>
      </c>
      <c r="J18" s="5">
        <v>260803.6350620389</v>
      </c>
    </row>
    <row r="19" spans="1:10" x14ac:dyDescent="0.25">
      <c r="A19" t="s">
        <v>23</v>
      </c>
      <c r="B19" s="4">
        <f>(H19/E19)^(1/3)-1</f>
        <v>3.1427417801966229E-2</v>
      </c>
      <c r="C19" s="4">
        <f>I19/H19-1</f>
        <v>2.6332098499656897E-2</v>
      </c>
      <c r="D19" s="4">
        <f>J19/I19-1</f>
        <v>2.5100959936402711E-2</v>
      </c>
      <c r="E19" s="5">
        <v>531482.14500000002</v>
      </c>
      <c r="F19" s="5">
        <v>556486.15499999991</v>
      </c>
      <c r="G19" s="5">
        <v>567760.94349809806</v>
      </c>
      <c r="H19" s="5">
        <v>583182.78363200673</v>
      </c>
      <c r="I19" s="5">
        <v>598539.21013390878</v>
      </c>
      <c r="J19" s="5">
        <v>613563.11886784621</v>
      </c>
    </row>
    <row r="20" spans="1:10" x14ac:dyDescent="0.25">
      <c r="A20" t="s">
        <v>24</v>
      </c>
      <c r="B20" s="4">
        <f>(H20/E20)^(1/3)-1</f>
        <v>3.2210001824541257E-2</v>
      </c>
      <c r="C20" s="4">
        <f>I20/H20-1</f>
        <v>1.7428890490341908E-2</v>
      </c>
      <c r="D20" s="4">
        <f>J20/I20-1</f>
        <v>1.0431815885471707E-2</v>
      </c>
      <c r="E20" s="5">
        <v>414355.60898130748</v>
      </c>
      <c r="F20" s="5">
        <v>430336.07180244772</v>
      </c>
      <c r="G20" s="5">
        <v>443173.35485622892</v>
      </c>
      <c r="H20" s="5">
        <v>455698.30263358785</v>
      </c>
      <c r="I20" s="5">
        <v>463640.61844682338</v>
      </c>
      <c r="J20" s="5">
        <v>468477.23201548692</v>
      </c>
    </row>
    <row r="21" spans="1:10" x14ac:dyDescent="0.25">
      <c r="A21" t="s">
        <v>25</v>
      </c>
      <c r="B21" s="4">
        <f>(H21/E21)^(1/3)-1</f>
        <v>2.0336462541566958E-2</v>
      </c>
      <c r="C21" s="4">
        <f>I21/H21-1</f>
        <v>1.4077745018510113E-2</v>
      </c>
      <c r="D21" s="4">
        <f>J21/I21-1</f>
        <v>9.349001146277347E-3</v>
      </c>
      <c r="E21" s="5">
        <v>150901.70799999998</v>
      </c>
      <c r="F21" s="5">
        <v>154143.82</v>
      </c>
      <c r="G21" s="5">
        <v>156955.277</v>
      </c>
      <c r="H21" s="5">
        <v>160296.62400000001</v>
      </c>
      <c r="I21" s="5">
        <v>162553.239</v>
      </c>
      <c r="J21" s="5">
        <v>164072.94941774211</v>
      </c>
    </row>
    <row r="22" spans="1:10" x14ac:dyDescent="0.25">
      <c r="A22" t="s">
        <v>26</v>
      </c>
      <c r="B22" s="4">
        <f>(H22/E22)^(1/3)-1</f>
        <v>1.8703923057369787E-2</v>
      </c>
      <c r="C22" s="4">
        <f>I22/H22-1</f>
        <v>1.9581023157833055E-2</v>
      </c>
      <c r="D22" s="4">
        <f>J22/I22-1</f>
        <v>-3.4435508748771326E-3</v>
      </c>
      <c r="E22" s="5">
        <v>258642</v>
      </c>
      <c r="F22" s="5">
        <v>266214</v>
      </c>
      <c r="G22" s="5">
        <v>271079</v>
      </c>
      <c r="H22" s="5">
        <v>273428</v>
      </c>
      <c r="I22" s="5">
        <v>278782</v>
      </c>
      <c r="J22" s="5">
        <v>277822</v>
      </c>
    </row>
    <row r="24" spans="1:10" x14ac:dyDescent="0.25">
      <c r="A24" t="s">
        <v>27</v>
      </c>
      <c r="B24" s="4"/>
      <c r="C24" s="4"/>
      <c r="D24" s="4"/>
      <c r="E24" s="5"/>
      <c r="F24" s="5"/>
      <c r="G24" s="5"/>
      <c r="H24" s="5"/>
      <c r="I24" s="5"/>
      <c r="J24" s="5"/>
    </row>
    <row r="25" spans="1:10" x14ac:dyDescent="0.25">
      <c r="B25" s="4"/>
      <c r="C25" s="4"/>
      <c r="D25" s="4"/>
      <c r="E25" s="5"/>
      <c r="F25" s="5"/>
      <c r="G25" s="5"/>
      <c r="H25" s="5"/>
      <c r="I25" s="5"/>
      <c r="J25" s="5"/>
    </row>
  </sheetData>
  <pageMargins left="0.75" right="0.75" top="1" bottom="1" header="0.5" footer="0.5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9"/>
  <sheetViews>
    <sheetView tabSelected="1" zoomScale="75" zoomScaleNormal="75" workbookViewId="0">
      <pane xSplit="1" ySplit="4" topLeftCell="B5" activePane="bottomRight" state="frozen"/>
      <selection pane="topRight" activeCell="I1" sqref="I1"/>
      <selection pane="bottomLeft" activeCell="A2" sqref="A2"/>
      <selection pane="bottomRight" activeCell="A19" sqref="A19"/>
    </sheetView>
  </sheetViews>
  <sheetFormatPr defaultColWidth="10.140625" defaultRowHeight="15" x14ac:dyDescent="0.25"/>
  <cols>
    <col min="1" max="1" width="25" style="5" customWidth="1"/>
    <col min="2" max="16384" width="10.140625" style="5"/>
  </cols>
  <sheetData>
    <row r="1" spans="1:102" ht="26.25" x14ac:dyDescent="0.4">
      <c r="A1" s="1" t="s">
        <v>280</v>
      </c>
    </row>
    <row r="4" spans="1:102" s="69" customFormat="1" x14ac:dyDescent="0.25">
      <c r="B4" s="69" t="s">
        <v>207</v>
      </c>
      <c r="C4" s="69" t="s">
        <v>208</v>
      </c>
      <c r="D4" s="69" t="s">
        <v>209</v>
      </c>
      <c r="E4" s="69" t="s">
        <v>210</v>
      </c>
      <c r="F4" s="69" t="s">
        <v>211</v>
      </c>
      <c r="G4" s="69" t="s">
        <v>212</v>
      </c>
      <c r="H4" s="69" t="s">
        <v>213</v>
      </c>
      <c r="I4" s="69" t="s">
        <v>214</v>
      </c>
      <c r="J4" s="69" t="s">
        <v>215</v>
      </c>
      <c r="K4" s="69" t="s">
        <v>216</v>
      </c>
      <c r="L4" s="69" t="s">
        <v>217</v>
      </c>
      <c r="M4" s="69" t="s">
        <v>218</v>
      </c>
      <c r="N4" s="69" t="s">
        <v>219</v>
      </c>
      <c r="O4" s="69" t="s">
        <v>7</v>
      </c>
      <c r="P4" s="69" t="s">
        <v>8</v>
      </c>
      <c r="Q4" s="69" t="s">
        <v>9</v>
      </c>
      <c r="R4" s="69" t="s">
        <v>10</v>
      </c>
      <c r="S4" s="69" t="s">
        <v>11</v>
      </c>
      <c r="T4" s="69" t="s">
        <v>12</v>
      </c>
      <c r="V4" s="69" t="s">
        <v>207</v>
      </c>
      <c r="W4" s="69" t="s">
        <v>208</v>
      </c>
      <c r="X4" s="69" t="s">
        <v>209</v>
      </c>
      <c r="Y4" s="69" t="s">
        <v>210</v>
      </c>
      <c r="Z4" s="69" t="s">
        <v>211</v>
      </c>
      <c r="AA4" s="69" t="s">
        <v>212</v>
      </c>
      <c r="AB4" s="69" t="s">
        <v>213</v>
      </c>
      <c r="AC4" s="69" t="s">
        <v>214</v>
      </c>
      <c r="AD4" s="69" t="s">
        <v>215</v>
      </c>
      <c r="AE4" s="69" t="s">
        <v>216</v>
      </c>
      <c r="AF4" s="69" t="s">
        <v>217</v>
      </c>
      <c r="AG4" s="69" t="s">
        <v>218</v>
      </c>
      <c r="AH4" s="69" t="s">
        <v>219</v>
      </c>
      <c r="AI4" s="69" t="s">
        <v>7</v>
      </c>
      <c r="AJ4" s="69" t="s">
        <v>8</v>
      </c>
      <c r="AK4" s="69" t="s">
        <v>9</v>
      </c>
      <c r="AL4" s="69" t="s">
        <v>10</v>
      </c>
      <c r="AM4" s="69" t="s">
        <v>11</v>
      </c>
      <c r="AN4" s="69" t="s">
        <v>12</v>
      </c>
      <c r="AP4" s="69" t="s">
        <v>207</v>
      </c>
      <c r="AQ4" s="69" t="s">
        <v>208</v>
      </c>
      <c r="AR4" s="69" t="s">
        <v>209</v>
      </c>
      <c r="AS4" s="69" t="s">
        <v>210</v>
      </c>
      <c r="AT4" s="69" t="s">
        <v>211</v>
      </c>
      <c r="AU4" s="69" t="s">
        <v>212</v>
      </c>
      <c r="AV4" s="69" t="s">
        <v>213</v>
      </c>
      <c r="AW4" s="69" t="s">
        <v>214</v>
      </c>
      <c r="AX4" s="69" t="s">
        <v>215</v>
      </c>
      <c r="AY4" s="69" t="s">
        <v>216</v>
      </c>
      <c r="AZ4" s="69" t="s">
        <v>217</v>
      </c>
      <c r="BA4" s="69" t="s">
        <v>218</v>
      </c>
      <c r="BB4" s="69" t="s">
        <v>219</v>
      </c>
      <c r="BC4" s="69" t="s">
        <v>7</v>
      </c>
      <c r="BD4" s="69" t="s">
        <v>8</v>
      </c>
      <c r="BE4" s="69" t="s">
        <v>9</v>
      </c>
      <c r="BF4" s="69" t="s">
        <v>10</v>
      </c>
      <c r="BG4" s="69" t="s">
        <v>11</v>
      </c>
      <c r="BH4" s="69" t="s">
        <v>12</v>
      </c>
      <c r="BJ4" s="69" t="s">
        <v>207</v>
      </c>
      <c r="BK4" s="69" t="s">
        <v>208</v>
      </c>
      <c r="BL4" s="69" t="s">
        <v>209</v>
      </c>
      <c r="BM4" s="69" t="s">
        <v>210</v>
      </c>
      <c r="BN4" s="69" t="s">
        <v>211</v>
      </c>
      <c r="BO4" s="69" t="s">
        <v>212</v>
      </c>
      <c r="BP4" s="69" t="s">
        <v>213</v>
      </c>
      <c r="BQ4" s="69" t="s">
        <v>214</v>
      </c>
      <c r="BR4" s="69" t="s">
        <v>215</v>
      </c>
      <c r="BS4" s="69" t="s">
        <v>216</v>
      </c>
      <c r="BT4" s="69" t="s">
        <v>217</v>
      </c>
      <c r="BU4" s="69" t="s">
        <v>218</v>
      </c>
      <c r="BV4" s="69" t="s">
        <v>219</v>
      </c>
      <c r="BW4" s="69" t="s">
        <v>7</v>
      </c>
      <c r="BX4" s="69" t="s">
        <v>8</v>
      </c>
      <c r="BY4" s="69" t="s">
        <v>9</v>
      </c>
      <c r="BZ4" s="69" t="s">
        <v>10</v>
      </c>
      <c r="CA4" s="69" t="s">
        <v>11</v>
      </c>
      <c r="CB4" s="69" t="s">
        <v>12</v>
      </c>
      <c r="CD4" s="69" t="s">
        <v>207</v>
      </c>
      <c r="CE4" s="69" t="s">
        <v>208</v>
      </c>
      <c r="CF4" s="69" t="s">
        <v>209</v>
      </c>
      <c r="CG4" s="69" t="s">
        <v>209</v>
      </c>
      <c r="CH4" s="69" t="s">
        <v>210</v>
      </c>
      <c r="CI4" s="69" t="s">
        <v>211</v>
      </c>
      <c r="CJ4" s="69" t="s">
        <v>212</v>
      </c>
      <c r="CK4" s="69" t="s">
        <v>213</v>
      </c>
      <c r="CL4" s="69" t="s">
        <v>214</v>
      </c>
      <c r="CM4" s="69" t="s">
        <v>215</v>
      </c>
      <c r="CN4" s="69" t="s">
        <v>216</v>
      </c>
      <c r="CO4" s="69" t="s">
        <v>217</v>
      </c>
      <c r="CP4" s="69" t="s">
        <v>218</v>
      </c>
      <c r="CQ4" s="69" t="s">
        <v>219</v>
      </c>
      <c r="CR4" s="69" t="s">
        <v>219</v>
      </c>
      <c r="CS4" s="69" t="s">
        <v>7</v>
      </c>
      <c r="CT4" s="69" t="s">
        <v>8</v>
      </c>
      <c r="CU4" s="69" t="s">
        <v>9</v>
      </c>
      <c r="CV4" s="69" t="s">
        <v>10</v>
      </c>
      <c r="CW4" s="69" t="s">
        <v>11</v>
      </c>
      <c r="CX4" s="69" t="s">
        <v>12</v>
      </c>
    </row>
    <row r="5" spans="1:102" x14ac:dyDescent="0.25">
      <c r="A5" s="5" t="s">
        <v>220</v>
      </c>
      <c r="B5" s="5">
        <f>V5/$V5*100</f>
        <v>100</v>
      </c>
      <c r="C5" s="5">
        <f t="shared" ref="C5:R9" si="0">W5/$V5*100</f>
        <v>98.546375643335267</v>
      </c>
      <c r="D5" s="5">
        <f t="shared" si="0"/>
        <v>97.586736542888289</v>
      </c>
      <c r="E5" s="5">
        <f t="shared" si="0"/>
        <v>100.22011555024729</v>
      </c>
      <c r="F5" s="5">
        <f t="shared" si="0"/>
        <v>103.48956641745335</v>
      </c>
      <c r="G5" s="5">
        <f t="shared" si="0"/>
        <v>101.69596825062868</v>
      </c>
      <c r="H5" s="5">
        <f t="shared" si="0"/>
        <v>105.58846636401145</v>
      </c>
      <c r="I5" s="5">
        <f t="shared" si="0"/>
        <v>110.10285269261682</v>
      </c>
      <c r="J5" s="5">
        <f t="shared" si="0"/>
        <v>113.9944389826</v>
      </c>
      <c r="K5" s="5">
        <f t="shared" si="0"/>
        <v>121.7297865971523</v>
      </c>
      <c r="L5" s="5">
        <f t="shared" si="0"/>
        <v>123.84595346988949</v>
      </c>
      <c r="M5" s="5">
        <f t="shared" si="0"/>
        <v>115.9157193749909</v>
      </c>
      <c r="N5" s="5">
        <f t="shared" si="0"/>
        <v>121.78781838160242</v>
      </c>
      <c r="O5" s="5">
        <f t="shared" si="0"/>
        <v>123.16703826612752</v>
      </c>
      <c r="P5" s="5">
        <f t="shared" si="0"/>
        <v>127.07107019459092</v>
      </c>
      <c r="Q5" s="5">
        <f t="shared" si="0"/>
        <v>130.77474410041845</v>
      </c>
      <c r="R5" s="5">
        <f t="shared" si="0"/>
        <v>129.07659018351896</v>
      </c>
      <c r="S5" s="5">
        <f t="shared" ref="S5:T9" si="1">AM5/$V5*100</f>
        <v>130.57302224838742</v>
      </c>
      <c r="T5" s="5">
        <f t="shared" si="1"/>
        <v>131.13991072266802</v>
      </c>
      <c r="V5" s="5">
        <v>80.075454716955434</v>
      </c>
      <c r="W5" s="5">
        <v>78.911458403479728</v>
      </c>
      <c r="X5" s="5">
        <v>78.143023030155106</v>
      </c>
      <c r="Y5" s="5">
        <v>80.251713244718673</v>
      </c>
      <c r="Z5" s="5">
        <v>82.869740893381376</v>
      </c>
      <c r="AA5" s="5">
        <v>81.433509005501548</v>
      </c>
      <c r="AB5" s="5">
        <v>84.550444569641712</v>
      </c>
      <c r="AC5" s="5">
        <v>88.165359949952531</v>
      </c>
      <c r="AD5" s="5">
        <v>91.281565367359249</v>
      </c>
      <c r="AE5" s="5">
        <v>97.475680143649171</v>
      </c>
      <c r="AF5" s="5">
        <v>99.170210389563053</v>
      </c>
      <c r="AG5" s="5">
        <v>92.820039377953975</v>
      </c>
      <c r="AH5" s="5">
        <v>97.522149358927976</v>
      </c>
      <c r="AI5" s="5">
        <v>98.626565953008111</v>
      </c>
      <c r="AJ5" s="5">
        <v>101.75273727202031</v>
      </c>
      <c r="AK5" s="5">
        <v>104.71847099334492</v>
      </c>
      <c r="AL5" s="5">
        <v>103.35866652259386</v>
      </c>
      <c r="AM5" s="5">
        <v>104.5569413030676</v>
      </c>
      <c r="AN5" s="5">
        <v>105.01087982658582</v>
      </c>
      <c r="BJ5" s="45">
        <v>1</v>
      </c>
      <c r="BK5" s="45">
        <v>1</v>
      </c>
      <c r="BL5" s="45">
        <v>1</v>
      </c>
      <c r="BM5" s="45">
        <v>1</v>
      </c>
      <c r="BN5" s="45">
        <v>1</v>
      </c>
      <c r="BO5" s="45">
        <v>1</v>
      </c>
      <c r="BP5" s="45">
        <v>1</v>
      </c>
      <c r="BQ5" s="45">
        <v>1</v>
      </c>
      <c r="BR5" s="45">
        <v>1</v>
      </c>
      <c r="BS5" s="45">
        <v>1</v>
      </c>
      <c r="BT5" s="45">
        <v>1</v>
      </c>
      <c r="BU5" s="45">
        <v>1</v>
      </c>
      <c r="BV5" s="45">
        <v>1</v>
      </c>
      <c r="BW5" s="45">
        <v>1</v>
      </c>
      <c r="BX5" s="45">
        <v>1</v>
      </c>
      <c r="BY5" s="45">
        <v>1</v>
      </c>
      <c r="BZ5" s="45">
        <v>1</v>
      </c>
      <c r="CA5" s="45">
        <v>1</v>
      </c>
      <c r="CB5" s="45">
        <v>1</v>
      </c>
      <c r="CD5" s="5">
        <v>16314666.666666666</v>
      </c>
      <c r="CE5" s="5">
        <v>17215978</v>
      </c>
      <c r="CF5" s="5">
        <v>17910802.333333332</v>
      </c>
      <c r="CG5" s="5">
        <v>18323759</v>
      </c>
      <c r="CH5" s="5">
        <v>19703427.666666664</v>
      </c>
      <c r="CI5" s="5">
        <v>22750773.888888888</v>
      </c>
      <c r="CJ5" s="5">
        <v>24365497.962962963</v>
      </c>
      <c r="CK5" s="5">
        <v>26118825.654320989</v>
      </c>
      <c r="CL5" s="5">
        <v>27618570.884773672</v>
      </c>
      <c r="CM5" s="5">
        <v>29235055.961591221</v>
      </c>
      <c r="CN5" s="5">
        <v>32973440.987197079</v>
      </c>
      <c r="CO5" s="5">
        <v>37951978.662399024</v>
      </c>
      <c r="CP5" s="5">
        <v>40292549.220799677</v>
      </c>
      <c r="CQ5" s="5">
        <v>42415914.073599897</v>
      </c>
      <c r="CR5" s="5">
        <v>42270394.740266562</v>
      </c>
      <c r="CS5" s="5">
        <v>44176690.604622141</v>
      </c>
      <c r="CT5" s="5">
        <v>46752625.86820738</v>
      </c>
      <c r="CU5" s="5">
        <v>50524424.956069127</v>
      </c>
      <c r="CV5" s="5">
        <v>54156748.65202304</v>
      </c>
      <c r="CW5" s="5">
        <v>58413141.884007685</v>
      </c>
      <c r="CX5" s="5">
        <v>62049172.294669226</v>
      </c>
    </row>
    <row r="6" spans="1:102" x14ac:dyDescent="0.25">
      <c r="A6" s="5" t="s">
        <v>221</v>
      </c>
      <c r="B6" s="5">
        <f t="shared" ref="B6:B9" si="2">V6/$V6*100</f>
        <v>100</v>
      </c>
      <c r="C6" s="5">
        <f t="shared" si="0"/>
        <v>96.169696969696986</v>
      </c>
      <c r="D6" s="5">
        <f t="shared" si="0"/>
        <v>98.836363636363643</v>
      </c>
      <c r="E6" s="5">
        <f t="shared" si="0"/>
        <v>95.006060606060615</v>
      </c>
      <c r="F6" s="5">
        <f t="shared" si="0"/>
        <v>103.56363636363636</v>
      </c>
      <c r="G6" s="5">
        <f t="shared" si="0"/>
        <v>92.145454545454555</v>
      </c>
      <c r="H6" s="5">
        <f t="shared" si="0"/>
        <v>95.466666666666683</v>
      </c>
      <c r="I6" s="5">
        <f t="shared" si="0"/>
        <v>91.369696969696975</v>
      </c>
      <c r="J6" s="5">
        <f t="shared" si="0"/>
        <v>89.696969696969703</v>
      </c>
      <c r="K6" s="5">
        <f t="shared" si="0"/>
        <v>89.696969696969703</v>
      </c>
      <c r="L6" s="5">
        <f t="shared" si="0"/>
        <v>96.266666666666666</v>
      </c>
      <c r="M6" s="5">
        <f t="shared" si="0"/>
        <v>79.345454545454558</v>
      </c>
      <c r="N6" s="5">
        <f t="shared" si="0"/>
        <v>75.466666666666669</v>
      </c>
      <c r="O6" s="5">
        <f t="shared" si="0"/>
        <v>70.836363636363629</v>
      </c>
      <c r="P6" s="5">
        <f t="shared" si="0"/>
        <v>70.109090909090895</v>
      </c>
      <c r="Q6" s="5">
        <f t="shared" si="0"/>
        <v>71.27272727272728</v>
      </c>
      <c r="R6" s="5">
        <f t="shared" si="0"/>
        <v>70.884848484848476</v>
      </c>
      <c r="S6" s="5">
        <f t="shared" si="1"/>
        <v>73.115151515151524</v>
      </c>
      <c r="T6" s="5">
        <f t="shared" si="1"/>
        <v>70.521212121212102</v>
      </c>
      <c r="V6" s="5">
        <v>137.5</v>
      </c>
      <c r="W6" s="5">
        <v>132.23333333333335</v>
      </c>
      <c r="X6" s="5">
        <v>135.9</v>
      </c>
      <c r="Y6" s="5">
        <v>130.63333333333335</v>
      </c>
      <c r="Z6" s="5">
        <v>142.4</v>
      </c>
      <c r="AA6" s="5">
        <v>126.7</v>
      </c>
      <c r="AB6" s="5">
        <v>131.26666666666668</v>
      </c>
      <c r="AC6" s="5">
        <v>125.63333333333333</v>
      </c>
      <c r="AD6" s="5">
        <v>123.33333333333333</v>
      </c>
      <c r="AE6" s="5">
        <v>123.33333333333333</v>
      </c>
      <c r="AF6" s="5">
        <v>132.36666666666667</v>
      </c>
      <c r="AG6" s="5">
        <v>109.10000000000001</v>
      </c>
      <c r="AH6" s="5">
        <v>103.76666666666667</v>
      </c>
      <c r="AI6" s="5">
        <v>97.399999999999991</v>
      </c>
      <c r="AJ6" s="5">
        <v>96.399999999999991</v>
      </c>
      <c r="AK6" s="5">
        <v>98</v>
      </c>
      <c r="AL6" s="5">
        <v>97.466666666666654</v>
      </c>
      <c r="AM6" s="5">
        <v>100.53333333333335</v>
      </c>
      <c r="AN6" s="5">
        <v>96.966666666666654</v>
      </c>
      <c r="AP6" s="5">
        <v>137.5</v>
      </c>
      <c r="AQ6" s="5">
        <v>132.23333333333335</v>
      </c>
      <c r="AR6" s="5">
        <v>135.9</v>
      </c>
      <c r="AS6" s="5">
        <v>130.63333333333335</v>
      </c>
      <c r="AT6" s="5">
        <v>142.4</v>
      </c>
      <c r="AU6" s="5">
        <v>126.7</v>
      </c>
      <c r="AV6" s="5">
        <v>131.26666666666668</v>
      </c>
      <c r="AW6" s="5">
        <v>125.63333333333333</v>
      </c>
      <c r="AX6" s="5">
        <v>123.33333333333333</v>
      </c>
      <c r="AY6" s="5">
        <v>123.33333333333333</v>
      </c>
      <c r="AZ6" s="5">
        <v>132.36666666666667</v>
      </c>
      <c r="BA6" s="5">
        <v>109.10000000000001</v>
      </c>
      <c r="BB6" s="5">
        <v>103.76666666666667</v>
      </c>
      <c r="BC6" s="5">
        <v>97.399999999999991</v>
      </c>
      <c r="BD6" s="5">
        <v>96.399999999999991</v>
      </c>
      <c r="BE6" s="5">
        <v>98</v>
      </c>
      <c r="BF6" s="5">
        <v>97.466666666666654</v>
      </c>
      <c r="BG6" s="5">
        <v>100.53333333333335</v>
      </c>
      <c r="BH6" s="5">
        <v>96.966666666666654</v>
      </c>
      <c r="BJ6" s="45">
        <v>1</v>
      </c>
      <c r="BK6" s="45">
        <v>1</v>
      </c>
      <c r="BL6" s="45">
        <v>1</v>
      </c>
      <c r="BM6" s="45">
        <v>1</v>
      </c>
      <c r="BN6" s="45">
        <v>1</v>
      </c>
      <c r="BO6" s="45">
        <v>1</v>
      </c>
      <c r="BP6" s="45">
        <v>1</v>
      </c>
      <c r="BQ6" s="45">
        <v>1</v>
      </c>
      <c r="BR6" s="45">
        <v>1</v>
      </c>
      <c r="BS6" s="45">
        <v>1</v>
      </c>
      <c r="BT6" s="45">
        <v>1</v>
      </c>
      <c r="BU6" s="45">
        <v>1</v>
      </c>
      <c r="BV6" s="45">
        <v>1</v>
      </c>
      <c r="BW6" s="45">
        <v>1</v>
      </c>
      <c r="BX6" s="45">
        <v>1</v>
      </c>
      <c r="BY6" s="45">
        <v>1</v>
      </c>
      <c r="BZ6" s="45">
        <v>1</v>
      </c>
      <c r="CA6" s="45">
        <v>1</v>
      </c>
      <c r="CB6" s="45">
        <v>1</v>
      </c>
      <c r="CD6" s="5">
        <v>3028764.6666666665</v>
      </c>
      <c r="CE6" s="5">
        <v>3056790</v>
      </c>
      <c r="CF6" s="5">
        <v>3173168</v>
      </c>
      <c r="CG6" s="5">
        <v>3224992</v>
      </c>
      <c r="CH6" s="5">
        <v>3245752.6666666665</v>
      </c>
      <c r="CI6" s="5">
        <v>3608272.222222222</v>
      </c>
      <c r="CJ6" s="5">
        <v>3649956.4074074072</v>
      </c>
      <c r="CK6" s="5">
        <v>3760258.8024691357</v>
      </c>
      <c r="CL6" s="5">
        <v>3802793.9341563787</v>
      </c>
      <c r="CM6" s="5">
        <v>3823410.3113854597</v>
      </c>
      <c r="CN6" s="5">
        <v>3967852.1037951536</v>
      </c>
      <c r="CO6" s="5">
        <v>4213604.367931718</v>
      </c>
      <c r="CP6" s="5">
        <v>3930705.7893105727</v>
      </c>
      <c r="CQ6" s="5">
        <v>3841384.2631035242</v>
      </c>
      <c r="CR6" s="5">
        <v>3769423.5964368577</v>
      </c>
      <c r="CS6" s="5">
        <v>3765105.9531801273</v>
      </c>
      <c r="CT6" s="5">
        <v>3660995.6510600424</v>
      </c>
      <c r="CU6" s="5">
        <v>3702383.2170200143</v>
      </c>
      <c r="CV6" s="5">
        <v>3966811.0723400046</v>
      </c>
      <c r="CW6" s="5">
        <v>4185037.6907800012</v>
      </c>
      <c r="CX6" s="5">
        <v>4283939.2302600006</v>
      </c>
    </row>
    <row r="7" spans="1:102" x14ac:dyDescent="0.25">
      <c r="A7" s="5" t="s">
        <v>222</v>
      </c>
      <c r="B7" s="5">
        <f t="shared" si="2"/>
        <v>100</v>
      </c>
      <c r="C7" s="5">
        <f t="shared" si="0"/>
        <v>100.04755111745125</v>
      </c>
      <c r="D7" s="5">
        <f t="shared" si="0"/>
        <v>118.54493580599143</v>
      </c>
      <c r="E7" s="5">
        <f t="shared" si="0"/>
        <v>130.86067522586779</v>
      </c>
      <c r="F7" s="5">
        <f t="shared" si="0"/>
        <v>137.23252496433665</v>
      </c>
      <c r="G7" s="5">
        <f t="shared" si="0"/>
        <v>129.67189728958627</v>
      </c>
      <c r="H7" s="5">
        <f t="shared" si="0"/>
        <v>129.71944840703753</v>
      </c>
      <c r="I7" s="5">
        <f t="shared" si="0"/>
        <v>145.41131716595336</v>
      </c>
      <c r="J7" s="5">
        <f t="shared" si="0"/>
        <v>164.47931526390869</v>
      </c>
      <c r="K7" s="5">
        <f t="shared" si="0"/>
        <v>171.70708511650022</v>
      </c>
      <c r="L7" s="5">
        <f t="shared" si="0"/>
        <v>173.94198763670946</v>
      </c>
      <c r="M7" s="5">
        <f t="shared" si="0"/>
        <v>110.1283880171184</v>
      </c>
      <c r="N7" s="5">
        <f t="shared" si="0"/>
        <v>145.07845934379458</v>
      </c>
      <c r="O7" s="5">
        <f t="shared" si="0"/>
        <v>149.97622444127435</v>
      </c>
      <c r="P7" s="5">
        <f t="shared" si="0"/>
        <v>158.01236329053731</v>
      </c>
      <c r="Q7" s="5">
        <f t="shared" si="0"/>
        <v>167.61768901569184</v>
      </c>
      <c r="R7" s="5">
        <f t="shared" si="0"/>
        <v>149.02520209224915</v>
      </c>
      <c r="S7" s="5">
        <f t="shared" si="1"/>
        <v>161.81645268663812</v>
      </c>
      <c r="T7" s="5">
        <f t="shared" si="1"/>
        <v>165.43033761293387</v>
      </c>
      <c r="V7" s="5">
        <v>70.100000000000009</v>
      </c>
      <c r="W7" s="5">
        <v>70.13333333333334</v>
      </c>
      <c r="X7" s="5">
        <v>83.100000000000009</v>
      </c>
      <c r="Y7" s="5">
        <v>91.733333333333334</v>
      </c>
      <c r="Z7" s="5">
        <v>96.2</v>
      </c>
      <c r="AA7" s="5">
        <v>90.899999999999991</v>
      </c>
      <c r="AB7" s="5">
        <v>90.933333333333323</v>
      </c>
      <c r="AC7" s="5">
        <v>101.93333333333332</v>
      </c>
      <c r="AD7" s="5">
        <v>115.30000000000001</v>
      </c>
      <c r="AE7" s="5">
        <v>120.36666666666667</v>
      </c>
      <c r="AF7" s="5">
        <v>121.93333333333334</v>
      </c>
      <c r="AG7" s="5">
        <v>77.2</v>
      </c>
      <c r="AH7" s="5">
        <v>101.7</v>
      </c>
      <c r="AI7" s="5">
        <v>105.13333333333333</v>
      </c>
      <c r="AJ7" s="5">
        <v>110.76666666666667</v>
      </c>
      <c r="AK7" s="5">
        <v>117.5</v>
      </c>
      <c r="AL7" s="5">
        <v>104.46666666666665</v>
      </c>
      <c r="AM7" s="5">
        <v>113.43333333333334</v>
      </c>
      <c r="AN7" s="5">
        <v>115.96666666666665</v>
      </c>
      <c r="AP7" s="5">
        <v>70.100000000000009</v>
      </c>
      <c r="AQ7" s="5">
        <v>70.13333333333334</v>
      </c>
      <c r="AR7" s="5">
        <v>83.100000000000009</v>
      </c>
      <c r="AS7" s="5">
        <v>91.733333333333334</v>
      </c>
      <c r="AT7" s="5">
        <v>96.2</v>
      </c>
      <c r="AU7" s="5">
        <v>90.899999999999991</v>
      </c>
      <c r="AV7" s="5">
        <v>90.933333333333323</v>
      </c>
      <c r="AW7" s="5">
        <v>101.93333333333332</v>
      </c>
      <c r="AX7" s="5">
        <v>115.30000000000001</v>
      </c>
      <c r="AY7" s="5">
        <v>120.36666666666667</v>
      </c>
      <c r="AZ7" s="5">
        <v>121.93333333333334</v>
      </c>
      <c r="BA7" s="5">
        <v>77.2</v>
      </c>
      <c r="BB7" s="5">
        <v>101.7</v>
      </c>
      <c r="BC7" s="5">
        <v>105.13333333333333</v>
      </c>
      <c r="BD7" s="5">
        <v>110.76666666666667</v>
      </c>
      <c r="BE7" s="5">
        <v>117.5</v>
      </c>
      <c r="BF7" s="5">
        <v>104.46666666666665</v>
      </c>
      <c r="BG7" s="5">
        <v>113.43333333333334</v>
      </c>
      <c r="BH7" s="5">
        <v>115.96666666666665</v>
      </c>
      <c r="BJ7" s="45">
        <v>1</v>
      </c>
      <c r="BK7" s="45">
        <v>1</v>
      </c>
      <c r="BL7" s="45">
        <v>1</v>
      </c>
      <c r="BM7" s="45">
        <v>1</v>
      </c>
      <c r="BN7" s="45">
        <v>1</v>
      </c>
      <c r="BO7" s="45">
        <v>1</v>
      </c>
      <c r="BP7" s="45">
        <v>1</v>
      </c>
      <c r="BQ7" s="45">
        <v>1</v>
      </c>
      <c r="BR7" s="45">
        <v>1</v>
      </c>
      <c r="BS7" s="45">
        <v>1</v>
      </c>
      <c r="BT7" s="45">
        <v>1</v>
      </c>
      <c r="BU7" s="45">
        <v>1</v>
      </c>
      <c r="BV7" s="45">
        <v>1</v>
      </c>
      <c r="BW7" s="45">
        <v>1</v>
      </c>
      <c r="BX7" s="45">
        <v>1</v>
      </c>
      <c r="BY7" s="45">
        <v>1</v>
      </c>
      <c r="BZ7" s="45">
        <v>1</v>
      </c>
      <c r="CA7" s="45">
        <v>1</v>
      </c>
      <c r="CB7" s="45">
        <v>1</v>
      </c>
      <c r="CD7" s="5">
        <v>4902287.666666667</v>
      </c>
      <c r="CE7" s="5">
        <v>5091728.333333333</v>
      </c>
      <c r="CF7" s="5">
        <v>5912131.444444444</v>
      </c>
      <c r="CG7" s="5">
        <v>6375826.666666667</v>
      </c>
      <c r="CH7" s="5">
        <v>7323003.2222222229</v>
      </c>
      <c r="CI7" s="5">
        <v>9193482.4074074086</v>
      </c>
      <c r="CJ7" s="5">
        <v>9411736.8024691362</v>
      </c>
      <c r="CK7" s="5">
        <v>9795884.6008230448</v>
      </c>
      <c r="CL7" s="5">
        <v>10541136.200274348</v>
      </c>
      <c r="CM7" s="5">
        <v>12066544.400091449</v>
      </c>
      <c r="CN7" s="5">
        <v>14414774.800030483</v>
      </c>
      <c r="CO7" s="5">
        <v>17076844.933343496</v>
      </c>
      <c r="CP7" s="5">
        <v>14087308.311114499</v>
      </c>
      <c r="CQ7" s="5">
        <v>14153230.103704832</v>
      </c>
      <c r="CR7" s="5">
        <v>14252444.770371499</v>
      </c>
      <c r="CS7" s="5">
        <v>15284697.62469211</v>
      </c>
      <c r="CT7" s="5">
        <v>15407587.208230704</v>
      </c>
      <c r="CU7" s="5">
        <v>16209871.736076901</v>
      </c>
      <c r="CV7" s="5">
        <v>18054483.912025634</v>
      </c>
      <c r="CW7" s="5">
        <v>19075642.637341876</v>
      </c>
      <c r="CX7" s="5">
        <v>20643133.545780625</v>
      </c>
    </row>
    <row r="8" spans="1:102" x14ac:dyDescent="0.25">
      <c r="A8" s="5" t="s">
        <v>223</v>
      </c>
      <c r="B8" s="5">
        <f t="shared" si="2"/>
        <v>100</v>
      </c>
      <c r="C8" s="5">
        <f t="shared" si="0"/>
        <v>95.518305157211358</v>
      </c>
      <c r="D8" s="5">
        <f t="shared" si="0"/>
        <v>100.75346748100587</v>
      </c>
      <c r="E8" s="5">
        <f t="shared" si="0"/>
        <v>103.28644914908564</v>
      </c>
      <c r="F8" s="5">
        <f t="shared" si="0"/>
        <v>111.82387093704271</v>
      </c>
      <c r="G8" s="5">
        <f t="shared" si="0"/>
        <v>109.67574626919532</v>
      </c>
      <c r="H8" s="5">
        <f t="shared" si="0"/>
        <v>115.45895067539132</v>
      </c>
      <c r="I8" s="5">
        <f t="shared" si="0"/>
        <v>117.78413885413683</v>
      </c>
      <c r="J8" s="5">
        <f t="shared" si="0"/>
        <v>117.43852834088773</v>
      </c>
      <c r="K8" s="5">
        <f t="shared" si="0"/>
        <v>128.70734720143901</v>
      </c>
      <c r="L8" s="5">
        <f t="shared" si="0"/>
        <v>128.21638282686908</v>
      </c>
      <c r="M8" s="5">
        <f t="shared" si="0"/>
        <v>96.615883543343926</v>
      </c>
      <c r="N8" s="5">
        <f t="shared" si="0"/>
        <v>105.55967867582228</v>
      </c>
      <c r="O8" s="5">
        <f t="shared" si="0"/>
        <v>109.02291388734453</v>
      </c>
      <c r="P8" s="5">
        <f t="shared" si="0"/>
        <v>105.94174010589705</v>
      </c>
      <c r="Q8" s="5">
        <f t="shared" si="0"/>
        <v>107.99405795468617</v>
      </c>
      <c r="R8" s="5">
        <f t="shared" si="0"/>
        <v>107.46577914891668</v>
      </c>
      <c r="S8" s="5">
        <f t="shared" si="1"/>
        <v>104.30506456345185</v>
      </c>
      <c r="T8" s="5">
        <f t="shared" si="1"/>
        <v>104.45584490520903</v>
      </c>
      <c r="V8" s="5">
        <v>96.655557108990763</v>
      </c>
      <c r="W8" s="5">
        <v>92.323749990768491</v>
      </c>
      <c r="X8" s="5">
        <v>97.383825300392061</v>
      </c>
      <c r="Y8" s="5">
        <v>99.832092843143172</v>
      </c>
      <c r="Z8" s="5">
        <v>108.08398543503745</v>
      </c>
      <c r="AA8" s="5">
        <v>106.00770356993389</v>
      </c>
      <c r="AB8" s="5">
        <v>111.59749200749434</v>
      </c>
      <c r="AC8" s="5">
        <v>113.84491559549321</v>
      </c>
      <c r="AD8" s="5">
        <v>113.51086382848504</v>
      </c>
      <c r="AE8" s="5">
        <v>124.40280347775391</v>
      </c>
      <c r="AF8" s="5">
        <v>123.92825912630666</v>
      </c>
      <c r="AG8" s="5">
        <v>93.384620494592795</v>
      </c>
      <c r="AH8" s="5">
        <v>102.02929550657655</v>
      </c>
      <c r="AI8" s="5">
        <v>105.37670479426812</v>
      </c>
      <c r="AJ8" s="5">
        <v>102.3985791103139</v>
      </c>
      <c r="AK8" s="5">
        <v>104.38225836070828</v>
      </c>
      <c r="AL8" s="5">
        <v>103.87164753790304</v>
      </c>
      <c r="AM8" s="5">
        <v>100.81664124669689</v>
      </c>
      <c r="AN8" s="5">
        <v>100.96237882603313</v>
      </c>
      <c r="BJ8" s="45">
        <v>1</v>
      </c>
      <c r="BK8" s="45">
        <v>1</v>
      </c>
      <c r="BL8" s="45">
        <v>1</v>
      </c>
      <c r="BM8" s="45">
        <v>1</v>
      </c>
      <c r="BN8" s="45">
        <v>1</v>
      </c>
      <c r="BO8" s="45">
        <v>1</v>
      </c>
      <c r="BP8" s="45">
        <v>1</v>
      </c>
      <c r="BQ8" s="45">
        <v>1</v>
      </c>
      <c r="BR8" s="45">
        <v>1</v>
      </c>
      <c r="BS8" s="45">
        <v>1</v>
      </c>
      <c r="BT8" s="45">
        <v>1</v>
      </c>
      <c r="BU8" s="45">
        <v>1</v>
      </c>
      <c r="BV8" s="45">
        <v>1</v>
      </c>
      <c r="BW8" s="45">
        <v>1</v>
      </c>
      <c r="BX8" s="45">
        <v>1</v>
      </c>
      <c r="BY8" s="45">
        <v>1</v>
      </c>
      <c r="BZ8" s="45">
        <v>1</v>
      </c>
      <c r="CA8" s="45">
        <v>1</v>
      </c>
      <c r="CB8" s="45">
        <v>1</v>
      </c>
      <c r="CD8" s="5">
        <v>15022858.333333332</v>
      </c>
      <c r="CE8" s="5">
        <v>15240676.333333334</v>
      </c>
      <c r="CF8" s="5">
        <v>16045481.111111112</v>
      </c>
      <c r="CG8" s="5">
        <v>16878901</v>
      </c>
      <c r="CH8" s="5">
        <v>18173466</v>
      </c>
      <c r="CI8" s="5">
        <v>21638785.999999993</v>
      </c>
      <c r="CJ8" s="5">
        <v>23116221.666666664</v>
      </c>
      <c r="CK8" s="5">
        <v>25150315.222222224</v>
      </c>
      <c r="CL8" s="5">
        <v>26612803.740740739</v>
      </c>
      <c r="CM8" s="5">
        <v>27209659.58024691</v>
      </c>
      <c r="CN8" s="5">
        <v>32467882.52674897</v>
      </c>
      <c r="CO8" s="5">
        <v>38850263.17558299</v>
      </c>
      <c r="CP8" s="5">
        <v>35086785.391860992</v>
      </c>
      <c r="CQ8" s="5">
        <v>35108357.797286995</v>
      </c>
      <c r="CR8" s="5">
        <v>35526160.797286995</v>
      </c>
      <c r="CS8" s="5">
        <v>37309181.19819133</v>
      </c>
      <c r="CT8" s="5">
        <v>39062017.732730448</v>
      </c>
      <c r="CU8" s="5">
        <v>40815162.577576809</v>
      </c>
      <c r="CV8" s="5">
        <v>43856744.525858946</v>
      </c>
      <c r="CW8" s="5">
        <v>47044035.1752863</v>
      </c>
      <c r="CX8" s="5">
        <v>47898961.058428764</v>
      </c>
    </row>
    <row r="9" spans="1:102" x14ac:dyDescent="0.25">
      <c r="A9" s="5" t="s">
        <v>224</v>
      </c>
      <c r="B9" s="5">
        <f t="shared" si="2"/>
        <v>100</v>
      </c>
      <c r="C9" s="5">
        <f t="shared" si="0"/>
        <v>105.98764754975328</v>
      </c>
      <c r="D9" s="5">
        <f t="shared" si="0"/>
        <v>104.88012661083481</v>
      </c>
      <c r="E9" s="5">
        <f t="shared" si="0"/>
        <v>111.51820751216697</v>
      </c>
      <c r="F9" s="5">
        <f t="shared" si="0"/>
        <v>123.57036649516498</v>
      </c>
      <c r="G9" s="5">
        <f t="shared" si="0"/>
        <v>117.78844629535428</v>
      </c>
      <c r="H9" s="5">
        <f t="shared" si="0"/>
        <v>124.84029732012685</v>
      </c>
      <c r="I9" s="5">
        <f t="shared" si="0"/>
        <v>124.60117962143471</v>
      </c>
      <c r="J9" s="5">
        <f t="shared" si="0"/>
        <v>121.65755287365916</v>
      </c>
      <c r="K9" s="5">
        <f t="shared" si="0"/>
        <v>126.2054912464792</v>
      </c>
      <c r="L9" s="5">
        <f t="shared" si="0"/>
        <v>145.01888628086718</v>
      </c>
      <c r="M9" s="5">
        <f t="shared" si="0"/>
        <v>118.07543109989096</v>
      </c>
      <c r="N9" s="5">
        <f t="shared" si="0"/>
        <v>123.55127190769855</v>
      </c>
      <c r="O9" s="5">
        <f t="shared" si="0"/>
        <v>131.88944353588522</v>
      </c>
      <c r="P9" s="5">
        <f t="shared" si="0"/>
        <v>130.28103215374944</v>
      </c>
      <c r="Q9" s="5">
        <f t="shared" si="0"/>
        <v>128.12947244010269</v>
      </c>
      <c r="R9" s="5">
        <f t="shared" si="0"/>
        <v>133.29957237114021</v>
      </c>
      <c r="S9" s="5">
        <f t="shared" si="1"/>
        <v>126.38430487731213</v>
      </c>
      <c r="T9" s="5">
        <f t="shared" si="1"/>
        <v>138.54856664589801</v>
      </c>
      <c r="V9" s="5">
        <v>78.667506376655311</v>
      </c>
      <c r="W9" s="5">
        <v>83.37783939466911</v>
      </c>
      <c r="X9" s="5">
        <v>82.506580289422644</v>
      </c>
      <c r="Y9" s="5">
        <v>87.728593005765646</v>
      </c>
      <c r="Z9" s="5">
        <v>97.20972594224024</v>
      </c>
      <c r="AA9" s="5">
        <v>92.661233500361035</v>
      </c>
      <c r="AB9" s="5">
        <v>98.208748854946236</v>
      </c>
      <c r="AC9" s="5">
        <v>98.020640924079885</v>
      </c>
      <c r="AD9" s="5">
        <v>95.704963164568625</v>
      </c>
      <c r="AE9" s="5">
        <v>99.282712874013185</v>
      </c>
      <c r="AF9" s="5">
        <v>114.0827416123557</v>
      </c>
      <c r="AG9" s="5">
        <v>92.886997289769965</v>
      </c>
      <c r="AH9" s="5">
        <v>97.194704706427501</v>
      </c>
      <c r="AI9" s="5">
        <v>103.7541364037277</v>
      </c>
      <c r="AJ9" s="5">
        <v>102.48883927712319</v>
      </c>
      <c r="AK9" s="5">
        <v>100.79626090219259</v>
      </c>
      <c r="AL9" s="5">
        <v>104.86344959512098</v>
      </c>
      <c r="AM9" s="5">
        <v>99.423381098451017</v>
      </c>
      <c r="AN9" s="5">
        <v>108.99270250092636</v>
      </c>
      <c r="CD9" s="5">
        <v>3366228.333333333</v>
      </c>
      <c r="CE9" s="5">
        <v>3369206</v>
      </c>
      <c r="CF9" s="5">
        <v>4095471.666666667</v>
      </c>
      <c r="CG9" s="5">
        <v>4534255.333333334</v>
      </c>
      <c r="CH9" s="5">
        <v>5207022.111111111</v>
      </c>
      <c r="CI9" s="5">
        <v>6443146.0370370373</v>
      </c>
      <c r="CJ9" s="5">
        <v>6685801.3456790131</v>
      </c>
      <c r="CK9" s="5">
        <v>6673063.4485596707</v>
      </c>
      <c r="CL9" s="5">
        <v>7005429.8161865566</v>
      </c>
      <c r="CM9" s="5">
        <v>7892690.2720621852</v>
      </c>
      <c r="CN9" s="5">
        <v>9331696.090687396</v>
      </c>
      <c r="CO9" s="5">
        <v>13351638.696895799</v>
      </c>
      <c r="CP9" s="5">
        <v>11806166.898965266</v>
      </c>
      <c r="CQ9" s="5">
        <v>11638839.966321755</v>
      </c>
      <c r="CR9" s="5">
        <v>11705667.966321755</v>
      </c>
      <c r="CS9" s="5">
        <v>13135147.644214503</v>
      </c>
      <c r="CT9" s="5">
        <v>16684149.214738168</v>
      </c>
      <c r="CU9" s="5">
        <v>18617919.404912725</v>
      </c>
      <c r="CV9" s="5">
        <v>20816131.134970911</v>
      </c>
      <c r="CW9" s="5">
        <v>21467061.711656969</v>
      </c>
      <c r="CX9" s="5">
        <v>20820539.570552323</v>
      </c>
    </row>
    <row r="12" spans="1:102" x14ac:dyDescent="0.25">
      <c r="B12" s="5" t="s">
        <v>225</v>
      </c>
      <c r="C12" s="5" t="s">
        <v>226</v>
      </c>
      <c r="D12" s="5" t="s">
        <v>227</v>
      </c>
      <c r="E12" s="5" t="s">
        <v>228</v>
      </c>
    </row>
    <row r="13" spans="1:102" x14ac:dyDescent="0.25">
      <c r="A13" s="5" t="s">
        <v>229</v>
      </c>
      <c r="B13" s="4">
        <f>(M5/B5)^(1/10)-1</f>
        <v>1.4878923710292646E-2</v>
      </c>
      <c r="C13" s="45">
        <f>M5/L5-1</f>
        <v>-6.4033049709828926E-2</v>
      </c>
      <c r="D13" s="45">
        <f>(O5/M5)^(1/2)-1</f>
        <v>3.0803968198746645E-2</v>
      </c>
      <c r="E13" s="4">
        <f>(T5/O5)^(1/5)-1</f>
        <v>1.2623675376496779E-2</v>
      </c>
    </row>
    <row r="14" spans="1:102" x14ac:dyDescent="0.25">
      <c r="A14" s="5" t="s">
        <v>230</v>
      </c>
      <c r="B14" s="4">
        <f t="shared" ref="B14:B17" si="3">(M6/B6)^(1/10)-1</f>
        <v>-2.287031954549823E-2</v>
      </c>
      <c r="C14" s="45">
        <f t="shared" ref="C14:C17" si="4">M6/L6-1</f>
        <v>-0.17577436414001502</v>
      </c>
      <c r="D14" s="45">
        <f t="shared" ref="D14:D17" si="5">(O6/M6)^(1/2)-1</f>
        <v>-5.5140784690507316E-2</v>
      </c>
      <c r="E14" s="4">
        <f t="shared" ref="E14:E17" si="6">(T6/O6)^(1/5)-1</f>
        <v>-8.9138923945075721E-4</v>
      </c>
    </row>
    <row r="15" spans="1:102" x14ac:dyDescent="0.25">
      <c r="A15" s="5" t="s">
        <v>45</v>
      </c>
      <c r="B15" s="4">
        <f t="shared" si="3"/>
        <v>9.6943550565875558E-3</v>
      </c>
      <c r="C15" s="45">
        <f t="shared" si="4"/>
        <v>-0.36686714051394209</v>
      </c>
      <c r="D15" s="45">
        <f t="shared" si="5"/>
        <v>0.16697503943304559</v>
      </c>
      <c r="E15" s="4">
        <f t="shared" si="6"/>
        <v>1.9808313328117944E-2</v>
      </c>
    </row>
    <row r="16" spans="1:102" x14ac:dyDescent="0.25">
      <c r="A16" s="5" t="s">
        <v>223</v>
      </c>
      <c r="B16" s="4">
        <f t="shared" si="3"/>
        <v>-3.4367839291202795E-3</v>
      </c>
      <c r="C16" s="45">
        <f t="shared" si="4"/>
        <v>-0.24646225846345537</v>
      </c>
      <c r="D16" s="45">
        <f t="shared" si="5"/>
        <v>6.2269293632898126E-2</v>
      </c>
      <c r="E16" s="4">
        <f t="shared" si="6"/>
        <v>-8.5222051584790126E-3</v>
      </c>
    </row>
    <row r="17" spans="1:5" x14ac:dyDescent="0.25">
      <c r="A17" s="5" t="s">
        <v>224</v>
      </c>
      <c r="B17" s="4">
        <f t="shared" si="3"/>
        <v>1.675415066704522E-2</v>
      </c>
      <c r="C17" s="45">
        <f t="shared" si="4"/>
        <v>-0.18579273273960428</v>
      </c>
      <c r="D17" s="45">
        <f t="shared" si="5"/>
        <v>5.6878949808430557E-2</v>
      </c>
      <c r="E17" s="4">
        <f t="shared" si="6"/>
        <v>9.9000652265370803E-3</v>
      </c>
    </row>
    <row r="19" spans="1:5" x14ac:dyDescent="0.25">
      <c r="A19" s="24" t="s">
        <v>261</v>
      </c>
    </row>
  </sheetData>
  <pageMargins left="0.75" right="0.75" top="1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69"/>
  <sheetViews>
    <sheetView zoomScale="46" zoomScaleNormal="46" workbookViewId="0">
      <pane xSplit="1" topLeftCell="O1" activePane="topRight" state="frozen"/>
      <selection activeCell="A24" sqref="A24"/>
      <selection pane="topRight" activeCell="A25" sqref="A25"/>
    </sheetView>
  </sheetViews>
  <sheetFormatPr defaultColWidth="10.7109375" defaultRowHeight="16.5" customHeight="1" x14ac:dyDescent="0.25"/>
  <cols>
    <col min="1" max="1" width="47.140625" style="6" customWidth="1"/>
    <col min="2" max="22" width="10.7109375" style="6"/>
    <col min="23" max="23" width="10.7109375" style="7"/>
    <col min="24" max="16384" width="10.7109375" style="6"/>
  </cols>
  <sheetData>
    <row r="1" spans="1:74" ht="26.25" x14ac:dyDescent="0.4">
      <c r="A1" s="1" t="s">
        <v>28</v>
      </c>
    </row>
    <row r="4" spans="1:74" ht="16.5" customHeight="1" x14ac:dyDescent="0.25">
      <c r="A4" s="8" t="s">
        <v>29</v>
      </c>
    </row>
    <row r="5" spans="1:74" ht="16.5" customHeight="1" x14ac:dyDescent="0.25">
      <c r="A5" s="6" t="s">
        <v>30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10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</row>
    <row r="6" spans="1:74" ht="16.5" customHeight="1" x14ac:dyDescent="0.25">
      <c r="A6" s="6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</row>
    <row r="7" spans="1:74" s="12" customFormat="1" ht="16.5" customHeight="1" x14ac:dyDescent="0.25">
      <c r="A7" s="12" t="s">
        <v>35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13"/>
    </row>
    <row r="8" spans="1:74" s="12" customFormat="1" ht="16.5" customHeight="1" x14ac:dyDescent="0.25">
      <c r="B8" s="12">
        <v>2011</v>
      </c>
      <c r="F8" s="12">
        <v>2012</v>
      </c>
      <c r="J8" s="12">
        <v>2013</v>
      </c>
      <c r="N8" s="12">
        <v>2014</v>
      </c>
      <c r="R8" s="12">
        <v>2015</v>
      </c>
      <c r="V8" s="12">
        <v>2016</v>
      </c>
      <c r="W8" s="13"/>
    </row>
    <row r="9" spans="1:74" s="12" customFormat="1" ht="16.5" customHeight="1" x14ac:dyDescent="0.25">
      <c r="B9" s="12">
        <v>1</v>
      </c>
      <c r="C9" s="12">
        <v>2</v>
      </c>
      <c r="D9" s="12">
        <v>3</v>
      </c>
      <c r="E9" s="12">
        <v>4</v>
      </c>
      <c r="F9" s="12">
        <v>1</v>
      </c>
      <c r="G9" s="12">
        <v>2</v>
      </c>
      <c r="H9" s="12">
        <v>3</v>
      </c>
      <c r="I9" s="12">
        <v>4</v>
      </c>
      <c r="J9" s="12">
        <v>1</v>
      </c>
      <c r="K9" s="12">
        <v>2</v>
      </c>
      <c r="L9" s="12">
        <v>3</v>
      </c>
      <c r="M9" s="12">
        <v>4</v>
      </c>
      <c r="N9" s="12">
        <v>1</v>
      </c>
      <c r="O9" s="12">
        <v>2</v>
      </c>
      <c r="P9" s="12">
        <v>3</v>
      </c>
      <c r="Q9" s="12">
        <v>4</v>
      </c>
      <c r="R9" s="12">
        <v>1</v>
      </c>
      <c r="S9" s="12">
        <v>2</v>
      </c>
      <c r="T9" s="12">
        <v>3</v>
      </c>
      <c r="U9" s="12">
        <v>4</v>
      </c>
      <c r="V9" s="12">
        <v>1</v>
      </c>
      <c r="W9" s="13">
        <v>2</v>
      </c>
    </row>
    <row r="10" spans="1:74" s="12" customFormat="1" ht="16.5" customHeight="1" x14ac:dyDescent="0.25">
      <c r="A10" s="6" t="s">
        <v>32</v>
      </c>
      <c r="B10" s="7">
        <f>B17/B$22</f>
        <v>2.1263878675699999E-2</v>
      </c>
      <c r="C10" s="7">
        <f t="shared" ref="C10:W14" si="0">C17/C$22</f>
        <v>3.8795081520496329E-2</v>
      </c>
      <c r="D10" s="7">
        <f t="shared" si="0"/>
        <v>2.7912327364605114E-2</v>
      </c>
      <c r="E10" s="7">
        <f t="shared" si="0"/>
        <v>1.3599710281832014E-2</v>
      </c>
      <c r="F10" s="7">
        <f t="shared" si="0"/>
        <v>1.9240963687848129E-2</v>
      </c>
      <c r="G10" s="7">
        <f t="shared" si="0"/>
        <v>4.0512488871525393E-2</v>
      </c>
      <c r="H10" s="7">
        <f t="shared" si="0"/>
        <v>2.4088460742615444E-2</v>
      </c>
      <c r="I10" s="7">
        <f t="shared" si="0"/>
        <v>1.2342858936811878E-2</v>
      </c>
      <c r="J10" s="7">
        <f t="shared" si="0"/>
        <v>1.9264585460863785E-2</v>
      </c>
      <c r="K10" s="7">
        <f t="shared" si="0"/>
        <v>4.104672313675637E-2</v>
      </c>
      <c r="L10" s="7">
        <f t="shared" si="0"/>
        <v>2.1702529993194081E-2</v>
      </c>
      <c r="M10" s="7">
        <f t="shared" si="0"/>
        <v>1.0883801397399896E-2</v>
      </c>
      <c r="N10" s="7">
        <f t="shared" si="0"/>
        <v>1.9529929501608773E-2</v>
      </c>
      <c r="O10" s="7">
        <f t="shared" si="0"/>
        <v>4.1132071388023508E-2</v>
      </c>
      <c r="P10" s="7">
        <f t="shared" si="0"/>
        <v>2.514265160581098E-2</v>
      </c>
      <c r="Q10" s="7">
        <f t="shared" si="0"/>
        <v>1.1294593420980976E-2</v>
      </c>
      <c r="R10" s="7">
        <f t="shared" si="0"/>
        <v>2.2124081709880859E-2</v>
      </c>
      <c r="S10" s="7">
        <f t="shared" si="0"/>
        <v>3.8669182602264297E-2</v>
      </c>
      <c r="T10" s="7">
        <f t="shared" si="0"/>
        <v>2.1811747084321566E-2</v>
      </c>
      <c r="U10" s="7">
        <f t="shared" si="0"/>
        <v>1.2352175216219058E-2</v>
      </c>
      <c r="V10" s="7">
        <f t="shared" si="0"/>
        <v>2.5465942001977555E-2</v>
      </c>
      <c r="W10" s="7">
        <f t="shared" si="0"/>
        <v>3.6068775206849181E-2</v>
      </c>
    </row>
    <row r="11" spans="1:74" s="12" customFormat="1" ht="16.5" customHeight="1" x14ac:dyDescent="0.25">
      <c r="A11" s="6" t="s">
        <v>33</v>
      </c>
      <c r="B11" s="7">
        <f>B18/B$22</f>
        <v>9.0754672662238745E-2</v>
      </c>
      <c r="C11" s="7">
        <f t="shared" si="0"/>
        <v>9.3070441773093815E-2</v>
      </c>
      <c r="D11" s="7">
        <f t="shared" si="0"/>
        <v>0.1006835178451749</v>
      </c>
      <c r="E11" s="7">
        <f t="shared" si="0"/>
        <v>9.8962158787712126E-2</v>
      </c>
      <c r="F11" s="7">
        <f t="shared" si="0"/>
        <v>8.8893357411711879E-2</v>
      </c>
      <c r="G11" s="7">
        <f t="shared" si="0"/>
        <v>9.094071937586326E-2</v>
      </c>
      <c r="H11" s="7">
        <f t="shared" si="0"/>
        <v>9.615387823450347E-2</v>
      </c>
      <c r="I11" s="7">
        <f t="shared" si="0"/>
        <v>8.8505148307885848E-2</v>
      </c>
      <c r="J11" s="7">
        <f t="shared" si="0"/>
        <v>8.9631290512143746E-2</v>
      </c>
      <c r="K11" s="7">
        <f t="shared" si="0"/>
        <v>8.5728690634476287E-2</v>
      </c>
      <c r="L11" s="7">
        <f t="shared" si="0"/>
        <v>9.5334995453594265E-2</v>
      </c>
      <c r="M11" s="7">
        <f t="shared" si="0"/>
        <v>9.0346750904001114E-2</v>
      </c>
      <c r="N11" s="7">
        <f t="shared" si="0"/>
        <v>8.3034547858698848E-2</v>
      </c>
      <c r="O11" s="7">
        <f t="shared" si="0"/>
        <v>7.8116928786745407E-2</v>
      </c>
      <c r="P11" s="7">
        <f t="shared" si="0"/>
        <v>8.8372774308190086E-2</v>
      </c>
      <c r="Q11" s="7">
        <f t="shared" si="0"/>
        <v>8.5034357254869811E-2</v>
      </c>
      <c r="R11" s="7">
        <f t="shared" si="0"/>
        <v>7.81146565480451E-2</v>
      </c>
      <c r="S11" s="7">
        <f t="shared" si="0"/>
        <v>7.678093295721003E-2</v>
      </c>
      <c r="T11" s="7">
        <f t="shared" si="0"/>
        <v>8.2268794367425249E-2</v>
      </c>
      <c r="U11" s="7">
        <f t="shared" si="0"/>
        <v>8.1387917612029112E-2</v>
      </c>
      <c r="V11" s="7">
        <f t="shared" si="0"/>
        <v>7.2874622631374703E-2</v>
      </c>
      <c r="W11" s="7">
        <f t="shared" si="0"/>
        <v>7.813304829996208E-2</v>
      </c>
    </row>
    <row r="12" spans="1:74" s="12" customFormat="1" ht="16.5" customHeight="1" x14ac:dyDescent="0.25">
      <c r="A12" s="6" t="s">
        <v>15</v>
      </c>
      <c r="B12" s="7">
        <f>B19/B$22</f>
        <v>0.13979671592070347</v>
      </c>
      <c r="C12" s="7">
        <f t="shared" si="0"/>
        <v>0.1275844673143563</v>
      </c>
      <c r="D12" s="7">
        <f t="shared" si="0"/>
        <v>0.13314721944853142</v>
      </c>
      <c r="E12" s="7">
        <f t="shared" si="0"/>
        <v>0.13246697781150482</v>
      </c>
      <c r="F12" s="7">
        <f t="shared" si="0"/>
        <v>0.13666926717026187</v>
      </c>
      <c r="G12" s="7">
        <f t="shared" si="0"/>
        <v>0.12394798563096614</v>
      </c>
      <c r="H12" s="7">
        <f t="shared" si="0"/>
        <v>0.12951109023721874</v>
      </c>
      <c r="I12" s="7">
        <f t="shared" si="0"/>
        <v>0.13030282702854903</v>
      </c>
      <c r="J12" s="7">
        <f t="shared" si="0"/>
        <v>0.13010784614367549</v>
      </c>
      <c r="K12" s="7">
        <f t="shared" si="0"/>
        <v>0.12387830242326685</v>
      </c>
      <c r="L12" s="7">
        <f t="shared" si="0"/>
        <v>0.13183491098013281</v>
      </c>
      <c r="M12" s="7">
        <f t="shared" si="0"/>
        <v>0.13560437738875544</v>
      </c>
      <c r="N12" s="7">
        <f t="shared" si="0"/>
        <v>0.13530854166290124</v>
      </c>
      <c r="O12" s="7">
        <f t="shared" si="0"/>
        <v>0.13035363413775386</v>
      </c>
      <c r="P12" s="7">
        <f t="shared" si="0"/>
        <v>0.13626031227582328</v>
      </c>
      <c r="Q12" s="7">
        <f t="shared" si="0"/>
        <v>0.1394189696207154</v>
      </c>
      <c r="R12" s="7">
        <f t="shared" si="0"/>
        <v>0.13268554663462173</v>
      </c>
      <c r="S12" s="7">
        <f t="shared" si="0"/>
        <v>0.12724987345035679</v>
      </c>
      <c r="T12" s="7">
        <f t="shared" si="0"/>
        <v>0.13417311317787251</v>
      </c>
      <c r="U12" s="7">
        <f t="shared" si="0"/>
        <v>0.13456639381881638</v>
      </c>
      <c r="V12" s="7">
        <f t="shared" si="0"/>
        <v>0.13033002352456266</v>
      </c>
      <c r="W12" s="7">
        <f t="shared" si="0"/>
        <v>0.12894079872626391</v>
      </c>
    </row>
    <row r="13" spans="1:74" s="12" customFormat="1" ht="16.5" customHeight="1" x14ac:dyDescent="0.25">
      <c r="A13" s="6" t="s">
        <v>16</v>
      </c>
      <c r="B13" s="7">
        <f>B20/B$22</f>
        <v>3.6906466573281893E-2</v>
      </c>
      <c r="C13" s="7">
        <f t="shared" si="0"/>
        <v>3.952850574801927E-2</v>
      </c>
      <c r="D13" s="7">
        <f t="shared" si="0"/>
        <v>3.851337157407133E-2</v>
      </c>
      <c r="E13" s="7">
        <f t="shared" si="0"/>
        <v>3.7437499917382731E-2</v>
      </c>
      <c r="F13" s="7">
        <f t="shared" si="0"/>
        <v>3.8072992810175371E-2</v>
      </c>
      <c r="G13" s="7">
        <f t="shared" si="0"/>
        <v>4.0526703108941617E-2</v>
      </c>
      <c r="H13" s="7">
        <f t="shared" si="0"/>
        <v>3.8691675715592885E-2</v>
      </c>
      <c r="I13" s="7">
        <f t="shared" si="0"/>
        <v>3.7911361200626173E-2</v>
      </c>
      <c r="J13" s="7">
        <f t="shared" si="0"/>
        <v>3.8985496246630433E-2</v>
      </c>
      <c r="K13" s="7">
        <f t="shared" si="0"/>
        <v>4.2521929678483443E-2</v>
      </c>
      <c r="L13" s="7">
        <f t="shared" si="0"/>
        <v>4.1580712890614963E-2</v>
      </c>
      <c r="M13" s="7">
        <f t="shared" si="0"/>
        <v>4.0618322041095778E-2</v>
      </c>
      <c r="N13" s="7">
        <f t="shared" si="0"/>
        <v>4.1553638842215954E-2</v>
      </c>
      <c r="O13" s="7">
        <f t="shared" si="0"/>
        <v>4.3592699885302684E-2</v>
      </c>
      <c r="P13" s="7">
        <f t="shared" si="0"/>
        <v>4.0292250992052643E-2</v>
      </c>
      <c r="Q13" s="7">
        <f t="shared" si="0"/>
        <v>3.9108726648820431E-2</v>
      </c>
      <c r="R13" s="7">
        <f t="shared" si="0"/>
        <v>4.0326565016470799E-2</v>
      </c>
      <c r="S13" s="7">
        <f t="shared" si="0"/>
        <v>4.3215055465817755E-2</v>
      </c>
      <c r="T13" s="7">
        <f t="shared" si="0"/>
        <v>3.9757696155037006E-2</v>
      </c>
      <c r="U13" s="7">
        <f t="shared" si="0"/>
        <v>3.866032979243185E-2</v>
      </c>
      <c r="V13" s="7">
        <f t="shared" si="0"/>
        <v>3.9019422562971508E-2</v>
      </c>
      <c r="W13" s="7">
        <f t="shared" si="0"/>
        <v>4.1567824032611424E-2</v>
      </c>
    </row>
    <row r="14" spans="1:74" s="12" customFormat="1" ht="16.5" customHeight="1" x14ac:dyDescent="0.25">
      <c r="A14" s="6" t="s">
        <v>17</v>
      </c>
      <c r="B14" s="7">
        <f>B21/B$22</f>
        <v>0.71127826616807588</v>
      </c>
      <c r="C14" s="7">
        <f t="shared" si="0"/>
        <v>0.70102150364403437</v>
      </c>
      <c r="D14" s="7">
        <f t="shared" si="0"/>
        <v>0.69974356376761715</v>
      </c>
      <c r="E14" s="7">
        <f t="shared" si="0"/>
        <v>0.71753365320156837</v>
      </c>
      <c r="F14" s="7">
        <f t="shared" si="0"/>
        <v>0.71712341892000275</v>
      </c>
      <c r="G14" s="7">
        <f t="shared" si="0"/>
        <v>0.70407210301270362</v>
      </c>
      <c r="H14" s="7">
        <f t="shared" si="0"/>
        <v>0.71155489507006942</v>
      </c>
      <c r="I14" s="7">
        <f t="shared" si="0"/>
        <v>0.73093780452612711</v>
      </c>
      <c r="J14" s="7">
        <f t="shared" si="0"/>
        <v>0.72201078163668653</v>
      </c>
      <c r="K14" s="7">
        <f t="shared" si="0"/>
        <v>0.70682435412701705</v>
      </c>
      <c r="L14" s="7">
        <f t="shared" si="0"/>
        <v>0.70954685068246381</v>
      </c>
      <c r="M14" s="7">
        <f t="shared" si="0"/>
        <v>0.72254674826874776</v>
      </c>
      <c r="N14" s="7">
        <f t="shared" si="0"/>
        <v>0.72057334213457513</v>
      </c>
      <c r="O14" s="7">
        <f t="shared" si="0"/>
        <v>0.70680466580217449</v>
      </c>
      <c r="P14" s="7">
        <f t="shared" si="0"/>
        <v>0.70993201081812307</v>
      </c>
      <c r="Q14" s="7">
        <f t="shared" si="0"/>
        <v>0.7251433530546133</v>
      </c>
      <c r="R14" s="7">
        <f t="shared" si="0"/>
        <v>0.72674915009098151</v>
      </c>
      <c r="S14" s="7">
        <f t="shared" si="0"/>
        <v>0.71408495552435103</v>
      </c>
      <c r="T14" s="7">
        <f t="shared" si="0"/>
        <v>0.72198864921534367</v>
      </c>
      <c r="U14" s="7">
        <f t="shared" si="0"/>
        <v>0.73303318356050362</v>
      </c>
      <c r="V14" s="7">
        <f t="shared" si="0"/>
        <v>0.73230998927911362</v>
      </c>
      <c r="W14" s="7">
        <f t="shared" si="0"/>
        <v>0.71528955373431347</v>
      </c>
    </row>
    <row r="15" spans="1:74" s="12" customFormat="1" ht="16.5" customHeight="1" x14ac:dyDescent="0.25">
      <c r="W15" s="13"/>
    </row>
    <row r="16" spans="1:74" s="12" customFormat="1" ht="16.5" customHeight="1" x14ac:dyDescent="0.25">
      <c r="W16" s="13"/>
    </row>
    <row r="17" spans="1:143" ht="16.5" customHeight="1" x14ac:dyDescent="0.25">
      <c r="A17" s="6" t="s">
        <v>32</v>
      </c>
      <c r="B17" s="14">
        <v>13513.852000000001</v>
      </c>
      <c r="C17" s="14">
        <v>26482.348999999998</v>
      </c>
      <c r="D17" s="14">
        <v>19470.967000000001</v>
      </c>
      <c r="E17" s="14">
        <v>9637.7309999999998</v>
      </c>
      <c r="F17" s="14">
        <v>13307.373</v>
      </c>
      <c r="G17" s="14">
        <v>30020.467000000001</v>
      </c>
      <c r="H17" s="14">
        <v>17937.624</v>
      </c>
      <c r="I17" s="14">
        <v>9326.1260000000002</v>
      </c>
      <c r="J17" s="14">
        <v>14437.463</v>
      </c>
      <c r="K17" s="14">
        <v>33085.815999999999</v>
      </c>
      <c r="L17" s="14">
        <v>17623.169999999998</v>
      </c>
      <c r="M17" s="14">
        <v>8962.2000000000007</v>
      </c>
      <c r="N17" s="14">
        <v>15915.87</v>
      </c>
      <c r="O17" s="14">
        <v>35370.447</v>
      </c>
      <c r="P17" s="14">
        <v>21814.665000000001</v>
      </c>
      <c r="Q17" s="14">
        <v>9914.4979999999996</v>
      </c>
      <c r="R17" s="14">
        <v>18973.029750000002</v>
      </c>
      <c r="S17" s="14">
        <v>34920.781750000002</v>
      </c>
      <c r="T17" s="14">
        <v>19788.065750000002</v>
      </c>
      <c r="U17" s="14">
        <v>11388.12275</v>
      </c>
      <c r="V17" s="14">
        <v>23231</v>
      </c>
      <c r="W17" s="14">
        <v>35019</v>
      </c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</row>
    <row r="18" spans="1:143" ht="16.5" customHeight="1" x14ac:dyDescent="0.25">
      <c r="A18" s="6" t="s">
        <v>33</v>
      </c>
      <c r="B18" s="14">
        <v>57677.398999999998</v>
      </c>
      <c r="C18" s="14">
        <v>63531.866000000002</v>
      </c>
      <c r="D18" s="14">
        <v>70234.395999999993</v>
      </c>
      <c r="E18" s="14">
        <v>70131.69</v>
      </c>
      <c r="F18" s="14">
        <v>61480.135999999999</v>
      </c>
      <c r="G18" s="14">
        <v>67388.672999999995</v>
      </c>
      <c r="H18" s="14">
        <v>71601.591</v>
      </c>
      <c r="I18" s="14">
        <v>66873.498999999996</v>
      </c>
      <c r="J18" s="14">
        <v>67172.399999999994</v>
      </c>
      <c r="K18" s="14">
        <v>69101.83</v>
      </c>
      <c r="L18" s="14">
        <v>77415.16</v>
      </c>
      <c r="M18" s="14">
        <v>74395.482000000004</v>
      </c>
      <c r="N18" s="14">
        <v>67668.808999999994</v>
      </c>
      <c r="O18" s="14">
        <v>67174.606</v>
      </c>
      <c r="P18" s="14">
        <v>76675.384000000005</v>
      </c>
      <c r="Q18" s="14">
        <v>74643.941000000006</v>
      </c>
      <c r="R18" s="14">
        <v>66989.072</v>
      </c>
      <c r="S18" s="14">
        <v>69338.165999999997</v>
      </c>
      <c r="T18" s="14">
        <v>74635.942999999999</v>
      </c>
      <c r="U18" s="14">
        <v>75035.820000000007</v>
      </c>
      <c r="V18" s="14">
        <v>66479</v>
      </c>
      <c r="W18" s="14">
        <v>75859</v>
      </c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</row>
    <row r="19" spans="1:143" ht="16.5" customHeight="1" x14ac:dyDescent="0.25">
      <c r="A19" s="6" t="s">
        <v>15</v>
      </c>
      <c r="B19" s="14">
        <v>88845.133000000002</v>
      </c>
      <c r="C19" s="14">
        <v>87091.875</v>
      </c>
      <c r="D19" s="14">
        <v>92880.292000000001</v>
      </c>
      <c r="E19" s="14">
        <v>93875.61</v>
      </c>
      <c r="F19" s="14">
        <v>94522.756000000008</v>
      </c>
      <c r="G19" s="14">
        <v>91847.638000000006</v>
      </c>
      <c r="H19" s="14">
        <v>96441.248999999996</v>
      </c>
      <c r="I19" s="14">
        <v>98455.357000000004</v>
      </c>
      <c r="J19" s="14">
        <v>97506.755000000005</v>
      </c>
      <c r="K19" s="14">
        <v>99852.422000000006</v>
      </c>
      <c r="L19" s="14">
        <v>107054.295</v>
      </c>
      <c r="M19" s="14">
        <v>111662.599</v>
      </c>
      <c r="N19" s="14">
        <v>110269.37700000001</v>
      </c>
      <c r="O19" s="14">
        <v>112094.192</v>
      </c>
      <c r="P19" s="14">
        <v>118224.327</v>
      </c>
      <c r="Q19" s="14">
        <v>122383.254</v>
      </c>
      <c r="R19" s="14">
        <v>113787.63</v>
      </c>
      <c r="S19" s="14">
        <v>114914.895</v>
      </c>
      <c r="T19" s="14">
        <v>121724.609</v>
      </c>
      <c r="U19" s="14">
        <v>124063.86599999999</v>
      </c>
      <c r="V19" s="14">
        <v>118892</v>
      </c>
      <c r="W19" s="14">
        <v>125188</v>
      </c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</row>
    <row r="20" spans="1:143" ht="16.5" customHeight="1" x14ac:dyDescent="0.25">
      <c r="A20" s="6" t="s">
        <v>16</v>
      </c>
      <c r="B20" s="14">
        <v>23455.200000000001</v>
      </c>
      <c r="C20" s="14">
        <v>26983</v>
      </c>
      <c r="D20" s="14">
        <v>26866</v>
      </c>
      <c r="E20" s="14">
        <v>26530.9</v>
      </c>
      <c r="F20" s="14">
        <v>26331.919999999998</v>
      </c>
      <c r="G20" s="14">
        <v>30031</v>
      </c>
      <c r="H20" s="14">
        <v>28812</v>
      </c>
      <c r="I20" s="14">
        <v>28645.4</v>
      </c>
      <c r="J20" s="14">
        <v>29216.91</v>
      </c>
      <c r="K20" s="14">
        <v>34274.910000000003</v>
      </c>
      <c r="L20" s="14">
        <v>33764.910000000003</v>
      </c>
      <c r="M20" s="14">
        <v>33446.910000000003</v>
      </c>
      <c r="N20" s="14">
        <v>33864.04</v>
      </c>
      <c r="O20" s="14">
        <v>37486.400000000001</v>
      </c>
      <c r="P20" s="14">
        <v>34959</v>
      </c>
      <c r="Q20" s="14">
        <v>34330</v>
      </c>
      <c r="R20" s="14">
        <v>34583</v>
      </c>
      <c r="S20" s="14">
        <v>39026</v>
      </c>
      <c r="T20" s="14">
        <v>36069</v>
      </c>
      <c r="U20" s="14">
        <v>35643</v>
      </c>
      <c r="V20" s="14">
        <v>35595</v>
      </c>
      <c r="W20" s="14">
        <v>40358</v>
      </c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</row>
    <row r="21" spans="1:143" ht="16.5" customHeight="1" x14ac:dyDescent="0.25">
      <c r="A21" s="6" t="s">
        <v>17</v>
      </c>
      <c r="B21" s="14">
        <v>452039.31824519578</v>
      </c>
      <c r="C21" s="14">
        <v>478532.21048647456</v>
      </c>
      <c r="D21" s="14">
        <v>488124.249211077</v>
      </c>
      <c r="E21" s="14">
        <v>508495.8568744181</v>
      </c>
      <c r="F21" s="14">
        <v>495974.57681554445</v>
      </c>
      <c r="G21" s="14">
        <v>521729.81524641701</v>
      </c>
      <c r="H21" s="14">
        <v>529863.83395373938</v>
      </c>
      <c r="I21" s="14">
        <v>552288.42021707445</v>
      </c>
      <c r="J21" s="14">
        <v>541096.71690871404</v>
      </c>
      <c r="K21" s="14">
        <v>569737.57556845853</v>
      </c>
      <c r="L21" s="14">
        <v>576175.44021195127</v>
      </c>
      <c r="M21" s="14">
        <v>594976.72099025745</v>
      </c>
      <c r="N21" s="14">
        <v>587229.54621698463</v>
      </c>
      <c r="O21" s="14">
        <v>607798.15184284188</v>
      </c>
      <c r="P21" s="14">
        <v>615962.43831316452</v>
      </c>
      <c r="Q21" s="14">
        <v>636537.50565452664</v>
      </c>
      <c r="R21" s="14">
        <v>623240.92933110311</v>
      </c>
      <c r="S21" s="14">
        <v>644865.06320317602</v>
      </c>
      <c r="T21" s="14">
        <v>655002.95809391304</v>
      </c>
      <c r="U21" s="14">
        <v>675822.00932910189</v>
      </c>
      <c r="V21" s="14">
        <v>668041</v>
      </c>
      <c r="W21" s="14">
        <v>694471.18008779408</v>
      </c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</row>
    <row r="22" spans="1:143" ht="16.5" customHeight="1" x14ac:dyDescent="0.25">
      <c r="A22" s="6" t="s">
        <v>34</v>
      </c>
      <c r="B22" s="14">
        <v>635530.90224519582</v>
      </c>
      <c r="C22" s="14">
        <v>682621.30048647453</v>
      </c>
      <c r="D22" s="14">
        <v>697575.90421107702</v>
      </c>
      <c r="E22" s="14">
        <v>708671.78787441808</v>
      </c>
      <c r="F22" s="14">
        <v>691616.76181554445</v>
      </c>
      <c r="G22" s="14">
        <v>741017.593246417</v>
      </c>
      <c r="H22" s="14">
        <v>744656.29795373941</v>
      </c>
      <c r="I22" s="14">
        <v>755588.80221707444</v>
      </c>
      <c r="J22" s="14">
        <v>749430.24490871408</v>
      </c>
      <c r="K22" s="14">
        <v>806052.55356845853</v>
      </c>
      <c r="L22" s="14">
        <v>812032.9752119513</v>
      </c>
      <c r="M22" s="14">
        <v>823443.91199025745</v>
      </c>
      <c r="N22" s="14">
        <v>814947.64221698465</v>
      </c>
      <c r="O22" s="14">
        <v>859923.7968428419</v>
      </c>
      <c r="P22" s="14">
        <v>867635.81431316445</v>
      </c>
      <c r="Q22" s="14">
        <v>877809.19865452673</v>
      </c>
      <c r="R22" s="14">
        <v>857573.66108110314</v>
      </c>
      <c r="S22" s="14">
        <v>903064.90595317609</v>
      </c>
      <c r="T22" s="14">
        <v>907220.57584391301</v>
      </c>
      <c r="U22" s="14">
        <v>921952.81807910185</v>
      </c>
      <c r="V22" s="14">
        <v>912238</v>
      </c>
      <c r="W22" s="14">
        <v>970895.18008779408</v>
      </c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</row>
    <row r="23" spans="1:143" ht="16.5" customHeight="1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</row>
    <row r="24" spans="1:143" ht="16.5" customHeight="1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</row>
    <row r="25" spans="1:143" ht="16.5" customHeight="1" x14ac:dyDescent="0.25">
      <c r="A25" t="s">
        <v>27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</row>
    <row r="26" spans="1:143" ht="16.5" customHeight="1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</row>
    <row r="27" spans="1:143" ht="16.5" customHeight="1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</row>
    <row r="28" spans="1:143" ht="16.5" customHeight="1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</row>
    <row r="29" spans="1:143" ht="16.5" customHeight="1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</row>
    <row r="30" spans="1:143" s="15" customFormat="1" ht="16.5" customHeight="1" x14ac:dyDescent="0.25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7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</row>
    <row r="31" spans="1:143" ht="16.5" customHeight="1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</row>
    <row r="32" spans="1:143" s="15" customFormat="1" ht="16.5" customHeight="1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7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</row>
    <row r="33" spans="1:143" ht="16.5" customHeight="1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</row>
    <row r="34" spans="1:143" ht="16.5" customHeight="1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</row>
    <row r="35" spans="1:143" ht="16.5" customHeight="1" x14ac:dyDescent="0.25">
      <c r="A35" s="8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</row>
    <row r="36" spans="1:143" ht="16.5" customHeight="1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10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</row>
    <row r="37" spans="1:143" ht="16.5" customHeight="1" x14ac:dyDescent="0.25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</row>
    <row r="38" spans="1:143" ht="16.5" customHeight="1" x14ac:dyDescent="0.25">
      <c r="A38" s="17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</row>
    <row r="39" spans="1:143" ht="16.5" customHeight="1" x14ac:dyDescent="0.25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</row>
    <row r="40" spans="1:143" ht="16.5" customHeight="1" x14ac:dyDescent="0.25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</row>
    <row r="41" spans="1:143" ht="16.5" customHeight="1" x14ac:dyDescent="0.25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</row>
    <row r="42" spans="1:143" ht="16.5" customHeight="1" x14ac:dyDescent="0.25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</row>
    <row r="43" spans="1:143" ht="16.5" customHeight="1" x14ac:dyDescent="0.25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</row>
    <row r="44" spans="1:143" ht="16.5" customHeight="1" x14ac:dyDescent="0.25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</row>
    <row r="45" spans="1:143" ht="16.5" customHeight="1" x14ac:dyDescent="0.25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</row>
    <row r="46" spans="1:143" ht="16.5" customHeight="1" x14ac:dyDescent="0.25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</row>
    <row r="47" spans="1:143" ht="16.5" customHeight="1" x14ac:dyDescent="0.25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</row>
    <row r="48" spans="1:143" ht="16.5" customHeight="1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</row>
    <row r="49" spans="1:143" s="15" customFormat="1" ht="16.5" customHeight="1" x14ac:dyDescent="0.25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20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</row>
    <row r="50" spans="1:143" ht="16.5" customHeight="1" x14ac:dyDescent="0.25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</row>
    <row r="51" spans="1:143" s="15" customFormat="1" ht="16.5" customHeight="1" x14ac:dyDescent="0.25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20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</row>
    <row r="54" spans="1:143" ht="16.5" customHeight="1" x14ac:dyDescent="0.25">
      <c r="A54" s="8"/>
    </row>
    <row r="55" spans="1:143" ht="16.5" customHeight="1" x14ac:dyDescent="0.25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10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</row>
    <row r="56" spans="1:143" ht="16.5" customHeight="1" x14ac:dyDescent="0.25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</row>
    <row r="57" spans="1:143" ht="16.5" customHeight="1" x14ac:dyDescent="0.25">
      <c r="A57" s="17"/>
    </row>
    <row r="58" spans="1:143" ht="16.5" customHeight="1" x14ac:dyDescent="0.25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</row>
    <row r="59" spans="1:143" ht="16.5" customHeight="1" x14ac:dyDescent="0.25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</row>
    <row r="60" spans="1:143" ht="16.5" customHeight="1" x14ac:dyDescent="0.25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</row>
    <row r="61" spans="1:143" ht="16.5" customHeight="1" x14ac:dyDescent="0.25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</row>
    <row r="62" spans="1:143" ht="16.5" customHeight="1" x14ac:dyDescent="0.25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</row>
    <row r="63" spans="1:143" ht="16.5" customHeight="1" x14ac:dyDescent="0.25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</row>
    <row r="64" spans="1:143" ht="16.5" customHeight="1" x14ac:dyDescent="0.25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</row>
    <row r="65" spans="2:130" ht="16.5" customHeight="1" x14ac:dyDescent="0.25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</row>
    <row r="66" spans="2:130" ht="16.5" customHeight="1" x14ac:dyDescent="0.25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</row>
    <row r="67" spans="2:130" ht="16.5" customHeight="1" x14ac:dyDescent="0.25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</row>
    <row r="68" spans="2:130" ht="16.5" customHeight="1" x14ac:dyDescent="0.25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</row>
    <row r="69" spans="2:130" s="15" customFormat="1" ht="16.5" customHeight="1" x14ac:dyDescent="0.25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0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</row>
  </sheetData>
  <printOptions gridLines="1"/>
  <pageMargins left="0.78740157480314965" right="0.78740157480314965" top="0.78740157480314965" bottom="0.78740157480314965" header="0.31496062992125984" footer="0.31496062992125984"/>
  <pageSetup paperSize="9" scale="79" fitToHeight="2" orientation="landscape" r:id="rId1"/>
  <headerFooter>
    <oddFooter>&amp;L&amp;"Arial,Regular"&amp;10&amp;A&amp;R&amp;"Arial,Regular"&amp;10Statistics South Africa</oddFooter>
  </headerFooter>
  <rowBreaks count="1" manualBreakCount="1">
    <brk id="52" min="13" max="22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59" zoomScaleNormal="59" workbookViewId="0"/>
  </sheetViews>
  <sheetFormatPr defaultRowHeight="15" x14ac:dyDescent="0.25"/>
  <cols>
    <col min="1" max="1" width="9.140625" style="30"/>
    <col min="2" max="16384" width="9.140625" style="40"/>
  </cols>
  <sheetData>
    <row r="1" spans="1:11" ht="26.25" x14ac:dyDescent="0.4">
      <c r="A1" s="1" t="s">
        <v>274</v>
      </c>
    </row>
    <row r="3" spans="1:11" x14ac:dyDescent="0.25">
      <c r="B3" s="40" t="s">
        <v>173</v>
      </c>
      <c r="C3" s="40" t="s">
        <v>160</v>
      </c>
      <c r="D3" s="40" t="s">
        <v>164</v>
      </c>
      <c r="E3" s="40" t="s">
        <v>177</v>
      </c>
      <c r="F3" s="40" t="s">
        <v>231</v>
      </c>
      <c r="G3" s="40" t="s">
        <v>173</v>
      </c>
      <c r="H3" s="40" t="s">
        <v>160</v>
      </c>
      <c r="I3" s="40" t="s">
        <v>164</v>
      </c>
      <c r="J3" s="40" t="s">
        <v>177</v>
      </c>
      <c r="K3" s="40" t="s">
        <v>231</v>
      </c>
    </row>
    <row r="4" spans="1:11" x14ac:dyDescent="0.25">
      <c r="A4" s="30">
        <v>2001</v>
      </c>
      <c r="B4" s="4">
        <f>G4/100</f>
        <v>1.6578179666289543E-2</v>
      </c>
      <c r="C4" s="4">
        <f t="shared" ref="C4:F18" si="0">H4/100</f>
        <v>8.2983744105564056E-2</v>
      </c>
      <c r="D4" s="4">
        <f t="shared" si="0"/>
        <v>4.8239662642031646E-2</v>
      </c>
      <c r="E4" s="4">
        <f t="shared" si="0"/>
        <v>5.0919842312747508E-2</v>
      </c>
      <c r="F4" s="4">
        <f t="shared" si="0"/>
        <v>2.7000000026392287E-2</v>
      </c>
      <c r="G4" s="40">
        <v>1.6578179666289543</v>
      </c>
      <c r="H4" s="40">
        <v>8.2983744105564057</v>
      </c>
      <c r="I4" s="40">
        <v>4.8239662642031647</v>
      </c>
      <c r="J4" s="40">
        <v>5.0919842312747505</v>
      </c>
      <c r="K4" s="40">
        <v>2.7000000026392286</v>
      </c>
    </row>
    <row r="5" spans="1:11" x14ac:dyDescent="0.25">
      <c r="A5" s="30">
        <v>2002</v>
      </c>
      <c r="B5" s="4">
        <f t="shared" ref="B5:B18" si="1">G5/100</f>
        <v>3.0531609195401047E-2</v>
      </c>
      <c r="C5" s="4">
        <f t="shared" si="0"/>
        <v>9.0909090905725798E-2</v>
      </c>
      <c r="D5" s="4">
        <f t="shared" si="0"/>
        <v>3.8039753212355691E-2</v>
      </c>
      <c r="E5" s="4">
        <f t="shared" si="0"/>
        <v>4.7436698968428746E-2</v>
      </c>
      <c r="F5" s="4">
        <f t="shared" si="0"/>
        <v>3.7003744032864321E-2</v>
      </c>
      <c r="G5" s="40">
        <v>3.0531609195401046</v>
      </c>
      <c r="H5" s="40">
        <v>9.0909090905725805</v>
      </c>
      <c r="I5" s="40">
        <v>3.8039753212355691</v>
      </c>
      <c r="J5" s="40">
        <v>4.7436698968428743</v>
      </c>
      <c r="K5" s="40">
        <v>3.7003744032864319</v>
      </c>
    </row>
    <row r="6" spans="1:11" x14ac:dyDescent="0.25">
      <c r="A6" s="30">
        <v>2003</v>
      </c>
      <c r="B6" s="4">
        <f t="shared" si="1"/>
        <v>1.1403190458226504E-2</v>
      </c>
      <c r="C6" s="4">
        <f t="shared" si="0"/>
        <v>0.1001997336875344</v>
      </c>
      <c r="D6" s="4">
        <f t="shared" si="0"/>
        <v>7.8603814752592746E-2</v>
      </c>
      <c r="E6" s="4">
        <f t="shared" si="0"/>
        <v>7.2958543311196708E-2</v>
      </c>
      <c r="F6" s="4">
        <f t="shared" si="0"/>
        <v>2.9490754657419273E-2</v>
      </c>
      <c r="G6" s="40">
        <v>1.1403190458226504</v>
      </c>
      <c r="H6" s="40">
        <v>10.01997336875344</v>
      </c>
      <c r="I6" s="40">
        <v>7.860381475259274</v>
      </c>
      <c r="J6" s="40">
        <v>7.2958543311196706</v>
      </c>
      <c r="K6" s="40">
        <v>2.9490754657419274</v>
      </c>
    </row>
    <row r="7" spans="1:11" x14ac:dyDescent="0.25">
      <c r="A7" s="30">
        <v>2004</v>
      </c>
      <c r="B7" s="4">
        <f t="shared" si="1"/>
        <v>5.7608807259759087E-2</v>
      </c>
      <c r="C7" s="4">
        <f t="shared" si="0"/>
        <v>0.10075642965487447</v>
      </c>
      <c r="D7" s="4">
        <f t="shared" si="0"/>
        <v>7.9229366131262816E-2</v>
      </c>
      <c r="E7" s="4">
        <f t="shared" si="0"/>
        <v>7.1759491922491925E-2</v>
      </c>
      <c r="F7" s="4">
        <f t="shared" si="0"/>
        <v>4.5545599082035725E-2</v>
      </c>
      <c r="G7" s="40">
        <v>5.7608807259759089</v>
      </c>
      <c r="H7" s="40">
        <v>10.075642965487447</v>
      </c>
      <c r="I7" s="40">
        <v>7.9229366131262822</v>
      </c>
      <c r="J7" s="40">
        <v>7.1759491922491918</v>
      </c>
      <c r="K7" s="40">
        <v>4.5545599082035721</v>
      </c>
    </row>
    <row r="8" spans="1:11" x14ac:dyDescent="0.25">
      <c r="A8" s="30">
        <v>2005</v>
      </c>
      <c r="B8" s="4">
        <f t="shared" si="1"/>
        <v>3.202051526983922E-2</v>
      </c>
      <c r="C8" s="4">
        <f t="shared" si="0"/>
        <v>0.11352391423494951</v>
      </c>
      <c r="D8" s="4">
        <f t="shared" si="0"/>
        <v>9.284831507372189E-2</v>
      </c>
      <c r="E8" s="4">
        <f t="shared" si="0"/>
        <v>6.3761870270434576E-2</v>
      </c>
      <c r="F8" s="4">
        <f t="shared" si="0"/>
        <v>5.2770519707346752E-2</v>
      </c>
      <c r="G8" s="40">
        <v>3.2020515269839223</v>
      </c>
      <c r="H8" s="40">
        <v>11.35239142349495</v>
      </c>
      <c r="I8" s="40">
        <v>9.2848315073721892</v>
      </c>
      <c r="J8" s="40">
        <v>6.3761870270434571</v>
      </c>
      <c r="K8" s="40">
        <v>5.277051970734675</v>
      </c>
    </row>
    <row r="9" spans="1:11" x14ac:dyDescent="0.25">
      <c r="A9" s="30">
        <v>2006</v>
      </c>
      <c r="B9" s="4">
        <f t="shared" si="1"/>
        <v>3.9605020290719606E-2</v>
      </c>
      <c r="C9" s="4">
        <f t="shared" si="0"/>
        <v>0.12688225104469736</v>
      </c>
      <c r="D9" s="4">
        <f t="shared" si="0"/>
        <v>9.2639588978073284E-2</v>
      </c>
      <c r="E9" s="4">
        <f t="shared" si="0"/>
        <v>8.1534319728838511E-2</v>
      </c>
      <c r="F9" s="4">
        <f t="shared" si="0"/>
        <v>5.5850459615114402E-2</v>
      </c>
      <c r="G9" s="40">
        <v>3.9605020290719608</v>
      </c>
      <c r="H9" s="40">
        <v>12.688225104469737</v>
      </c>
      <c r="I9" s="40">
        <v>9.2639588978073277</v>
      </c>
      <c r="J9" s="40">
        <v>8.1534319728838511</v>
      </c>
      <c r="K9" s="40">
        <v>5.5850459615114403</v>
      </c>
    </row>
    <row r="10" spans="1:11" x14ac:dyDescent="0.25">
      <c r="A10" s="30">
        <v>2007</v>
      </c>
      <c r="B10" s="4">
        <f t="shared" si="1"/>
        <v>6.072283690379663E-2</v>
      </c>
      <c r="C10" s="4">
        <f t="shared" si="0"/>
        <v>0.14194961672398534</v>
      </c>
      <c r="D10" s="4">
        <f t="shared" si="0"/>
        <v>8.6082124872760776E-2</v>
      </c>
      <c r="E10" s="4">
        <f t="shared" si="0"/>
        <v>8.5350802093819594E-2</v>
      </c>
      <c r="F10" s="4">
        <f t="shared" si="0"/>
        <v>5.3604740532845058E-2</v>
      </c>
      <c r="G10" s="40">
        <v>6.0722836903796633</v>
      </c>
      <c r="H10" s="40">
        <v>14.194961672398534</v>
      </c>
      <c r="I10" s="40">
        <v>8.6082124872760772</v>
      </c>
      <c r="J10" s="40">
        <v>8.5350802093819595</v>
      </c>
      <c r="K10" s="40">
        <v>5.3604740532845057</v>
      </c>
    </row>
    <row r="11" spans="1:11" x14ac:dyDescent="0.25">
      <c r="A11" s="30">
        <v>2008</v>
      </c>
      <c r="B11" s="4">
        <f t="shared" si="1"/>
        <v>5.0937670118104988E-2</v>
      </c>
      <c r="C11" s="4">
        <f t="shared" si="0"/>
        <v>9.6233774862005961E-2</v>
      </c>
      <c r="D11" s="4">
        <f t="shared" si="0"/>
        <v>3.8909570624335428E-2</v>
      </c>
      <c r="E11" s="4">
        <f t="shared" si="0"/>
        <v>5.247953532233865E-2</v>
      </c>
      <c r="F11" s="4">
        <f t="shared" si="0"/>
        <v>3.1910438877832237E-2</v>
      </c>
      <c r="G11" s="40">
        <v>5.093767011810499</v>
      </c>
      <c r="H11" s="40">
        <v>9.6233774862005959</v>
      </c>
      <c r="I11" s="40">
        <v>3.890957062433543</v>
      </c>
      <c r="J11" s="40">
        <v>5.2479535322338648</v>
      </c>
      <c r="K11" s="40">
        <v>3.1910438877832235</v>
      </c>
    </row>
    <row r="12" spans="1:11" x14ac:dyDescent="0.25">
      <c r="A12" s="30">
        <v>2009</v>
      </c>
      <c r="B12" s="4">
        <f t="shared" si="1"/>
        <v>-1.2614741452281919E-3</v>
      </c>
      <c r="C12" s="4">
        <f t="shared" si="0"/>
        <v>9.2335510947285829E-2</v>
      </c>
      <c r="D12" s="4">
        <f t="shared" si="0"/>
        <v>8.4797866216655679E-2</v>
      </c>
      <c r="E12" s="4">
        <f t="shared" si="0"/>
        <v>-7.8208850269372618E-2</v>
      </c>
      <c r="F12" s="4">
        <f t="shared" si="0"/>
        <v>-1.538089134774097E-2</v>
      </c>
      <c r="G12" s="40">
        <v>-0.12614741452281919</v>
      </c>
      <c r="H12" s="40">
        <v>9.2335510947285826</v>
      </c>
      <c r="I12" s="40">
        <v>8.4797866216655677</v>
      </c>
      <c r="J12" s="40">
        <v>-7.8208850269372618</v>
      </c>
      <c r="K12" s="40">
        <v>-1.538089134774097</v>
      </c>
    </row>
    <row r="13" spans="1:11" s="72" customFormat="1" x14ac:dyDescent="0.25">
      <c r="A13" s="70">
        <v>2010</v>
      </c>
      <c r="B13" s="71">
        <f t="shared" si="1"/>
        <v>7.5287973813094308E-2</v>
      </c>
      <c r="C13" s="71">
        <f t="shared" si="0"/>
        <v>0.1063170823365462</v>
      </c>
      <c r="D13" s="71">
        <f t="shared" si="0"/>
        <v>0.10259962989110222</v>
      </c>
      <c r="E13" s="71">
        <f t="shared" si="0"/>
        <v>4.5037256257725457E-2</v>
      </c>
      <c r="F13" s="71">
        <f t="shared" si="0"/>
        <v>3.0397470850071214E-2</v>
      </c>
      <c r="G13" s="72">
        <v>7.5287973813094311</v>
      </c>
      <c r="H13" s="72">
        <v>10.631708233654621</v>
      </c>
      <c r="I13" s="72">
        <v>10.259962989110221</v>
      </c>
      <c r="J13" s="72">
        <v>4.503725625772546</v>
      </c>
      <c r="K13" s="72">
        <v>3.0397470850071215</v>
      </c>
    </row>
    <row r="14" spans="1:11" x14ac:dyDescent="0.25">
      <c r="A14" s="30">
        <v>2011</v>
      </c>
      <c r="B14" s="4">
        <f t="shared" si="1"/>
        <v>3.9102553481334471E-2</v>
      </c>
      <c r="C14" s="4">
        <f t="shared" si="0"/>
        <v>9.4845062015218959E-2</v>
      </c>
      <c r="D14" s="4">
        <f t="shared" si="0"/>
        <v>6.6383534501076161E-2</v>
      </c>
      <c r="E14" s="4">
        <f t="shared" si="0"/>
        <v>4.2641765648287304E-2</v>
      </c>
      <c r="F14" s="4">
        <f t="shared" si="0"/>
        <v>3.2124517550539335E-2</v>
      </c>
      <c r="G14" s="40">
        <v>3.9102553481334468</v>
      </c>
      <c r="H14" s="40">
        <v>9.4845062015218957</v>
      </c>
      <c r="I14" s="40">
        <v>6.6383534501076156</v>
      </c>
      <c r="J14" s="40">
        <v>4.2641765648287304</v>
      </c>
      <c r="K14" s="40">
        <v>3.2124517550539338</v>
      </c>
    </row>
    <row r="15" spans="1:11" x14ac:dyDescent="0.25">
      <c r="A15" s="30">
        <v>2012</v>
      </c>
      <c r="B15" s="4">
        <f t="shared" si="1"/>
        <v>1.9154586225194094E-2</v>
      </c>
      <c r="C15" s="4">
        <f t="shared" si="0"/>
        <v>7.7502975931740103E-2</v>
      </c>
      <c r="D15" s="4">
        <f t="shared" si="0"/>
        <v>5.6185627733206477E-2</v>
      </c>
      <c r="E15" s="4">
        <f t="shared" si="0"/>
        <v>3.5179418654945921E-2</v>
      </c>
      <c r="F15" s="4">
        <f t="shared" si="0"/>
        <v>2.2198240062575821E-2</v>
      </c>
      <c r="G15" s="40">
        <v>1.9154586225194095</v>
      </c>
      <c r="H15" s="40">
        <v>7.750297593174011</v>
      </c>
      <c r="I15" s="40">
        <v>5.6185627733206474</v>
      </c>
      <c r="J15" s="40">
        <v>3.517941865494592</v>
      </c>
      <c r="K15" s="40">
        <v>2.219824006257582</v>
      </c>
    </row>
    <row r="16" spans="1:11" x14ac:dyDescent="0.25">
      <c r="A16" s="30">
        <v>2013</v>
      </c>
      <c r="B16" s="4">
        <f t="shared" si="1"/>
        <v>3.0151405108109371E-2</v>
      </c>
      <c r="C16" s="4">
        <f t="shared" si="0"/>
        <v>7.6838099695499984E-2</v>
      </c>
      <c r="D16" s="4">
        <f t="shared" si="0"/>
        <v>6.6388127357182039E-2</v>
      </c>
      <c r="E16" s="4">
        <f t="shared" si="0"/>
        <v>1.2794539109574572E-2</v>
      </c>
      <c r="F16" s="4">
        <f t="shared" si="0"/>
        <v>2.2123544313780882E-2</v>
      </c>
      <c r="G16" s="40">
        <v>3.0151405108109373</v>
      </c>
      <c r="H16" s="40">
        <v>7.6838099695499977</v>
      </c>
      <c r="I16" s="40">
        <v>6.6388127357182043</v>
      </c>
      <c r="J16" s="40">
        <v>1.2794539109574572</v>
      </c>
      <c r="K16" s="40">
        <v>2.2123544313780883</v>
      </c>
    </row>
    <row r="17" spans="1:11" x14ac:dyDescent="0.25">
      <c r="A17" s="30">
        <v>2014</v>
      </c>
      <c r="B17" s="4">
        <f t="shared" si="1"/>
        <v>1.0337135910000938E-3</v>
      </c>
      <c r="C17" s="4">
        <f t="shared" si="0"/>
        <v>7.2685132413844833E-2</v>
      </c>
      <c r="D17" s="4">
        <f t="shared" si="0"/>
        <v>7.2434717458330911E-2</v>
      </c>
      <c r="E17" s="4">
        <f t="shared" si="0"/>
        <v>7.0637056042524189E-3</v>
      </c>
      <c r="F17" s="4">
        <f t="shared" si="0"/>
        <v>1.5487006353245932E-2</v>
      </c>
      <c r="G17" s="40">
        <v>0.10337135910000939</v>
      </c>
      <c r="H17" s="40">
        <v>7.2685132413844826</v>
      </c>
      <c r="I17" s="40">
        <v>7.2434717458330908</v>
      </c>
      <c r="J17" s="40">
        <v>0.70637056042524193</v>
      </c>
      <c r="K17" s="40">
        <v>1.5487006353245931</v>
      </c>
    </row>
    <row r="18" spans="1:11" x14ac:dyDescent="0.25">
      <c r="A18" s="30">
        <v>2015</v>
      </c>
      <c r="B18" s="4">
        <f t="shared" si="1"/>
        <v>-3.8473624947110492E-2</v>
      </c>
      <c r="C18" s="4">
        <f t="shared" si="0"/>
        <v>6.9000000000001768E-2</v>
      </c>
      <c r="D18" s="4">
        <f t="shared" si="0"/>
        <v>7.5701303678739576E-2</v>
      </c>
      <c r="E18" s="4">
        <f t="shared" si="0"/>
        <v>-3.7266734400142096E-2</v>
      </c>
      <c r="F18" s="4">
        <f t="shared" si="0"/>
        <v>1.2832957219377477E-2</v>
      </c>
      <c r="G18" s="40">
        <v>-3.8473624947110494</v>
      </c>
      <c r="H18" s="40">
        <v>6.9000000000001762</v>
      </c>
      <c r="I18" s="40">
        <v>7.5701303678739578</v>
      </c>
      <c r="J18" s="40">
        <v>-3.7266734400142099</v>
      </c>
      <c r="K18" s="40">
        <v>1.2832957219377477</v>
      </c>
    </row>
    <row r="22" spans="1:11" x14ac:dyDescent="0.25">
      <c r="A22" s="30" t="s">
        <v>232</v>
      </c>
    </row>
    <row r="23" spans="1:11" x14ac:dyDescent="0.25">
      <c r="A23" s="30" t="s">
        <v>233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8"/>
  <sheetViews>
    <sheetView zoomScale="77" zoomScaleNormal="77" workbookViewId="0">
      <pane xSplit="1" ySplit="5" topLeftCell="B6" activePane="bottomRight" state="frozen"/>
      <selection pane="topRight" activeCell="B1" sqref="B1"/>
      <selection pane="bottomLeft" activeCell="A2" sqref="A2"/>
      <selection pane="bottomRight"/>
    </sheetView>
  </sheetViews>
  <sheetFormatPr defaultColWidth="9.7109375" defaultRowHeight="12.75" x14ac:dyDescent="0.2"/>
  <cols>
    <col min="1" max="8" width="9.7109375" style="73"/>
    <col min="9" max="9" width="9.7109375" style="76"/>
    <col min="10" max="12" width="9.7109375" style="73"/>
    <col min="13" max="14" width="9.7109375" style="76"/>
    <col min="15" max="15" width="9.7109375" style="73"/>
    <col min="16" max="19" width="9.7109375" style="76"/>
    <col min="20" max="25" width="9.7109375" style="78"/>
    <col min="26" max="26" width="9.7109375" style="79"/>
    <col min="27" max="16384" width="9.7109375" style="73"/>
  </cols>
  <sheetData>
    <row r="1" spans="1:28" ht="26.25" x14ac:dyDescent="0.4">
      <c r="A1" s="1" t="s">
        <v>279</v>
      </c>
    </row>
    <row r="4" spans="1:28" x14ac:dyDescent="0.2">
      <c r="B4" s="74" t="s">
        <v>234</v>
      </c>
      <c r="C4" s="74"/>
      <c r="D4" s="74"/>
      <c r="E4" s="74"/>
      <c r="F4" s="74"/>
      <c r="G4" s="74"/>
      <c r="H4" s="74"/>
      <c r="I4" s="74" t="s">
        <v>235</v>
      </c>
      <c r="K4" s="75"/>
      <c r="L4" s="75"/>
      <c r="P4" s="77"/>
    </row>
    <row r="5" spans="1:28" x14ac:dyDescent="0.2">
      <c r="B5" s="80" t="s">
        <v>236</v>
      </c>
      <c r="C5" s="81" t="s">
        <v>237</v>
      </c>
      <c r="D5" s="81" t="s">
        <v>238</v>
      </c>
      <c r="E5" s="81" t="s">
        <v>239</v>
      </c>
      <c r="F5" s="80" t="s">
        <v>240</v>
      </c>
      <c r="G5" s="80" t="s">
        <v>241</v>
      </c>
      <c r="I5" s="80" t="s">
        <v>236</v>
      </c>
      <c r="J5" s="81" t="s">
        <v>237</v>
      </c>
      <c r="K5" s="81" t="s">
        <v>238</v>
      </c>
      <c r="L5" s="81" t="s">
        <v>239</v>
      </c>
      <c r="M5" s="80" t="s">
        <v>240</v>
      </c>
      <c r="N5" s="80" t="s">
        <v>241</v>
      </c>
      <c r="O5" s="81"/>
      <c r="P5" s="80"/>
      <c r="Q5" s="80"/>
      <c r="R5" s="80"/>
      <c r="S5" s="80"/>
      <c r="T5" s="80"/>
      <c r="U5" s="80"/>
      <c r="V5" s="80"/>
      <c r="W5" s="80"/>
      <c r="X5" s="80"/>
      <c r="Y5" s="80"/>
      <c r="Z5" s="81"/>
      <c r="AA5" s="74"/>
      <c r="AB5" s="74"/>
    </row>
    <row r="6" spans="1:28" x14ac:dyDescent="0.2">
      <c r="A6" s="82">
        <v>1900</v>
      </c>
      <c r="B6" s="83">
        <f>I6/I$106*100</f>
        <v>91.474744361415773</v>
      </c>
      <c r="C6" s="83">
        <f t="shared" ref="C6:G21" si="0">J6/J$106*100</f>
        <v>192.68898920061707</v>
      </c>
      <c r="D6" s="83">
        <f t="shared" si="0"/>
        <v>156.17861990605257</v>
      </c>
      <c r="E6" s="83">
        <f t="shared" si="0"/>
        <v>73.215230244034032</v>
      </c>
      <c r="F6" s="83">
        <f t="shared" si="0"/>
        <v>402.5248820161712</v>
      </c>
      <c r="G6" s="83">
        <f t="shared" si="0"/>
        <v>171.41538571995633</v>
      </c>
      <c r="H6" s="82"/>
      <c r="I6" s="76">
        <v>100</v>
      </c>
      <c r="J6" s="76">
        <v>100</v>
      </c>
      <c r="K6" s="76">
        <v>100</v>
      </c>
      <c r="L6" s="76">
        <v>100</v>
      </c>
      <c r="M6" s="76">
        <v>100</v>
      </c>
      <c r="N6" s="76">
        <v>100</v>
      </c>
      <c r="O6" s="76"/>
      <c r="Z6" s="78"/>
      <c r="AA6" s="74"/>
      <c r="AB6" s="76"/>
    </row>
    <row r="7" spans="1:28" x14ac:dyDescent="0.2">
      <c r="A7" s="82">
        <v>1901</v>
      </c>
      <c r="B7" s="83">
        <f t="shared" ref="B7:G70" si="1">I7/I$106*100</f>
        <v>91.233504487609764</v>
      </c>
      <c r="C7" s="83">
        <f t="shared" si="0"/>
        <v>136.0803793181305</v>
      </c>
      <c r="D7" s="83">
        <f t="shared" si="0"/>
        <v>154.28324830525096</v>
      </c>
      <c r="E7" s="83">
        <f t="shared" si="0"/>
        <v>82.156773429485895</v>
      </c>
      <c r="F7" s="83">
        <f t="shared" si="0"/>
        <v>395.66302054327787</v>
      </c>
      <c r="G7" s="83">
        <f t="shared" si="0"/>
        <v>151.45499798400775</v>
      </c>
      <c r="H7" s="82"/>
      <c r="I7" s="76">
        <v>99.736277072442121</v>
      </c>
      <c r="J7" s="76">
        <v>70.621772361082421</v>
      </c>
      <c r="K7" s="76">
        <v>98.786407766990308</v>
      </c>
      <c r="L7" s="76">
        <v>112.21268191829591</v>
      </c>
      <c r="M7" s="76">
        <v>98.295295078772881</v>
      </c>
      <c r="N7" s="76">
        <v>88.355544835072067</v>
      </c>
      <c r="O7" s="76"/>
      <c r="Z7" s="78"/>
      <c r="AA7" s="74"/>
      <c r="AB7" s="76"/>
    </row>
    <row r="8" spans="1:28" x14ac:dyDescent="0.2">
      <c r="A8" s="82">
        <v>1902</v>
      </c>
      <c r="B8" s="83">
        <f t="shared" si="1"/>
        <v>96.148882746974223</v>
      </c>
      <c r="C8" s="83">
        <f t="shared" si="0"/>
        <v>145.65278010150021</v>
      </c>
      <c r="D8" s="83">
        <f t="shared" si="0"/>
        <v>152.43332926082351</v>
      </c>
      <c r="E8" s="83">
        <f t="shared" si="0"/>
        <v>93.56036273704386</v>
      </c>
      <c r="F8" s="83">
        <f t="shared" si="0"/>
        <v>267.65354933647728</v>
      </c>
      <c r="G8" s="83">
        <f t="shared" si="0"/>
        <v>164.18722603195724</v>
      </c>
      <c r="H8" s="82"/>
      <c r="I8" s="76">
        <v>105.10975834716845</v>
      </c>
      <c r="J8" s="76">
        <v>75.589570896474328</v>
      </c>
      <c r="K8" s="76">
        <v>97.60191846522784</v>
      </c>
      <c r="L8" s="76">
        <v>127.7881151574575</v>
      </c>
      <c r="M8" s="76">
        <v>66.493665682442071</v>
      </c>
      <c r="N8" s="76">
        <v>95.783249177055879</v>
      </c>
      <c r="O8" s="76"/>
      <c r="Z8" s="78"/>
      <c r="AA8" s="74"/>
      <c r="AB8" s="76"/>
    </row>
    <row r="9" spans="1:28" x14ac:dyDescent="0.2">
      <c r="A9" s="82">
        <v>1903</v>
      </c>
      <c r="B9" s="83">
        <f t="shared" si="1"/>
        <v>104.07943453945198</v>
      </c>
      <c r="C9" s="83">
        <f t="shared" si="0"/>
        <v>147.10324708961534</v>
      </c>
      <c r="D9" s="83">
        <f t="shared" si="0"/>
        <v>149.03797960554138</v>
      </c>
      <c r="E9" s="83">
        <f t="shared" si="0"/>
        <v>89.836102803344858</v>
      </c>
      <c r="F9" s="83">
        <f t="shared" si="0"/>
        <v>314.11850571153815</v>
      </c>
      <c r="G9" s="83">
        <f t="shared" si="0"/>
        <v>158.49804009424494</v>
      </c>
      <c r="H9" s="82"/>
      <c r="I9" s="76">
        <v>113.77942104788532</v>
      </c>
      <c r="J9" s="76">
        <v>76.342321219226278</v>
      </c>
      <c r="K9" s="76">
        <v>95.427901524032848</v>
      </c>
      <c r="L9" s="76">
        <v>122.70138672501842</v>
      </c>
      <c r="M9" s="76">
        <v>78.037040626700588</v>
      </c>
      <c r="N9" s="76">
        <v>92.464302097820649</v>
      </c>
      <c r="O9" s="76"/>
      <c r="Z9" s="78"/>
      <c r="AA9" s="74"/>
      <c r="AB9" s="76"/>
    </row>
    <row r="10" spans="1:28" x14ac:dyDescent="0.2">
      <c r="A10" s="82">
        <v>1904</v>
      </c>
      <c r="B10" s="83">
        <f t="shared" si="1"/>
        <v>91.258675128366704</v>
      </c>
      <c r="C10" s="83">
        <f t="shared" si="0"/>
        <v>119.87657980543803</v>
      </c>
      <c r="D10" s="83">
        <f t="shared" si="0"/>
        <v>147.31100417558144</v>
      </c>
      <c r="E10" s="83">
        <f t="shared" si="0"/>
        <v>83.432501135066417</v>
      </c>
      <c r="F10" s="83">
        <f t="shared" si="0"/>
        <v>300.63911877503006</v>
      </c>
      <c r="G10" s="83">
        <f t="shared" si="0"/>
        <v>133.56392541411884</v>
      </c>
      <c r="H10" s="82"/>
      <c r="I10" s="76">
        <v>99.763793564488822</v>
      </c>
      <c r="J10" s="76">
        <v>62.212470106752789</v>
      </c>
      <c r="K10" s="76">
        <v>94.322132097334887</v>
      </c>
      <c r="L10" s="76">
        <v>113.95511679329171</v>
      </c>
      <c r="M10" s="76">
        <v>74.688331630379068</v>
      </c>
      <c r="N10" s="76">
        <v>77.918283036928813</v>
      </c>
      <c r="O10" s="76"/>
      <c r="Z10" s="78"/>
      <c r="AA10" s="74"/>
      <c r="AB10" s="76"/>
    </row>
    <row r="11" spans="1:28" x14ac:dyDescent="0.2">
      <c r="A11" s="82">
        <v>1905</v>
      </c>
      <c r="B11" s="83">
        <f t="shared" si="1"/>
        <v>88.971129525660558</v>
      </c>
      <c r="C11" s="83">
        <f t="shared" si="0"/>
        <v>136.93121404618446</v>
      </c>
      <c r="D11" s="83">
        <f t="shared" si="0"/>
        <v>149.03797960554138</v>
      </c>
      <c r="E11" s="83">
        <f t="shared" si="0"/>
        <v>93.873680457427767</v>
      </c>
      <c r="F11" s="83">
        <f t="shared" si="0"/>
        <v>369.8871388111267</v>
      </c>
      <c r="G11" s="83">
        <f t="shared" si="0"/>
        <v>150.36993547402724</v>
      </c>
      <c r="H11" s="82"/>
      <c r="I11" s="76">
        <v>97.263053476418094</v>
      </c>
      <c r="J11" s="76">
        <v>71.063330922152119</v>
      </c>
      <c r="K11" s="76">
        <v>95.427901524032848</v>
      </c>
      <c r="L11" s="76">
        <v>128.21605579131139</v>
      </c>
      <c r="M11" s="76">
        <v>91.891745165772562</v>
      </c>
      <c r="N11" s="76">
        <v>87.722543015881115</v>
      </c>
      <c r="O11" s="76"/>
      <c r="Z11" s="78"/>
      <c r="AA11" s="74"/>
      <c r="AB11" s="76"/>
    </row>
    <row r="12" spans="1:28" x14ac:dyDescent="0.2">
      <c r="A12" s="82">
        <v>1906</v>
      </c>
      <c r="B12" s="83">
        <f t="shared" si="1"/>
        <v>91.137846815800998</v>
      </c>
      <c r="C12" s="83">
        <f t="shared" si="0"/>
        <v>159.97173031790058</v>
      </c>
      <c r="D12" s="83">
        <f t="shared" si="0"/>
        <v>145.79059243523716</v>
      </c>
      <c r="E12" s="83">
        <f t="shared" si="0"/>
        <v>108.98435534251709</v>
      </c>
      <c r="F12" s="83">
        <f t="shared" si="0"/>
        <v>447.46316064290801</v>
      </c>
      <c r="G12" s="83">
        <f t="shared" si="0"/>
        <v>150.0751518632309</v>
      </c>
      <c r="H12" s="82"/>
      <c r="I12" s="76">
        <v>99.631704304869444</v>
      </c>
      <c r="J12" s="76">
        <v>83.020691001366401</v>
      </c>
      <c r="K12" s="76">
        <v>93.348623853211024</v>
      </c>
      <c r="L12" s="76">
        <v>148.85476010832829</v>
      </c>
      <c r="M12" s="76">
        <v>111.16409957109965</v>
      </c>
      <c r="N12" s="76">
        <v>87.55057268220412</v>
      </c>
      <c r="O12" s="76"/>
      <c r="Z12" s="78"/>
      <c r="AA12" s="74"/>
      <c r="AB12" s="76"/>
    </row>
    <row r="13" spans="1:28" x14ac:dyDescent="0.2">
      <c r="A13" s="82">
        <v>1907</v>
      </c>
      <c r="B13" s="83">
        <f t="shared" si="1"/>
        <v>89.593962443658043</v>
      </c>
      <c r="C13" s="83">
        <f t="shared" si="0"/>
        <v>185.35981415771064</v>
      </c>
      <c r="D13" s="83">
        <f t="shared" si="0"/>
        <v>139.54928277006235</v>
      </c>
      <c r="E13" s="83">
        <f t="shared" si="0"/>
        <v>137.0438507533604</v>
      </c>
      <c r="F13" s="83">
        <f t="shared" si="0"/>
        <v>444.30044516678657</v>
      </c>
      <c r="G13" s="83">
        <f t="shared" si="0"/>
        <v>152.21236533579997</v>
      </c>
      <c r="H13" s="82"/>
      <c r="I13" s="76">
        <v>97.943933125052766</v>
      </c>
      <c r="J13" s="76">
        <v>96.196370600462444</v>
      </c>
      <c r="K13" s="76">
        <v>89.352360043907808</v>
      </c>
      <c r="L13" s="76">
        <v>187.17943014940866</v>
      </c>
      <c r="M13" s="76">
        <v>110.37838032306711</v>
      </c>
      <c r="N13" s="76">
        <v>88.797376441150618</v>
      </c>
      <c r="O13" s="76"/>
      <c r="Z13" s="78"/>
      <c r="AA13" s="74"/>
      <c r="AB13" s="76"/>
    </row>
    <row r="14" spans="1:28" x14ac:dyDescent="0.2">
      <c r="A14" s="82">
        <v>1908</v>
      </c>
      <c r="B14" s="83">
        <f t="shared" si="1"/>
        <v>89.897049563874987</v>
      </c>
      <c r="C14" s="83">
        <f t="shared" si="0"/>
        <v>168.35697152987797</v>
      </c>
      <c r="D14" s="83">
        <f t="shared" si="0"/>
        <v>142.52174507121839</v>
      </c>
      <c r="E14" s="83">
        <f t="shared" si="0"/>
        <v>93.871700143275703</v>
      </c>
      <c r="F14" s="83">
        <f t="shared" si="0"/>
        <v>299.70827332284546</v>
      </c>
      <c r="G14" s="83">
        <f t="shared" si="0"/>
        <v>143.79546520105967</v>
      </c>
      <c r="H14" s="82"/>
      <c r="I14" s="76">
        <v>98.27526733356332</v>
      </c>
      <c r="J14" s="76">
        <v>87.372388130903545</v>
      </c>
      <c r="K14" s="76">
        <v>91.255605381165935</v>
      </c>
      <c r="L14" s="76">
        <v>128.21335100687588</v>
      </c>
      <c r="M14" s="76">
        <v>74.457079975196379</v>
      </c>
      <c r="N14" s="76">
        <v>83.887140350388563</v>
      </c>
      <c r="O14" s="76"/>
      <c r="Z14" s="78"/>
      <c r="AA14" s="74"/>
      <c r="AB14" s="76"/>
    </row>
    <row r="15" spans="1:28" x14ac:dyDescent="0.2">
      <c r="A15" s="82">
        <v>1909</v>
      </c>
      <c r="B15" s="83">
        <f t="shared" si="1"/>
        <v>86.857527520392793</v>
      </c>
      <c r="C15" s="83">
        <f t="shared" si="0"/>
        <v>161.18493909191582</v>
      </c>
      <c r="D15" s="83">
        <f t="shared" si="0"/>
        <v>144.13763787247936</v>
      </c>
      <c r="E15" s="83">
        <f t="shared" si="0"/>
        <v>97.864622258505065</v>
      </c>
      <c r="F15" s="83">
        <f t="shared" si="0"/>
        <v>297.83937293725245</v>
      </c>
      <c r="G15" s="83">
        <f t="shared" si="0"/>
        <v>128.7214844922031</v>
      </c>
      <c r="H15" s="82"/>
      <c r="I15" s="76">
        <v>94.952468166753874</v>
      </c>
      <c r="J15" s="76">
        <v>83.65031118830511</v>
      </c>
      <c r="K15" s="76">
        <v>92.290249433106581</v>
      </c>
      <c r="L15" s="76">
        <v>133.66702792890499</v>
      </c>
      <c r="M15" s="76">
        <v>73.992785600092887</v>
      </c>
      <c r="N15" s="76">
        <v>75.093308544950077</v>
      </c>
      <c r="O15" s="76"/>
      <c r="Z15" s="78"/>
      <c r="AA15" s="74"/>
      <c r="AB15" s="76"/>
    </row>
    <row r="16" spans="1:28" x14ac:dyDescent="0.2">
      <c r="A16" s="82">
        <v>1910</v>
      </c>
      <c r="B16" s="83">
        <f t="shared" si="1"/>
        <v>87.066414995631348</v>
      </c>
      <c r="C16" s="83">
        <f t="shared" si="0"/>
        <v>178.27437315354894</v>
      </c>
      <c r="D16" s="83">
        <f t="shared" si="0"/>
        <v>138.03408968895417</v>
      </c>
      <c r="E16" s="83">
        <f t="shared" si="0"/>
        <v>112.18416087728751</v>
      </c>
      <c r="F16" s="83">
        <f t="shared" si="0"/>
        <v>279.95409023729377</v>
      </c>
      <c r="G16" s="83">
        <f t="shared" si="0"/>
        <v>134.56271355449692</v>
      </c>
      <c r="H16" s="82"/>
      <c r="I16" s="76">
        <v>95.180823519585729</v>
      </c>
      <c r="J16" s="76">
        <v>92.519232102016773</v>
      </c>
      <c r="K16" s="76">
        <v>88.382193268186754</v>
      </c>
      <c r="L16" s="76">
        <v>153.22516982240711</v>
      </c>
      <c r="M16" s="76">
        <v>69.549511780503238</v>
      </c>
      <c r="N16" s="76">
        <v>78.50095426925904</v>
      </c>
      <c r="O16" s="76"/>
      <c r="Z16" s="78"/>
      <c r="AA16" s="74"/>
      <c r="AB16" s="76"/>
    </row>
    <row r="17" spans="1:28" x14ac:dyDescent="0.2">
      <c r="A17" s="82">
        <v>1911</v>
      </c>
      <c r="B17" s="83">
        <f t="shared" si="1"/>
        <v>86.289036290313206</v>
      </c>
      <c r="C17" s="83">
        <f t="shared" si="0"/>
        <v>143.48912961139305</v>
      </c>
      <c r="D17" s="83">
        <f t="shared" si="0"/>
        <v>138.03408968895417</v>
      </c>
      <c r="E17" s="83">
        <f t="shared" si="0"/>
        <v>147.9368223730437</v>
      </c>
      <c r="F17" s="83">
        <f t="shared" si="0"/>
        <v>272.02792588076551</v>
      </c>
      <c r="G17" s="83">
        <f t="shared" si="0"/>
        <v>118.56574760745879</v>
      </c>
      <c r="H17" s="82"/>
      <c r="I17" s="76">
        <v>94.330994738160854</v>
      </c>
      <c r="J17" s="76">
        <v>74.466699008940324</v>
      </c>
      <c r="K17" s="76">
        <v>88.382193268186754</v>
      </c>
      <c r="L17" s="76">
        <v>202.05744334881524</v>
      </c>
      <c r="M17" s="76">
        <v>67.580400127870092</v>
      </c>
      <c r="N17" s="76">
        <v>69.168672992493967</v>
      </c>
      <c r="O17" s="76"/>
      <c r="Z17" s="78"/>
      <c r="AA17" s="74"/>
      <c r="AB17" s="76"/>
    </row>
    <row r="18" spans="1:28" x14ac:dyDescent="0.2">
      <c r="A18" s="82">
        <v>1912</v>
      </c>
      <c r="B18" s="83">
        <f t="shared" si="1"/>
        <v>87.591559121032418</v>
      </c>
      <c r="C18" s="83">
        <f t="shared" si="0"/>
        <v>138.45868381989115</v>
      </c>
      <c r="D18" s="83">
        <f t="shared" si="0"/>
        <v>135.24403893992212</v>
      </c>
      <c r="E18" s="83">
        <f t="shared" si="0"/>
        <v>153.12634641891844</v>
      </c>
      <c r="F18" s="83">
        <f t="shared" si="0"/>
        <v>351.79453663849119</v>
      </c>
      <c r="G18" s="83">
        <f t="shared" si="0"/>
        <v>115.24722807589241</v>
      </c>
      <c r="H18" s="82"/>
      <c r="I18" s="76">
        <v>95.754909983633368</v>
      </c>
      <c r="J18" s="76">
        <v>71.856043458578554</v>
      </c>
      <c r="K18" s="76">
        <v>86.59574468085107</v>
      </c>
      <c r="L18" s="76">
        <v>209.14548231089665</v>
      </c>
      <c r="M18" s="76">
        <v>87.396966586616628</v>
      </c>
      <c r="N18" s="76">
        <v>67.232721025505484</v>
      </c>
      <c r="O18" s="76"/>
      <c r="Z18" s="78"/>
      <c r="AA18" s="74"/>
      <c r="AB18" s="76"/>
    </row>
    <row r="19" spans="1:28" x14ac:dyDescent="0.2">
      <c r="A19" s="82">
        <v>1913</v>
      </c>
      <c r="B19" s="83">
        <f t="shared" si="1"/>
        <v>88.00412805892131</v>
      </c>
      <c r="C19" s="83">
        <f t="shared" si="0"/>
        <v>147.39341085271315</v>
      </c>
      <c r="D19" s="83">
        <f t="shared" si="0"/>
        <v>132.42645479534042</v>
      </c>
      <c r="E19" s="83">
        <f t="shared" si="0"/>
        <v>147.7089634850673</v>
      </c>
      <c r="F19" s="83">
        <f t="shared" si="0"/>
        <v>321.90436932320802</v>
      </c>
      <c r="G19" s="83">
        <f t="shared" si="0"/>
        <v>124.58225355003967</v>
      </c>
      <c r="H19" s="82"/>
      <c r="I19" s="76">
        <v>96.205929487179446</v>
      </c>
      <c r="J19" s="76">
        <v>76.492907801418426</v>
      </c>
      <c r="K19" s="76">
        <v>84.791666666666671</v>
      </c>
      <c r="L19" s="76">
        <v>201.74622546803153</v>
      </c>
      <c r="M19" s="76">
        <v>79.971297106119195</v>
      </c>
      <c r="N19" s="76">
        <v>72.678571428571416</v>
      </c>
      <c r="O19" s="76"/>
      <c r="Z19" s="78"/>
      <c r="AA19" s="74"/>
      <c r="AB19" s="76"/>
    </row>
    <row r="20" spans="1:28" x14ac:dyDescent="0.2">
      <c r="A20" s="82">
        <v>1914</v>
      </c>
      <c r="B20" s="83">
        <f t="shared" si="1"/>
        <v>86.447881474681608</v>
      </c>
      <c r="C20" s="83">
        <f t="shared" si="0"/>
        <v>121.22783017735861</v>
      </c>
      <c r="D20" s="83">
        <f t="shared" si="0"/>
        <v>131.19648772293789</v>
      </c>
      <c r="E20" s="83">
        <f t="shared" si="0"/>
        <v>147.20935299298679</v>
      </c>
      <c r="F20" s="83">
        <f t="shared" si="0"/>
        <v>284.03302384427803</v>
      </c>
      <c r="G20" s="83">
        <f t="shared" si="0"/>
        <v>102.85428569662723</v>
      </c>
      <c r="H20" s="82"/>
      <c r="I20" s="76">
        <v>94.504643962848277</v>
      </c>
      <c r="J20" s="76">
        <v>62.913729881650326</v>
      </c>
      <c r="K20" s="76">
        <v>84.004127966976284</v>
      </c>
      <c r="L20" s="76">
        <v>201.0638394529698</v>
      </c>
      <c r="M20" s="76">
        <v>70.56284879126234</v>
      </c>
      <c r="N20" s="76">
        <v>60.002948547840198</v>
      </c>
      <c r="O20" s="76"/>
      <c r="Z20" s="78"/>
      <c r="AA20" s="74"/>
      <c r="AB20" s="76"/>
    </row>
    <row r="21" spans="1:28" x14ac:dyDescent="0.2">
      <c r="A21" s="82">
        <v>1915</v>
      </c>
      <c r="B21" s="83">
        <f t="shared" si="1"/>
        <v>83.063792606339277</v>
      </c>
      <c r="C21" s="83">
        <f t="shared" si="0"/>
        <v>125.40232080607423</v>
      </c>
      <c r="D21" s="83">
        <f t="shared" si="0"/>
        <v>130.5229944594731</v>
      </c>
      <c r="E21" s="83">
        <f t="shared" si="0"/>
        <v>152.91230449909639</v>
      </c>
      <c r="F21" s="83">
        <f t="shared" si="0"/>
        <v>359.0411421665728</v>
      </c>
      <c r="G21" s="83">
        <f t="shared" si="0"/>
        <v>116.56298698369933</v>
      </c>
      <c r="H21" s="82"/>
      <c r="I21" s="76">
        <v>90.805165060811859</v>
      </c>
      <c r="J21" s="76">
        <v>65.080169513740245</v>
      </c>
      <c r="K21" s="76">
        <v>83.572895277207408</v>
      </c>
      <c r="L21" s="76">
        <v>208.85313614315444</v>
      </c>
      <c r="M21" s="76">
        <v>89.197254184189418</v>
      </c>
      <c r="N21" s="76">
        <v>68.000306095119072</v>
      </c>
      <c r="O21" s="76"/>
      <c r="Z21" s="78"/>
      <c r="AA21" s="74"/>
      <c r="AB21" s="76"/>
    </row>
    <row r="22" spans="1:28" x14ac:dyDescent="0.2">
      <c r="A22" s="82">
        <v>1916</v>
      </c>
      <c r="B22" s="83">
        <f t="shared" si="1"/>
        <v>88.822823273436597</v>
      </c>
      <c r="C22" s="83">
        <f t="shared" si="1"/>
        <v>150.55079559363526</v>
      </c>
      <c r="D22" s="83">
        <f t="shared" si="1"/>
        <v>119.48251560481842</v>
      </c>
      <c r="E22" s="83">
        <f t="shared" si="1"/>
        <v>247.68192783483514</v>
      </c>
      <c r="F22" s="83">
        <f t="shared" si="1"/>
        <v>517.36004027200181</v>
      </c>
      <c r="G22" s="83">
        <f t="shared" si="1"/>
        <v>202.00326172219576</v>
      </c>
      <c r="H22" s="82"/>
      <c r="I22" s="76">
        <v>97.100925390399055</v>
      </c>
      <c r="J22" s="76">
        <v>78.131498960166383</v>
      </c>
      <c r="K22" s="76">
        <v>76.503759398496243</v>
      </c>
      <c r="L22" s="76">
        <v>338.2929030056797</v>
      </c>
      <c r="M22" s="76">
        <v>128.52871049378189</v>
      </c>
      <c r="N22" s="76">
        <v>117.84430019147246</v>
      </c>
      <c r="O22" s="76"/>
      <c r="Z22" s="78"/>
      <c r="AA22" s="74"/>
      <c r="AB22" s="76"/>
    </row>
    <row r="23" spans="1:28" x14ac:dyDescent="0.2">
      <c r="A23" s="82">
        <v>1917</v>
      </c>
      <c r="B23" s="83">
        <f t="shared" si="1"/>
        <v>126.21549765768245</v>
      </c>
      <c r="C23" s="83">
        <f t="shared" si="1"/>
        <v>162.43514856873341</v>
      </c>
      <c r="D23" s="83">
        <f t="shared" si="1"/>
        <v>99.164895946588757</v>
      </c>
      <c r="E23" s="83">
        <f t="shared" si="1"/>
        <v>253.43858228971553</v>
      </c>
      <c r="F23" s="83">
        <f t="shared" si="1"/>
        <v>429.06696691968341</v>
      </c>
      <c r="G23" s="83">
        <f t="shared" si="1"/>
        <v>235.93139246538075</v>
      </c>
      <c r="H23" s="82"/>
      <c r="I23" s="76">
        <v>137.9785191407656</v>
      </c>
      <c r="J23" s="76">
        <v>84.299133667474351</v>
      </c>
      <c r="K23" s="76">
        <v>63.494539781591264</v>
      </c>
      <c r="L23" s="76">
        <v>346.15554911864399</v>
      </c>
      <c r="M23" s="76">
        <v>106.59389918222395</v>
      </c>
      <c r="N23" s="76">
        <v>137.63723219736244</v>
      </c>
      <c r="O23" s="76"/>
      <c r="Z23" s="78"/>
      <c r="AA23" s="74"/>
      <c r="AB23" s="76"/>
    </row>
    <row r="24" spans="1:28" x14ac:dyDescent="0.2">
      <c r="A24" s="82">
        <v>1918</v>
      </c>
      <c r="B24" s="83">
        <f t="shared" si="1"/>
        <v>122.65549349288516</v>
      </c>
      <c r="C24" s="83">
        <f t="shared" si="1"/>
        <v>153.34321628215815</v>
      </c>
      <c r="D24" s="83">
        <f t="shared" si="1"/>
        <v>84.415269989061613</v>
      </c>
      <c r="E24" s="83">
        <f t="shared" si="1"/>
        <v>222.30281505186031</v>
      </c>
      <c r="F24" s="83">
        <f t="shared" si="1"/>
        <v>330.98681466860984</v>
      </c>
      <c r="G24" s="83">
        <f t="shared" si="1"/>
        <v>166.31108621034224</v>
      </c>
      <c r="H24" s="82"/>
      <c r="I24" s="76">
        <v>134.08673000306464</v>
      </c>
      <c r="J24" s="76">
        <v>79.58068435477945</v>
      </c>
      <c r="K24" s="76">
        <v>54.050464807436917</v>
      </c>
      <c r="L24" s="76">
        <v>303.62919615345299</v>
      </c>
      <c r="M24" s="76">
        <v>82.227665780748595</v>
      </c>
      <c r="N24" s="76">
        <v>97.022262915212849</v>
      </c>
      <c r="O24" s="76"/>
      <c r="Z24" s="78"/>
      <c r="AA24" s="74"/>
      <c r="AB24" s="76"/>
    </row>
    <row r="25" spans="1:28" x14ac:dyDescent="0.2">
      <c r="A25" s="82">
        <v>1919</v>
      </c>
      <c r="B25" s="83">
        <f t="shared" si="1"/>
        <v>103.04941104734276</v>
      </c>
      <c r="C25" s="83">
        <f t="shared" si="1"/>
        <v>123.4574539588654</v>
      </c>
      <c r="D25" s="83">
        <f t="shared" si="1"/>
        <v>73.485200348859408</v>
      </c>
      <c r="E25" s="83">
        <f t="shared" si="1"/>
        <v>209.32135903082863</v>
      </c>
      <c r="F25" s="83">
        <f t="shared" si="1"/>
        <v>218.63724036701248</v>
      </c>
      <c r="G25" s="83">
        <f t="shared" si="1"/>
        <v>121.7330489576663</v>
      </c>
      <c r="H25" s="82"/>
      <c r="I25" s="76">
        <v>112.65340151178297</v>
      </c>
      <c r="J25" s="76">
        <v>64.070839995080547</v>
      </c>
      <c r="K25" s="76">
        <v>47.052023121387279</v>
      </c>
      <c r="L25" s="76">
        <v>285.89865569382027</v>
      </c>
      <c r="M25" s="76">
        <v>54.316453500191045</v>
      </c>
      <c r="N25" s="76">
        <v>71.016407568305013</v>
      </c>
      <c r="O25" s="76"/>
      <c r="Z25" s="78"/>
      <c r="AA25" s="74"/>
      <c r="AB25" s="76"/>
    </row>
    <row r="26" spans="1:28" x14ac:dyDescent="0.2">
      <c r="A26" s="82">
        <v>1920</v>
      </c>
      <c r="B26" s="83">
        <f t="shared" si="1"/>
        <v>133.97563390681216</v>
      </c>
      <c r="C26" s="83">
        <f t="shared" si="1"/>
        <v>137.88469572482941</v>
      </c>
      <c r="D26" s="83">
        <f t="shared" si="1"/>
        <v>63.437822656450507</v>
      </c>
      <c r="E26" s="83">
        <f t="shared" si="1"/>
        <v>174.85833243124782</v>
      </c>
      <c r="F26" s="83">
        <f t="shared" si="1"/>
        <v>176.32538480859438</v>
      </c>
      <c r="G26" s="83">
        <f t="shared" si="1"/>
        <v>129.30692983237654</v>
      </c>
      <c r="H26" s="82"/>
      <c r="I26" s="76">
        <v>146.46188392445879</v>
      </c>
      <c r="J26" s="76">
        <v>71.558160275194311</v>
      </c>
      <c r="K26" s="76">
        <v>40.618762475049905</v>
      </c>
      <c r="L26" s="76">
        <v>238.82781198451016</v>
      </c>
      <c r="M26" s="76">
        <v>43.804841063591837</v>
      </c>
      <c r="N26" s="76">
        <v>75.434844596521259</v>
      </c>
      <c r="O26" s="76"/>
      <c r="Z26" s="78"/>
      <c r="AA26" s="74"/>
      <c r="AB26" s="76"/>
    </row>
    <row r="27" spans="1:28" x14ac:dyDescent="0.2">
      <c r="A27" s="82">
        <v>1921</v>
      </c>
      <c r="B27" s="83">
        <f t="shared" si="1"/>
        <v>115.59447632168896</v>
      </c>
      <c r="C27" s="83">
        <f t="shared" si="1"/>
        <v>111.86176432376249</v>
      </c>
      <c r="D27" s="83">
        <f t="shared" si="1"/>
        <v>71.022009275713287</v>
      </c>
      <c r="E27" s="83">
        <f t="shared" si="1"/>
        <v>132.45304386542571</v>
      </c>
      <c r="F27" s="83">
        <f t="shared" si="1"/>
        <v>141.33022753432328</v>
      </c>
      <c r="G27" s="83">
        <f t="shared" si="1"/>
        <v>91.50758677078457</v>
      </c>
      <c r="H27" s="82"/>
      <c r="I27" s="76">
        <v>126.36764073914912</v>
      </c>
      <c r="J27" s="76">
        <v>58.05301319386664</v>
      </c>
      <c r="K27" s="76">
        <v>45.474860335195537</v>
      </c>
      <c r="L27" s="76">
        <v>180.90914065822895</v>
      </c>
      <c r="M27" s="76">
        <v>35.110929497433006</v>
      </c>
      <c r="N27" s="76">
        <v>53.383531697838237</v>
      </c>
      <c r="O27" s="76"/>
      <c r="Z27" s="78"/>
      <c r="AA27" s="74"/>
      <c r="AB27" s="76"/>
    </row>
    <row r="28" spans="1:28" x14ac:dyDescent="0.2">
      <c r="A28" s="82">
        <v>1922</v>
      </c>
      <c r="B28" s="83">
        <f t="shared" si="1"/>
        <v>128.93361231639668</v>
      </c>
      <c r="C28" s="83">
        <f t="shared" si="1"/>
        <v>132.13518048564015</v>
      </c>
      <c r="D28" s="83">
        <f t="shared" si="1"/>
        <v>75.807630652073215</v>
      </c>
      <c r="E28" s="83">
        <f t="shared" si="1"/>
        <v>183.93322080459157</v>
      </c>
      <c r="F28" s="83">
        <f t="shared" si="1"/>
        <v>161.46608320892787</v>
      </c>
      <c r="G28" s="83">
        <f t="shared" si="1"/>
        <v>87.85453570198024</v>
      </c>
      <c r="H28" s="82"/>
      <c r="I28" s="76">
        <v>140.94995642401722</v>
      </c>
      <c r="J28" s="76">
        <v>68.574328524848056</v>
      </c>
      <c r="K28" s="76">
        <v>48.539057841383418</v>
      </c>
      <c r="L28" s="76">
        <v>251.22262156592674</v>
      </c>
      <c r="M28" s="76">
        <v>40.113317318466052</v>
      </c>
      <c r="N28" s="76">
        <v>51.25242132319989</v>
      </c>
      <c r="O28" s="76"/>
      <c r="Z28" s="78"/>
      <c r="AA28" s="74"/>
      <c r="AB28" s="76"/>
    </row>
    <row r="29" spans="1:28" x14ac:dyDescent="0.2">
      <c r="A29" s="82">
        <v>1923</v>
      </c>
      <c r="B29" s="83">
        <f t="shared" si="1"/>
        <v>112.40704808217058</v>
      </c>
      <c r="C29" s="83">
        <f t="shared" si="1"/>
        <v>134.50497949619214</v>
      </c>
      <c r="D29" s="83">
        <f t="shared" si="1"/>
        <v>74.475334858539426</v>
      </c>
      <c r="E29" s="83">
        <f t="shared" si="1"/>
        <v>215.72209423762945</v>
      </c>
      <c r="F29" s="83">
        <f t="shared" si="1"/>
        <v>170.96308486427077</v>
      </c>
      <c r="G29" s="83">
        <f t="shared" si="1"/>
        <v>118.29618227618961</v>
      </c>
      <c r="H29" s="82"/>
      <c r="I29" s="76">
        <v>122.88315082691183</v>
      </c>
      <c r="J29" s="76">
        <v>69.804185518951996</v>
      </c>
      <c r="K29" s="76">
        <v>47.685998828353839</v>
      </c>
      <c r="L29" s="76">
        <v>294.64101050915923</v>
      </c>
      <c r="M29" s="76">
        <v>42.472674982959788</v>
      </c>
      <c r="N29" s="76">
        <v>69.011414453456183</v>
      </c>
      <c r="O29" s="76"/>
      <c r="Z29" s="78"/>
      <c r="AA29" s="74"/>
      <c r="AB29" s="76"/>
    </row>
    <row r="30" spans="1:28" x14ac:dyDescent="0.2">
      <c r="A30" s="82">
        <v>1924</v>
      </c>
      <c r="B30" s="83">
        <f t="shared" si="1"/>
        <v>92.112557468749074</v>
      </c>
      <c r="C30" s="83">
        <f t="shared" si="1"/>
        <v>110.45967632258942</v>
      </c>
      <c r="D30" s="83">
        <f t="shared" si="1"/>
        <v>74.344676376331449</v>
      </c>
      <c r="E30" s="83">
        <f t="shared" si="1"/>
        <v>219.55521904709684</v>
      </c>
      <c r="F30" s="83">
        <f t="shared" si="1"/>
        <v>154.08988702234419</v>
      </c>
      <c r="G30" s="83">
        <f t="shared" si="1"/>
        <v>111.50000826243063</v>
      </c>
      <c r="H30" s="82"/>
      <c r="I30" s="76">
        <v>100.69725596041386</v>
      </c>
      <c r="J30" s="76">
        <v>57.325370162996151</v>
      </c>
      <c r="K30" s="76">
        <v>47.602339181286546</v>
      </c>
      <c r="L30" s="76">
        <v>299.87643051219851</v>
      </c>
      <c r="M30" s="76">
        <v>38.280835274216344</v>
      </c>
      <c r="N30" s="76">
        <v>65.046674657658627</v>
      </c>
      <c r="O30" s="76"/>
      <c r="Z30" s="78"/>
      <c r="AA30" s="74"/>
      <c r="AB30" s="76"/>
    </row>
    <row r="31" spans="1:28" x14ac:dyDescent="0.2">
      <c r="A31" s="82">
        <v>1925</v>
      </c>
      <c r="B31" s="83">
        <f t="shared" si="1"/>
        <v>83.318323257269157</v>
      </c>
      <c r="C31" s="83">
        <f t="shared" si="1"/>
        <v>97.850860319187021</v>
      </c>
      <c r="D31" s="83">
        <f t="shared" si="1"/>
        <v>72.52104769168669</v>
      </c>
      <c r="E31" s="83">
        <f t="shared" si="1"/>
        <v>214.66986942891592</v>
      </c>
      <c r="F31" s="83">
        <f t="shared" si="1"/>
        <v>162.08889895708563</v>
      </c>
      <c r="G31" s="83">
        <f t="shared" si="1"/>
        <v>100.85480185206217</v>
      </c>
      <c r="H31" s="82"/>
      <c r="I31" s="76">
        <v>91.083417438237731</v>
      </c>
      <c r="J31" s="76">
        <v>50.781760143705014</v>
      </c>
      <c r="K31" s="76">
        <v>46.434683399885905</v>
      </c>
      <c r="L31" s="76">
        <v>293.20384394530862</v>
      </c>
      <c r="M31" s="76">
        <v>40.268044585272072</v>
      </c>
      <c r="N31" s="76">
        <v>58.836493252029342</v>
      </c>
      <c r="O31" s="76"/>
      <c r="Z31" s="78"/>
      <c r="AA31" s="74"/>
      <c r="AB31" s="76"/>
    </row>
    <row r="32" spans="1:28" x14ac:dyDescent="0.2">
      <c r="A32" s="82">
        <v>1926</v>
      </c>
      <c r="B32" s="83">
        <f t="shared" si="1"/>
        <v>83.327091663948508</v>
      </c>
      <c r="C32" s="83">
        <f t="shared" si="1"/>
        <v>95.025620811982648</v>
      </c>
      <c r="D32" s="83">
        <f t="shared" si="1"/>
        <v>71.824517855099884</v>
      </c>
      <c r="E32" s="83">
        <f t="shared" si="1"/>
        <v>195.44910723585315</v>
      </c>
      <c r="F32" s="83">
        <f t="shared" si="1"/>
        <v>157.78826556478089</v>
      </c>
      <c r="G32" s="83">
        <f t="shared" si="1"/>
        <v>97.437950209611017</v>
      </c>
      <c r="H32" s="82"/>
      <c r="I32" s="76">
        <v>91.093003042155573</v>
      </c>
      <c r="J32" s="76">
        <v>49.315542733501623</v>
      </c>
      <c r="K32" s="76">
        <v>45.988700564971751</v>
      </c>
      <c r="L32" s="76">
        <v>266.95143426360988</v>
      </c>
      <c r="M32" s="76">
        <v>39.199630287312729</v>
      </c>
      <c r="N32" s="76">
        <v>56.843176474716643</v>
      </c>
      <c r="O32" s="76"/>
      <c r="Z32" s="78"/>
      <c r="AA32" s="74"/>
      <c r="AB32" s="76"/>
    </row>
    <row r="33" spans="1:28" x14ac:dyDescent="0.2">
      <c r="A33" s="82">
        <v>1927</v>
      </c>
      <c r="B33" s="83">
        <f t="shared" si="1"/>
        <v>82.024865706391935</v>
      </c>
      <c r="C33" s="83">
        <f t="shared" si="1"/>
        <v>96.062443935681642</v>
      </c>
      <c r="D33" s="83">
        <f t="shared" si="1"/>
        <v>73.189059645093153</v>
      </c>
      <c r="E33" s="83">
        <f t="shared" si="1"/>
        <v>142.78720403922421</v>
      </c>
      <c r="F33" s="83">
        <f t="shared" si="1"/>
        <v>150.53116474123757</v>
      </c>
      <c r="G33" s="83">
        <f t="shared" si="1"/>
        <v>91.804999737507643</v>
      </c>
      <c r="H33" s="82"/>
      <c r="I33" s="76">
        <v>89.669412337806094</v>
      </c>
      <c r="J33" s="76">
        <v>49.853623880743264</v>
      </c>
      <c r="K33" s="76">
        <v>46.862406447898678</v>
      </c>
      <c r="L33" s="76">
        <v>195.02390904638213</v>
      </c>
      <c r="M33" s="76">
        <v>37.396735324101051</v>
      </c>
      <c r="N33" s="76">
        <v>53.55703594045562</v>
      </c>
      <c r="O33" s="76"/>
      <c r="Z33" s="78"/>
      <c r="AA33" s="74"/>
      <c r="AB33" s="76"/>
    </row>
    <row r="34" spans="1:28" x14ac:dyDescent="0.2">
      <c r="A34" s="82">
        <v>1928</v>
      </c>
      <c r="B34" s="83">
        <f t="shared" si="1"/>
        <v>77.740593399433038</v>
      </c>
      <c r="C34" s="83">
        <f t="shared" si="1"/>
        <v>95.460161012232049</v>
      </c>
      <c r="D34" s="83">
        <f t="shared" si="1"/>
        <v>74.214475542047182</v>
      </c>
      <c r="E34" s="83">
        <f t="shared" si="1"/>
        <v>140.2745417062676</v>
      </c>
      <c r="F34" s="83">
        <f t="shared" si="1"/>
        <v>170.37306976211869</v>
      </c>
      <c r="G34" s="83">
        <f t="shared" si="1"/>
        <v>94.609026275214816</v>
      </c>
      <c r="H34" s="82"/>
      <c r="I34" s="76">
        <v>84.985854775697177</v>
      </c>
      <c r="J34" s="76">
        <v>49.541056501596067</v>
      </c>
      <c r="K34" s="76">
        <v>47.518972562755415</v>
      </c>
      <c r="L34" s="76">
        <v>191.59202428062829</v>
      </c>
      <c r="M34" s="76">
        <v>42.326096441231691</v>
      </c>
      <c r="N34" s="76">
        <v>55.192843908293554</v>
      </c>
      <c r="O34" s="76"/>
      <c r="Z34" s="78"/>
      <c r="AA34" s="74"/>
      <c r="AB34" s="76"/>
    </row>
    <row r="35" spans="1:28" x14ac:dyDescent="0.2">
      <c r="A35" s="82">
        <v>1929</v>
      </c>
      <c r="B35" s="83">
        <f t="shared" si="1"/>
        <v>74.396911962898287</v>
      </c>
      <c r="C35" s="83">
        <f t="shared" si="1"/>
        <v>103.25282721731222</v>
      </c>
      <c r="D35" s="83">
        <f t="shared" si="1"/>
        <v>74.214475542047182</v>
      </c>
      <c r="E35" s="83">
        <f t="shared" si="1"/>
        <v>117.81161539121629</v>
      </c>
      <c r="F35" s="83">
        <f t="shared" si="1"/>
        <v>213.95687830591658</v>
      </c>
      <c r="G35" s="83">
        <f t="shared" si="1"/>
        <v>97.138679384177763</v>
      </c>
      <c r="H35" s="82"/>
      <c r="I35" s="76">
        <v>81.330549193946752</v>
      </c>
      <c r="J35" s="76">
        <v>53.585224379277378</v>
      </c>
      <c r="K35" s="76">
        <v>47.518972562755415</v>
      </c>
      <c r="L35" s="76">
        <v>160.91134999990828</v>
      </c>
      <c r="M35" s="76">
        <v>53.153702507593295</v>
      </c>
      <c r="N35" s="76">
        <v>56.668588397820109</v>
      </c>
      <c r="O35" s="76"/>
      <c r="Z35" s="78"/>
      <c r="AA35" s="74"/>
      <c r="AB35" s="76"/>
    </row>
    <row r="36" spans="1:28" x14ac:dyDescent="0.2">
      <c r="A36" s="82">
        <v>1930</v>
      </c>
      <c r="B36" s="83">
        <f t="shared" si="1"/>
        <v>72.882744845305808</v>
      </c>
      <c r="C36" s="83">
        <f t="shared" si="1"/>
        <v>98.717448823283689</v>
      </c>
      <c r="D36" s="83">
        <f t="shared" si="1"/>
        <v>76.125387187740614</v>
      </c>
      <c r="E36" s="83">
        <f t="shared" si="1"/>
        <v>80.330030395043579</v>
      </c>
      <c r="F36" s="83">
        <f t="shared" si="1"/>
        <v>157.30199217404589</v>
      </c>
      <c r="G36" s="83">
        <f t="shared" si="1"/>
        <v>89.779660980606607</v>
      </c>
      <c r="H36" s="82"/>
      <c r="I36" s="76">
        <v>79.675264854905564</v>
      </c>
      <c r="J36" s="76">
        <v>51.231494457892744</v>
      </c>
      <c r="K36" s="76">
        <v>48.742514970059894</v>
      </c>
      <c r="L36" s="76">
        <v>109.71765044963347</v>
      </c>
      <c r="M36" s="76">
        <v>39.078824490587984</v>
      </c>
      <c r="N36" s="76">
        <v>52.37549745230038</v>
      </c>
      <c r="O36" s="76"/>
      <c r="Z36" s="78"/>
      <c r="AA36" s="74"/>
      <c r="AB36" s="76"/>
    </row>
    <row r="37" spans="1:28" x14ac:dyDescent="0.2">
      <c r="A37" s="82">
        <v>1931</v>
      </c>
      <c r="B37" s="83">
        <f t="shared" si="1"/>
        <v>72.395752652720049</v>
      </c>
      <c r="C37" s="83">
        <f t="shared" si="1"/>
        <v>103.42500267220447</v>
      </c>
      <c r="D37" s="83">
        <f t="shared" si="1"/>
        <v>83.473011558454886</v>
      </c>
      <c r="E37" s="83">
        <f t="shared" si="1"/>
        <v>68.435609939154673</v>
      </c>
      <c r="F37" s="83">
        <f t="shared" si="1"/>
        <v>107.89583327258821</v>
      </c>
      <c r="G37" s="83">
        <f t="shared" si="1"/>
        <v>92.754722446688021</v>
      </c>
      <c r="H37" s="82"/>
      <c r="I37" s="76">
        <v>79.142886004343637</v>
      </c>
      <c r="J37" s="76">
        <v>53.674578449588573</v>
      </c>
      <c r="K37" s="76">
        <v>53.447143795141173</v>
      </c>
      <c r="L37" s="76">
        <v>93.471822339493599</v>
      </c>
      <c r="M37" s="76">
        <v>26.804761169584928</v>
      </c>
      <c r="N37" s="76">
        <v>54.111083469614961</v>
      </c>
      <c r="O37" s="76"/>
      <c r="Z37" s="78"/>
      <c r="AA37" s="74"/>
      <c r="AB37" s="76"/>
    </row>
    <row r="38" spans="1:28" x14ac:dyDescent="0.2">
      <c r="A38" s="82">
        <v>1932</v>
      </c>
      <c r="B38" s="83">
        <f t="shared" si="1"/>
        <v>68.661433510496735</v>
      </c>
      <c r="C38" s="83">
        <f t="shared" si="1"/>
        <v>68.894071980659888</v>
      </c>
      <c r="D38" s="83">
        <f t="shared" si="1"/>
        <v>102.49216515230322</v>
      </c>
      <c r="E38" s="83">
        <f t="shared" si="1"/>
        <v>78.78018503742787</v>
      </c>
      <c r="F38" s="83">
        <f t="shared" si="1"/>
        <v>82.369318027274389</v>
      </c>
      <c r="G38" s="83">
        <f t="shared" si="1"/>
        <v>100.24315264323009</v>
      </c>
      <c r="H38" s="82"/>
      <c r="I38" s="76">
        <v>75.060536096407247</v>
      </c>
      <c r="J38" s="76">
        <v>35.754026354319187</v>
      </c>
      <c r="K38" s="76">
        <v>65.624965321089519</v>
      </c>
      <c r="L38" s="76">
        <v>107.6008158068277</v>
      </c>
      <c r="M38" s="76">
        <v>20.463161833549769</v>
      </c>
      <c r="N38" s="76">
        <v>58.479670434600727</v>
      </c>
      <c r="O38" s="76"/>
      <c r="Z38" s="78"/>
      <c r="AA38" s="74"/>
      <c r="AB38" s="76"/>
    </row>
    <row r="39" spans="1:28" x14ac:dyDescent="0.2">
      <c r="A39" s="82">
        <v>1933</v>
      </c>
      <c r="B39" s="83">
        <f t="shared" si="1"/>
        <v>74.027326804114637</v>
      </c>
      <c r="C39" s="83">
        <f t="shared" si="1"/>
        <v>181.28050531151302</v>
      </c>
      <c r="D39" s="83">
        <f t="shared" si="1"/>
        <v>160.04486131605503</v>
      </c>
      <c r="E39" s="83">
        <f t="shared" si="1"/>
        <v>74.35750272064837</v>
      </c>
      <c r="F39" s="83">
        <f t="shared" si="1"/>
        <v>109.61680448787503</v>
      </c>
      <c r="G39" s="83">
        <f t="shared" si="1"/>
        <v>109.66983135913316</v>
      </c>
      <c r="H39" s="82"/>
      <c r="I39" s="76">
        <v>80.926519468186143</v>
      </c>
      <c r="J39" s="76">
        <v>94.079327554504857</v>
      </c>
      <c r="K39" s="76">
        <v>102.47552540311098</v>
      </c>
      <c r="L39" s="76">
        <v>101.56015691381018</v>
      </c>
      <c r="M39" s="76">
        <v>27.232305227648318</v>
      </c>
      <c r="N39" s="76">
        <v>63.978989341308164</v>
      </c>
      <c r="O39" s="76"/>
      <c r="Z39" s="78"/>
      <c r="AA39" s="74"/>
      <c r="AB39" s="76"/>
    </row>
    <row r="40" spans="1:28" x14ac:dyDescent="0.2">
      <c r="A40" s="82">
        <v>1934</v>
      </c>
      <c r="B40" s="83">
        <f t="shared" si="1"/>
        <v>93.572825115497182</v>
      </c>
      <c r="C40" s="83">
        <f t="shared" si="1"/>
        <v>131.59421296698329</v>
      </c>
      <c r="D40" s="83">
        <f t="shared" si="1"/>
        <v>160.76554473398926</v>
      </c>
      <c r="E40" s="83">
        <f t="shared" si="1"/>
        <v>82.903608060772214</v>
      </c>
      <c r="F40" s="83">
        <f t="shared" si="1"/>
        <v>127.40831365270783</v>
      </c>
      <c r="G40" s="83">
        <f t="shared" si="1"/>
        <v>117.15108818421109</v>
      </c>
      <c r="H40" s="82"/>
      <c r="I40" s="76">
        <v>102.29361751019704</v>
      </c>
      <c r="J40" s="76">
        <v>68.293582063464314</v>
      </c>
      <c r="K40" s="76">
        <v>102.9369735951668</v>
      </c>
      <c r="L40" s="76">
        <v>113.23273557215596</v>
      </c>
      <c r="M40" s="76">
        <v>31.652282714684276</v>
      </c>
      <c r="N40" s="76">
        <v>68.343391517726673</v>
      </c>
      <c r="O40" s="76"/>
      <c r="Z40" s="78"/>
      <c r="AA40" s="74"/>
      <c r="AB40" s="76"/>
    </row>
    <row r="41" spans="1:28" x14ac:dyDescent="0.2">
      <c r="A41" s="82">
        <v>1935</v>
      </c>
      <c r="B41" s="83">
        <f t="shared" si="1"/>
        <v>92.298575677237224</v>
      </c>
      <c r="C41" s="83">
        <f t="shared" si="1"/>
        <v>129.30774572740052</v>
      </c>
      <c r="D41" s="83">
        <f t="shared" si="1"/>
        <v>156.78446059636681</v>
      </c>
      <c r="E41" s="83">
        <f t="shared" si="1"/>
        <v>73.946395520033079</v>
      </c>
      <c r="F41" s="83">
        <f t="shared" si="1"/>
        <v>127.50487486082174</v>
      </c>
      <c r="G41" s="83">
        <f t="shared" si="1"/>
        <v>113.61882587292639</v>
      </c>
      <c r="H41" s="82"/>
      <c r="I41" s="76">
        <v>100.90061067846936</v>
      </c>
      <c r="J41" s="76">
        <v>67.106971842990191</v>
      </c>
      <c r="K41" s="76">
        <v>100.38791525413573</v>
      </c>
      <c r="L41" s="76">
        <v>100.99865188371599</v>
      </c>
      <c r="M41" s="76">
        <v>31.676271593987899</v>
      </c>
      <c r="N41" s="76">
        <v>66.282746671612685</v>
      </c>
      <c r="O41" s="76"/>
      <c r="Z41" s="78"/>
      <c r="AA41" s="74"/>
      <c r="AB41" s="76"/>
    </row>
    <row r="42" spans="1:28" x14ac:dyDescent="0.2">
      <c r="A42" s="82">
        <v>1936</v>
      </c>
      <c r="B42" s="83">
        <f t="shared" si="1"/>
        <v>90.916290488635454</v>
      </c>
      <c r="C42" s="83">
        <f t="shared" si="1"/>
        <v>127.13178294573649</v>
      </c>
      <c r="D42" s="83">
        <f t="shared" si="1"/>
        <v>155.31389927764192</v>
      </c>
      <c r="E42" s="83">
        <f t="shared" si="1"/>
        <v>93.607890360586921</v>
      </c>
      <c r="F42" s="83">
        <f t="shared" si="1"/>
        <v>138.2792902618427</v>
      </c>
      <c r="G42" s="83">
        <f t="shared" si="1"/>
        <v>120.05667949862662</v>
      </c>
      <c r="H42" s="82"/>
      <c r="I42" s="76">
        <v>99.389499389499392</v>
      </c>
      <c r="J42" s="76">
        <v>65.977710233029413</v>
      </c>
      <c r="K42" s="76">
        <v>99.446325861420206</v>
      </c>
      <c r="L42" s="76">
        <v>127.85303009849456</v>
      </c>
      <c r="M42" s="76">
        <v>34.352979515012294</v>
      </c>
      <c r="N42" s="76">
        <v>70.038450162673769</v>
      </c>
      <c r="O42" s="76"/>
      <c r="Z42" s="78"/>
      <c r="AA42" s="74"/>
      <c r="AB42" s="76"/>
    </row>
    <row r="43" spans="1:28" x14ac:dyDescent="0.2">
      <c r="A43" s="82">
        <v>1937</v>
      </c>
      <c r="B43" s="83">
        <f t="shared" si="1"/>
        <v>96.725183004187187</v>
      </c>
      <c r="C43" s="83">
        <f t="shared" si="1"/>
        <v>131.07145170693789</v>
      </c>
      <c r="D43" s="83">
        <f t="shared" si="1"/>
        <v>149.90603370390784</v>
      </c>
      <c r="E43" s="83">
        <f t="shared" si="1"/>
        <v>109.39894158407417</v>
      </c>
      <c r="F43" s="83">
        <f t="shared" si="1"/>
        <v>185.61309187077023</v>
      </c>
      <c r="G43" s="83">
        <f t="shared" si="1"/>
        <v>144.84554124747257</v>
      </c>
      <c r="H43" s="82"/>
      <c r="I43" s="76">
        <v>105.739768587958</v>
      </c>
      <c r="J43" s="76">
        <v>68.022284122562681</v>
      </c>
      <c r="K43" s="76">
        <v>95.983710058445951</v>
      </c>
      <c r="L43" s="76">
        <v>149.42101693791858</v>
      </c>
      <c r="M43" s="76">
        <v>46.1122032856874</v>
      </c>
      <c r="N43" s="76">
        <v>84.499731829270402</v>
      </c>
      <c r="O43" s="76"/>
      <c r="Z43" s="78"/>
      <c r="AA43" s="74"/>
      <c r="AB43" s="76"/>
    </row>
    <row r="44" spans="1:28" x14ac:dyDescent="0.2">
      <c r="A44" s="82">
        <v>1938</v>
      </c>
      <c r="B44" s="83">
        <f t="shared" si="1"/>
        <v>99.086819433364653</v>
      </c>
      <c r="C44" s="83">
        <f t="shared" si="1"/>
        <v>121.26693845214321</v>
      </c>
      <c r="D44" s="83">
        <f t="shared" si="1"/>
        <v>152.77861206445112</v>
      </c>
      <c r="E44" s="83">
        <f t="shared" si="1"/>
        <v>77.394484241924175</v>
      </c>
      <c r="F44" s="83">
        <f t="shared" si="1"/>
        <v>143.63296861140617</v>
      </c>
      <c r="G44" s="83">
        <f t="shared" si="1"/>
        <v>144.54570720774808</v>
      </c>
      <c r="H44" s="82"/>
      <c r="I44" s="76">
        <v>108.32150461320084</v>
      </c>
      <c r="J44" s="76">
        <v>62.934025942648333</v>
      </c>
      <c r="K44" s="76">
        <v>97.823000457010906</v>
      </c>
      <c r="L44" s="76">
        <v>105.70817572240128</v>
      </c>
      <c r="M44" s="76">
        <v>35.683003716931914</v>
      </c>
      <c r="N44" s="76">
        <v>84.324815185431717</v>
      </c>
      <c r="O44" s="76"/>
      <c r="Z44" s="78"/>
      <c r="AA44" s="74"/>
      <c r="AB44" s="76"/>
    </row>
    <row r="45" spans="1:28" x14ac:dyDescent="0.2">
      <c r="A45" s="82">
        <v>1939</v>
      </c>
      <c r="B45" s="83">
        <f t="shared" si="1"/>
        <v>94.843560056179101</v>
      </c>
      <c r="C45" s="83">
        <f t="shared" si="1"/>
        <v>143.67538968975504</v>
      </c>
      <c r="D45" s="83">
        <f t="shared" si="1"/>
        <v>153.09656693590276</v>
      </c>
      <c r="E45" s="83">
        <f t="shared" si="1"/>
        <v>80.197992806049243</v>
      </c>
      <c r="F45" s="83">
        <f t="shared" si="1"/>
        <v>159.68703532174732</v>
      </c>
      <c r="G45" s="83">
        <f t="shared" si="1"/>
        <v>136.64388407028488</v>
      </c>
      <c r="H45" s="82"/>
      <c r="I45" s="76">
        <v>103.68278230049287</v>
      </c>
      <c r="J45" s="76">
        <v>74.563362590567223</v>
      </c>
      <c r="K45" s="76">
        <v>98.026584578603803</v>
      </c>
      <c r="L45" s="76">
        <v>109.53730875221035</v>
      </c>
      <c r="M45" s="76">
        <v>39.67134516552246</v>
      </c>
      <c r="N45" s="76">
        <v>79.715063788685725</v>
      </c>
      <c r="O45" s="76"/>
      <c r="Z45" s="78"/>
      <c r="AA45" s="74"/>
      <c r="AB45" s="76"/>
    </row>
    <row r="46" spans="1:28" x14ac:dyDescent="0.2">
      <c r="A46" s="82">
        <v>1940</v>
      </c>
      <c r="B46" s="83">
        <f t="shared" si="1"/>
        <v>97.469326750690527</v>
      </c>
      <c r="C46" s="83">
        <f t="shared" si="1"/>
        <v>119.88264350478212</v>
      </c>
      <c r="D46" s="83">
        <f t="shared" si="1"/>
        <v>151.05743496743139</v>
      </c>
      <c r="E46" s="83">
        <f t="shared" si="1"/>
        <v>82.451342118527052</v>
      </c>
      <c r="F46" s="83">
        <f t="shared" si="1"/>
        <v>162.99570601332493</v>
      </c>
      <c r="G46" s="83">
        <f t="shared" si="1"/>
        <v>132.80949276771409</v>
      </c>
      <c r="H46" s="82"/>
      <c r="I46" s="76">
        <v>106.55326498163278</v>
      </c>
      <c r="J46" s="76">
        <v>62.215616990946465</v>
      </c>
      <c r="K46" s="76">
        <v>96.7209436594447</v>
      </c>
      <c r="L46" s="76">
        <v>112.61501444946371</v>
      </c>
      <c r="M46" s="76">
        <v>40.493324337345356</v>
      </c>
      <c r="N46" s="76">
        <v>77.478163474010884</v>
      </c>
      <c r="O46" s="76"/>
      <c r="Z46" s="78"/>
      <c r="AA46" s="74"/>
      <c r="AB46" s="76"/>
    </row>
    <row r="47" spans="1:28" x14ac:dyDescent="0.2">
      <c r="A47" s="82">
        <v>1941</v>
      </c>
      <c r="B47" s="83">
        <f t="shared" si="1"/>
        <v>106.44705192393951</v>
      </c>
      <c r="C47" s="83">
        <f t="shared" si="1"/>
        <v>120.0760984543488</v>
      </c>
      <c r="D47" s="83">
        <f t="shared" si="1"/>
        <v>147.27142292502671</v>
      </c>
      <c r="E47" s="83">
        <f t="shared" si="1"/>
        <v>75.081139410025003</v>
      </c>
      <c r="F47" s="83">
        <f t="shared" si="1"/>
        <v>162.1204524367198</v>
      </c>
      <c r="G47" s="83">
        <f t="shared" si="1"/>
        <v>126.49811157712342</v>
      </c>
      <c r="H47" s="82"/>
      <c r="I47" s="76">
        <v>116.36769544101517</v>
      </c>
      <c r="J47" s="76">
        <v>62.316014502173878</v>
      </c>
      <c r="K47" s="76">
        <v>94.296788519207126</v>
      </c>
      <c r="L47" s="76">
        <v>102.54852598260183</v>
      </c>
      <c r="M47" s="76">
        <v>40.275883474504489</v>
      </c>
      <c r="N47" s="76">
        <v>73.79624124510336</v>
      </c>
      <c r="O47" s="76"/>
      <c r="Z47" s="78"/>
      <c r="AA47" s="74"/>
      <c r="AB47" s="76"/>
    </row>
    <row r="48" spans="1:28" x14ac:dyDescent="0.2">
      <c r="A48" s="82">
        <v>1942</v>
      </c>
      <c r="B48" s="83">
        <f t="shared" si="1"/>
        <v>103.66130421664354</v>
      </c>
      <c r="C48" s="83">
        <f t="shared" si="1"/>
        <v>106.87259238122415</v>
      </c>
      <c r="D48" s="83">
        <f t="shared" si="1"/>
        <v>135.68050728613389</v>
      </c>
      <c r="E48" s="83">
        <f t="shared" si="1"/>
        <v>68.14502728014655</v>
      </c>
      <c r="F48" s="83">
        <f t="shared" si="1"/>
        <v>146.25533446681763</v>
      </c>
      <c r="G48" s="83">
        <f t="shared" si="1"/>
        <v>114.31393763994041</v>
      </c>
      <c r="H48" s="82"/>
      <c r="I48" s="76">
        <v>113.32232184992921</v>
      </c>
      <c r="J48" s="76">
        <v>55.463777574729157</v>
      </c>
      <c r="K48" s="76">
        <v>86.875212092251104</v>
      </c>
      <c r="L48" s="76">
        <v>93.074934071793578</v>
      </c>
      <c r="M48" s="76">
        <v>36.334482910535179</v>
      </c>
      <c r="N48" s="76">
        <v>66.688259726403231</v>
      </c>
      <c r="O48" s="76"/>
      <c r="Z48" s="78"/>
      <c r="AA48" s="74"/>
      <c r="AB48" s="76"/>
    </row>
    <row r="49" spans="1:28" x14ac:dyDescent="0.2">
      <c r="A49" s="82">
        <v>1943</v>
      </c>
      <c r="B49" s="83">
        <f t="shared" si="1"/>
        <v>111.3264721756434</v>
      </c>
      <c r="C49" s="83">
        <f t="shared" si="1"/>
        <v>101.08079042882106</v>
      </c>
      <c r="D49" s="83">
        <f t="shared" si="1"/>
        <v>128.80055979546293</v>
      </c>
      <c r="E49" s="83">
        <f t="shared" si="1"/>
        <v>63.965519318736305</v>
      </c>
      <c r="F49" s="83">
        <f t="shared" si="1"/>
        <v>137.80126889070095</v>
      </c>
      <c r="G49" s="83">
        <f t="shared" si="1"/>
        <v>107.70619557982822</v>
      </c>
      <c r="H49" s="82"/>
      <c r="I49" s="76">
        <v>121.70186749666516</v>
      </c>
      <c r="J49" s="76">
        <v>52.458000245972201</v>
      </c>
      <c r="K49" s="76">
        <v>82.470033268920801</v>
      </c>
      <c r="L49" s="76">
        <v>87.366411476864215</v>
      </c>
      <c r="M49" s="76">
        <v>34.234223782758569</v>
      </c>
      <c r="N49" s="76">
        <v>62.833447025455058</v>
      </c>
      <c r="O49" s="76"/>
      <c r="Z49" s="78"/>
      <c r="AA49" s="74"/>
      <c r="AB49" s="76"/>
    </row>
    <row r="50" spans="1:28" x14ac:dyDescent="0.2">
      <c r="A50" s="82">
        <v>1944</v>
      </c>
      <c r="B50" s="83">
        <f t="shared" si="1"/>
        <v>118.78523294239616</v>
      </c>
      <c r="C50" s="83">
        <f t="shared" si="1"/>
        <v>102.01242071881605</v>
      </c>
      <c r="D50" s="83">
        <f t="shared" si="1"/>
        <v>128.9348041972049</v>
      </c>
      <c r="E50" s="83">
        <f t="shared" si="1"/>
        <v>62.837794517594773</v>
      </c>
      <c r="F50" s="83">
        <f t="shared" si="1"/>
        <v>135.45238362551859</v>
      </c>
      <c r="G50" s="83">
        <f t="shared" si="1"/>
        <v>105.87029451880842</v>
      </c>
      <c r="H50" s="82"/>
      <c r="I50" s="76">
        <v>129.85576923076923</v>
      </c>
      <c r="J50" s="76">
        <v>52.941489361702118</v>
      </c>
      <c r="K50" s="76">
        <v>82.555988953394603</v>
      </c>
      <c r="L50" s="76">
        <v>85.826124302484359</v>
      </c>
      <c r="M50" s="76">
        <v>33.650685877370648</v>
      </c>
      <c r="N50" s="76">
        <v>61.762422360248436</v>
      </c>
      <c r="O50" s="76"/>
      <c r="Z50" s="78"/>
      <c r="AA50" s="74"/>
      <c r="AB50" s="76"/>
    </row>
    <row r="51" spans="1:28" x14ac:dyDescent="0.2">
      <c r="A51" s="82">
        <v>1945</v>
      </c>
      <c r="B51" s="83">
        <f t="shared" si="1"/>
        <v>121.71418389166074</v>
      </c>
      <c r="C51" s="83">
        <f t="shared" si="1"/>
        <v>100.85788113695094</v>
      </c>
      <c r="D51" s="83">
        <f t="shared" si="1"/>
        <v>130.62546070496671</v>
      </c>
      <c r="E51" s="83">
        <f t="shared" si="1"/>
        <v>61.441399083870451</v>
      </c>
      <c r="F51" s="83">
        <f t="shared" si="1"/>
        <v>132.44233065606264</v>
      </c>
      <c r="G51" s="83">
        <f t="shared" si="1"/>
        <v>106.40648515771505</v>
      </c>
      <c r="H51" s="82"/>
      <c r="I51" s="76">
        <v>133.05769230769232</v>
      </c>
      <c r="J51" s="76">
        <v>52.342316784869993</v>
      </c>
      <c r="K51" s="76">
        <v>83.638503646365265</v>
      </c>
      <c r="L51" s="76">
        <v>83.918877095762497</v>
      </c>
      <c r="M51" s="76">
        <v>32.902892857873525</v>
      </c>
      <c r="N51" s="76">
        <v>62.075224292615594</v>
      </c>
      <c r="O51" s="76"/>
      <c r="Z51" s="78"/>
      <c r="AA51" s="74"/>
      <c r="AB51" s="76"/>
    </row>
    <row r="52" spans="1:28" x14ac:dyDescent="0.2">
      <c r="A52" s="82">
        <v>1946</v>
      </c>
      <c r="B52" s="83">
        <f t="shared" si="1"/>
        <v>126.04515400906524</v>
      </c>
      <c r="C52" s="83">
        <f t="shared" si="1"/>
        <v>102.81473899692936</v>
      </c>
      <c r="D52" s="83">
        <f t="shared" si="1"/>
        <v>121.77317120820335</v>
      </c>
      <c r="E52" s="83">
        <f t="shared" si="1"/>
        <v>93.823684641387217</v>
      </c>
      <c r="F52" s="83">
        <f t="shared" si="1"/>
        <v>143.13841418016261</v>
      </c>
      <c r="G52" s="83">
        <f t="shared" si="1"/>
        <v>109.55210405183502</v>
      </c>
      <c r="H52" s="82"/>
      <c r="I52" s="76">
        <v>137.79229981891191</v>
      </c>
      <c r="J52" s="76">
        <v>53.357869291578652</v>
      </c>
      <c r="K52" s="76">
        <v>77.970449016295944</v>
      </c>
      <c r="L52" s="76">
        <v>128.14776970401246</v>
      </c>
      <c r="M52" s="76">
        <v>35.560140646016542</v>
      </c>
      <c r="N52" s="76">
        <v>63.910309796118185</v>
      </c>
      <c r="O52" s="76"/>
      <c r="Z52" s="78"/>
      <c r="AA52" s="74"/>
      <c r="AB52" s="76"/>
    </row>
    <row r="53" spans="1:28" x14ac:dyDescent="0.2">
      <c r="A53" s="82">
        <v>1947</v>
      </c>
      <c r="B53" s="83">
        <f t="shared" si="1"/>
        <v>133.32218784277967</v>
      </c>
      <c r="C53" s="83">
        <f t="shared" si="1"/>
        <v>102.77529095792299</v>
      </c>
      <c r="D53" s="83">
        <f t="shared" si="1"/>
        <v>117.29362682130329</v>
      </c>
      <c r="E53" s="83">
        <f t="shared" si="1"/>
        <v>85.550802920572991</v>
      </c>
      <c r="F53" s="83">
        <f t="shared" si="1"/>
        <v>189.87651962192405</v>
      </c>
      <c r="G53" s="83">
        <f t="shared" si="1"/>
        <v>105.5198255127813</v>
      </c>
      <c r="H53" s="82"/>
      <c r="I53" s="76">
        <v>145.74753804834378</v>
      </c>
      <c r="J53" s="76">
        <v>53.337396902798147</v>
      </c>
      <c r="K53" s="76">
        <v>75.102230312868627</v>
      </c>
      <c r="L53" s="76">
        <v>116.84836971136087</v>
      </c>
      <c r="M53" s="76">
        <v>47.171374517487806</v>
      </c>
      <c r="N53" s="76">
        <v>61.557966380666954</v>
      </c>
      <c r="O53" s="76"/>
      <c r="Z53" s="78"/>
      <c r="AA53" s="74"/>
      <c r="AB53" s="76"/>
    </row>
    <row r="54" spans="1:28" x14ac:dyDescent="0.2">
      <c r="A54" s="82">
        <v>1948</v>
      </c>
      <c r="B54" s="83">
        <f t="shared" si="1"/>
        <v>148.36666445656326</v>
      </c>
      <c r="C54" s="83">
        <f t="shared" si="1"/>
        <v>107.54461871281774</v>
      </c>
      <c r="D54" s="83">
        <f t="shared" si="1"/>
        <v>107.48779615705577</v>
      </c>
      <c r="E54" s="83">
        <f t="shared" si="1"/>
        <v>114.95330009185982</v>
      </c>
      <c r="F54" s="83">
        <f t="shared" si="1"/>
        <v>185.23209677527771</v>
      </c>
      <c r="G54" s="83">
        <f t="shared" si="1"/>
        <v>111.21166068745421</v>
      </c>
      <c r="H54" s="82"/>
      <c r="I54" s="76">
        <v>162.19412854587284</v>
      </c>
      <c r="J54" s="76">
        <v>55.812539761080096</v>
      </c>
      <c r="K54" s="76">
        <v>68.823630418628241</v>
      </c>
      <c r="L54" s="76">
        <v>157.00735995599334</v>
      </c>
      <c r="M54" s="76">
        <v>46.017551970324185</v>
      </c>
      <c r="N54" s="76">
        <v>64.878458967004406</v>
      </c>
      <c r="O54" s="76"/>
      <c r="Z54" s="78"/>
      <c r="AA54" s="74"/>
      <c r="AB54" s="76"/>
    </row>
    <row r="55" spans="1:28" x14ac:dyDescent="0.2">
      <c r="A55" s="82">
        <v>1949</v>
      </c>
      <c r="B55" s="83">
        <f t="shared" si="1"/>
        <v>146.49530580621638</v>
      </c>
      <c r="C55" s="83">
        <f t="shared" si="1"/>
        <v>124.81302715616008</v>
      </c>
      <c r="D55" s="83">
        <f t="shared" si="1"/>
        <v>102.82952312551797</v>
      </c>
      <c r="E55" s="83">
        <f t="shared" si="1"/>
        <v>98.858272667920204</v>
      </c>
      <c r="F55" s="83">
        <f t="shared" si="1"/>
        <v>162.92412313891506</v>
      </c>
      <c r="G55" s="83">
        <f t="shared" si="1"/>
        <v>121.73199872905165</v>
      </c>
      <c r="H55" s="82"/>
      <c r="I55" s="76">
        <v>160.14836316723108</v>
      </c>
      <c r="J55" s="76">
        <v>64.7743431910433</v>
      </c>
      <c r="K55" s="76">
        <v>65.840973103344027</v>
      </c>
      <c r="L55" s="76">
        <v>135.02419146728792</v>
      </c>
      <c r="M55" s="76">
        <v>40.475540871624844</v>
      </c>
      <c r="N55" s="76">
        <v>71.015794887821144</v>
      </c>
      <c r="O55" s="76"/>
      <c r="Z55" s="78"/>
      <c r="AA55" s="74"/>
      <c r="AB55" s="76"/>
    </row>
    <row r="56" spans="1:28" x14ac:dyDescent="0.2">
      <c r="A56" s="82">
        <v>1950</v>
      </c>
      <c r="B56" s="83">
        <f t="shared" si="1"/>
        <v>143.91159901776689</v>
      </c>
      <c r="C56" s="83">
        <f t="shared" si="1"/>
        <v>136.37101135749054</v>
      </c>
      <c r="D56" s="83">
        <f t="shared" si="1"/>
        <v>105.16776253703219</v>
      </c>
      <c r="E56" s="83">
        <f t="shared" si="1"/>
        <v>101.82774634476037</v>
      </c>
      <c r="F56" s="83">
        <f t="shared" si="1"/>
        <v>178.51130281322199</v>
      </c>
      <c r="G56" s="83">
        <f t="shared" si="1"/>
        <v>124.88817559400198</v>
      </c>
      <c r="H56" s="82"/>
      <c r="I56" s="76">
        <v>157.3238602877901</v>
      </c>
      <c r="J56" s="76">
        <v>70.772601965080952</v>
      </c>
      <c r="K56" s="76">
        <v>67.33813027691923</v>
      </c>
      <c r="L56" s="76">
        <v>139.08000562909905</v>
      </c>
      <c r="M56" s="76">
        <v>44.347892711400235</v>
      </c>
      <c r="N56" s="76">
        <v>72.857039681393303</v>
      </c>
      <c r="O56" s="76"/>
      <c r="Z56" s="78"/>
      <c r="AA56" s="74"/>
      <c r="AB56" s="76"/>
    </row>
    <row r="57" spans="1:28" x14ac:dyDescent="0.2">
      <c r="A57" s="82">
        <v>1951</v>
      </c>
      <c r="B57" s="83">
        <f t="shared" si="1"/>
        <v>135.58255514275194</v>
      </c>
      <c r="C57" s="83">
        <f t="shared" si="1"/>
        <v>138.72925506203342</v>
      </c>
      <c r="D57" s="83">
        <f t="shared" si="1"/>
        <v>94.310150698203671</v>
      </c>
      <c r="E57" s="83">
        <f t="shared" si="1"/>
        <v>111.28778652934636</v>
      </c>
      <c r="F57" s="83">
        <f t="shared" si="1"/>
        <v>188.51557354620789</v>
      </c>
      <c r="G57" s="83">
        <f t="shared" si="1"/>
        <v>123.42720839043997</v>
      </c>
      <c r="H57" s="82"/>
      <c r="I57" s="76">
        <v>148.21856687247649</v>
      </c>
      <c r="J57" s="76">
        <v>71.996462090314992</v>
      </c>
      <c r="K57" s="76">
        <v>60.386082778126003</v>
      </c>
      <c r="L57" s="76">
        <v>152.00086943442301</v>
      </c>
      <c r="M57" s="76">
        <v>46.833272169901385</v>
      </c>
      <c r="N57" s="76">
        <v>72.004743256877006</v>
      </c>
      <c r="O57" s="76"/>
      <c r="Z57" s="78"/>
      <c r="AA57" s="74"/>
      <c r="AB57" s="76"/>
    </row>
    <row r="58" spans="1:28" x14ac:dyDescent="0.2">
      <c r="A58" s="82">
        <v>1952</v>
      </c>
      <c r="B58" s="83">
        <f t="shared" si="1"/>
        <v>132.13461066077127</v>
      </c>
      <c r="C58" s="83">
        <f t="shared" si="1"/>
        <v>156.11351990540007</v>
      </c>
      <c r="D58" s="83">
        <f t="shared" si="1"/>
        <v>88.434154785306802</v>
      </c>
      <c r="E58" s="83">
        <f t="shared" si="1"/>
        <v>112.56123819573378</v>
      </c>
      <c r="F58" s="83">
        <f t="shared" si="1"/>
        <v>184.46834654352097</v>
      </c>
      <c r="G58" s="83">
        <f t="shared" si="1"/>
        <v>123.38876106945713</v>
      </c>
      <c r="H58" s="82"/>
      <c r="I58" s="76">
        <v>144.44928114661769</v>
      </c>
      <c r="J58" s="76">
        <v>81.018391633609809</v>
      </c>
      <c r="K58" s="76">
        <v>56.623726626924572</v>
      </c>
      <c r="L58" s="76">
        <v>153.74019561306491</v>
      </c>
      <c r="M58" s="76">
        <v>45.827812089417627</v>
      </c>
      <c r="N58" s="76">
        <v>71.98231392778186</v>
      </c>
      <c r="O58" s="76"/>
      <c r="Z58" s="78"/>
      <c r="AA58" s="74"/>
      <c r="AB58" s="76"/>
    </row>
    <row r="59" spans="1:28" x14ac:dyDescent="0.2">
      <c r="A59" s="82">
        <v>1953</v>
      </c>
      <c r="B59" s="83">
        <f t="shared" si="1"/>
        <v>131.67980495733437</v>
      </c>
      <c r="C59" s="83">
        <f t="shared" si="1"/>
        <v>169.91697457074545</v>
      </c>
      <c r="D59" s="83">
        <f t="shared" si="1"/>
        <v>81.890777502494075</v>
      </c>
      <c r="E59" s="83">
        <f t="shared" si="1"/>
        <v>108.56178421305185</v>
      </c>
      <c r="F59" s="83">
        <f t="shared" si="1"/>
        <v>217.88916232144641</v>
      </c>
      <c r="G59" s="83">
        <f t="shared" si="1"/>
        <v>131.21381601044405</v>
      </c>
      <c r="H59" s="82"/>
      <c r="I59" s="76">
        <v>143.95208849895096</v>
      </c>
      <c r="J59" s="76">
        <v>88.181984489958239</v>
      </c>
      <c r="K59" s="76">
        <v>52.434051185594107</v>
      </c>
      <c r="L59" s="76">
        <v>148.27759723107343</v>
      </c>
      <c r="M59" s="76">
        <v>54.130607089450145</v>
      </c>
      <c r="N59" s="76">
        <v>76.547280431880182</v>
      </c>
      <c r="O59" s="76"/>
      <c r="Z59" s="78"/>
      <c r="AA59" s="74"/>
      <c r="AB59" s="76"/>
    </row>
    <row r="60" spans="1:28" x14ac:dyDescent="0.2">
      <c r="A60" s="82">
        <v>1954</v>
      </c>
      <c r="B60" s="83">
        <f t="shared" si="1"/>
        <v>120.43219461697723</v>
      </c>
      <c r="C60" s="83">
        <f t="shared" si="1"/>
        <v>167.85368217054258</v>
      </c>
      <c r="D60" s="83">
        <f t="shared" si="1"/>
        <v>80.627154621100388</v>
      </c>
      <c r="E60" s="83">
        <f t="shared" si="1"/>
        <v>101.28132668817416</v>
      </c>
      <c r="F60" s="83">
        <f t="shared" si="1"/>
        <v>223.53503735624622</v>
      </c>
      <c r="G60" s="83">
        <f t="shared" si="1"/>
        <v>136.0603286700744</v>
      </c>
      <c r="H60" s="82"/>
      <c r="I60" s="76">
        <v>131.65622430290799</v>
      </c>
      <c r="J60" s="76">
        <v>87.111195542046602</v>
      </c>
      <c r="K60" s="76">
        <v>51.624962923606773</v>
      </c>
      <c r="L60" s="76">
        <v>138.33368597024537</v>
      </c>
      <c r="M60" s="76">
        <v>55.533222253640915</v>
      </c>
      <c r="N60" s="76">
        <v>79.374630286897371</v>
      </c>
      <c r="O60" s="76"/>
      <c r="Z60" s="78"/>
      <c r="AA60" s="74"/>
      <c r="AB60" s="76"/>
    </row>
    <row r="61" spans="1:28" x14ac:dyDescent="0.2">
      <c r="A61" s="82">
        <v>1955</v>
      </c>
      <c r="B61" s="83">
        <f t="shared" si="1"/>
        <v>120.08312497970577</v>
      </c>
      <c r="C61" s="83">
        <f t="shared" si="1"/>
        <v>179.69588550983892</v>
      </c>
      <c r="D61" s="83">
        <f t="shared" si="1"/>
        <v>80.727269962853157</v>
      </c>
      <c r="E61" s="83">
        <f t="shared" si="1"/>
        <v>100.36652144596701</v>
      </c>
      <c r="F61" s="83">
        <f t="shared" si="1"/>
        <v>283.3148178757765</v>
      </c>
      <c r="G61" s="83">
        <f t="shared" si="1"/>
        <v>144.65894038216118</v>
      </c>
      <c r="H61" s="82"/>
      <c r="I61" s="76">
        <v>131.27462210253202</v>
      </c>
      <c r="J61" s="76">
        <v>93.256955810147275</v>
      </c>
      <c r="K61" s="76">
        <v>51.689066026715892</v>
      </c>
      <c r="L61" s="76">
        <v>137.08421200265965</v>
      </c>
      <c r="M61" s="76">
        <v>70.38442355580753</v>
      </c>
      <c r="N61" s="76">
        <v>84.390872951447008</v>
      </c>
      <c r="O61" s="76"/>
      <c r="Z61" s="78"/>
      <c r="AA61" s="74"/>
      <c r="AB61" s="76"/>
    </row>
    <row r="62" spans="1:28" x14ac:dyDescent="0.2">
      <c r="A62" s="82">
        <v>1956</v>
      </c>
      <c r="B62" s="83">
        <f t="shared" ref="B62:G125" si="2">I62/I$106*100</f>
        <v>126.71081677704193</v>
      </c>
      <c r="C62" s="83">
        <f t="shared" si="2"/>
        <v>188.59284357513215</v>
      </c>
      <c r="D62" s="83">
        <f t="shared" si="2"/>
        <v>79.595801957617994</v>
      </c>
      <c r="E62" s="83">
        <f t="shared" si="2"/>
        <v>120.05680382640298</v>
      </c>
      <c r="F62" s="83">
        <f t="shared" si="2"/>
        <v>311.38602502504693</v>
      </c>
      <c r="G62" s="83">
        <f t="shared" si="2"/>
        <v>153.37124857169678</v>
      </c>
      <c r="H62" s="82"/>
      <c r="I62" s="76">
        <v>138.52000097033209</v>
      </c>
      <c r="J62" s="76">
        <v>97.874219153632978</v>
      </c>
      <c r="K62" s="76">
        <v>50.964595541629144</v>
      </c>
      <c r="L62" s="76">
        <v>163.97790927685548</v>
      </c>
      <c r="M62" s="76">
        <v>77.358205402203481</v>
      </c>
      <c r="N62" s="76">
        <v>89.473443662905211</v>
      </c>
      <c r="O62" s="76"/>
      <c r="Z62" s="78"/>
      <c r="AA62" s="74"/>
      <c r="AB62" s="76"/>
    </row>
    <row r="63" spans="1:28" x14ac:dyDescent="0.2">
      <c r="A63" s="82">
        <v>1957</v>
      </c>
      <c r="B63" s="83">
        <f t="shared" si="2"/>
        <v>128.93041933740059</v>
      </c>
      <c r="C63" s="83">
        <f t="shared" si="2"/>
        <v>192.05254244289316</v>
      </c>
      <c r="D63" s="83">
        <f t="shared" si="2"/>
        <v>77.016934991708823</v>
      </c>
      <c r="E63" s="83">
        <f t="shared" si="2"/>
        <v>101.57614948163017</v>
      </c>
      <c r="F63" s="83">
        <f t="shared" si="2"/>
        <v>212.65717577695335</v>
      </c>
      <c r="G63" s="83">
        <f t="shared" si="2"/>
        <v>161.6327021114115</v>
      </c>
      <c r="H63" s="82"/>
      <c r="I63" s="76">
        <v>140.94646586602946</v>
      </c>
      <c r="J63" s="76">
        <v>99.669702581157196</v>
      </c>
      <c r="K63" s="76">
        <v>49.313366348119523</v>
      </c>
      <c r="L63" s="76">
        <v>138.73636556638041</v>
      </c>
      <c r="M63" s="76">
        <v>52.830815007458341</v>
      </c>
      <c r="N63" s="76">
        <v>94.292995598115709</v>
      </c>
      <c r="O63" s="76"/>
      <c r="Z63" s="78"/>
      <c r="AA63" s="74"/>
      <c r="AB63" s="76"/>
    </row>
    <row r="64" spans="1:28" x14ac:dyDescent="0.2">
      <c r="A64" s="82">
        <v>1958</v>
      </c>
      <c r="B64" s="83">
        <f t="shared" si="2"/>
        <v>120.07336580672316</v>
      </c>
      <c r="C64" s="83">
        <f t="shared" si="2"/>
        <v>190.86252372221682</v>
      </c>
      <c r="D64" s="83">
        <f t="shared" si="2"/>
        <v>74.966345782040207</v>
      </c>
      <c r="E64" s="83">
        <f t="shared" si="2"/>
        <v>72.853765653479712</v>
      </c>
      <c r="F64" s="83">
        <f t="shared" si="2"/>
        <v>180.26674409293094</v>
      </c>
      <c r="G64" s="83">
        <f t="shared" si="2"/>
        <v>160.32595020571588</v>
      </c>
      <c r="H64" s="82"/>
      <c r="I64" s="76">
        <v>131.26395339495517</v>
      </c>
      <c r="J64" s="76">
        <v>99.052117359701001</v>
      </c>
      <c r="K64" s="76">
        <v>48.000389443276774</v>
      </c>
      <c r="L64" s="76">
        <v>99.506298635748976</v>
      </c>
      <c r="M64" s="76">
        <v>44.784000231242551</v>
      </c>
      <c r="N64" s="76">
        <v>93.530665017224635</v>
      </c>
      <c r="O64" s="76"/>
      <c r="Z64" s="78"/>
      <c r="AA64" s="74"/>
      <c r="AB64" s="76"/>
    </row>
    <row r="65" spans="1:28" x14ac:dyDescent="0.2">
      <c r="A65" s="82">
        <v>1959</v>
      </c>
      <c r="B65" s="83">
        <f t="shared" si="2"/>
        <v>117.12888411761197</v>
      </c>
      <c r="C65" s="83">
        <f t="shared" si="2"/>
        <v>194.0983188183877</v>
      </c>
      <c r="D65" s="83">
        <f t="shared" si="2"/>
        <v>74.340550482949055</v>
      </c>
      <c r="E65" s="83">
        <f t="shared" si="2"/>
        <v>80.829212698372203</v>
      </c>
      <c r="F65" s="83">
        <f t="shared" si="2"/>
        <v>216.39656247345096</v>
      </c>
      <c r="G65" s="83">
        <f t="shared" si="2"/>
        <v>168.81426615714807</v>
      </c>
      <c r="H65" s="82"/>
      <c r="I65" s="76">
        <v>128.04505214558125</v>
      </c>
      <c r="J65" s="76">
        <v>100.7314012199749</v>
      </c>
      <c r="K65" s="76">
        <v>47.599697402671218</v>
      </c>
      <c r="L65" s="76">
        <v>110.39945162906675</v>
      </c>
      <c r="M65" s="76">
        <v>53.759797752020042</v>
      </c>
      <c r="N65" s="76">
        <v>98.482563538924239</v>
      </c>
      <c r="O65" s="76"/>
      <c r="Z65" s="78"/>
      <c r="AA65" s="74"/>
      <c r="AB65" s="76"/>
    </row>
    <row r="66" spans="1:28" x14ac:dyDescent="0.2">
      <c r="A66" s="82">
        <v>1960</v>
      </c>
      <c r="B66" s="83">
        <f t="shared" si="2"/>
        <v>113.38402372075269</v>
      </c>
      <c r="C66" s="83">
        <f t="shared" si="2"/>
        <v>188.15460955042943</v>
      </c>
      <c r="D66" s="83">
        <f t="shared" si="2"/>
        <v>74.033919972855827</v>
      </c>
      <c r="E66" s="83">
        <f t="shared" si="2"/>
        <v>88.766138205717155</v>
      </c>
      <c r="F66" s="83">
        <f t="shared" si="2"/>
        <v>218.98342294298692</v>
      </c>
      <c r="G66" s="83">
        <f t="shared" si="2"/>
        <v>166.19257262466027</v>
      </c>
      <c r="H66" s="82"/>
      <c r="I66" s="76">
        <v>123.95117856003357</v>
      </c>
      <c r="J66" s="76">
        <v>97.646788397718623</v>
      </c>
      <c r="K66" s="76">
        <v>47.403364184796921</v>
      </c>
      <c r="L66" s="76">
        <v>121.23999051816175</v>
      </c>
      <c r="M66" s="76">
        <v>54.402456277023234</v>
      </c>
      <c r="N66" s="76">
        <v>96.953124672350796</v>
      </c>
      <c r="O66" s="76"/>
      <c r="Z66" s="78"/>
      <c r="AA66" s="74"/>
      <c r="AB66" s="76"/>
    </row>
    <row r="67" spans="1:28" x14ac:dyDescent="0.2">
      <c r="A67" s="82">
        <v>1961</v>
      </c>
      <c r="B67" s="83">
        <f t="shared" si="2"/>
        <v>109.62566844919783</v>
      </c>
      <c r="C67" s="83">
        <f t="shared" si="2"/>
        <v>203.66792065663475</v>
      </c>
      <c r="D67" s="83">
        <f t="shared" si="2"/>
        <v>72.734869448478022</v>
      </c>
      <c r="E67" s="83">
        <f t="shared" si="2"/>
        <v>88.184131802002767</v>
      </c>
      <c r="F67" s="83">
        <f t="shared" si="2"/>
        <v>202.38058687370005</v>
      </c>
      <c r="G67" s="83">
        <f t="shared" si="2"/>
        <v>164.52620324673921</v>
      </c>
      <c r="H67" s="82"/>
      <c r="I67" s="76">
        <v>119.84255240557759</v>
      </c>
      <c r="J67" s="76">
        <v>105.69774718398</v>
      </c>
      <c r="K67" s="76">
        <v>46.571591868484198</v>
      </c>
      <c r="L67" s="76">
        <v>120.44506519760412</v>
      </c>
      <c r="M67" s="76">
        <v>50.277783042880195</v>
      </c>
      <c r="N67" s="76">
        <v>95.981001096090594</v>
      </c>
      <c r="O67" s="76"/>
      <c r="Z67" s="78"/>
      <c r="AA67" s="74"/>
      <c r="AB67" s="76"/>
    </row>
    <row r="68" spans="1:28" x14ac:dyDescent="0.2">
      <c r="A68" s="82">
        <v>1962</v>
      </c>
      <c r="B68" s="83">
        <f t="shared" si="2"/>
        <v>106.03752981407509</v>
      </c>
      <c r="C68" s="83">
        <f t="shared" si="2"/>
        <v>194.54187737284613</v>
      </c>
      <c r="D68" s="83">
        <f t="shared" si="2"/>
        <v>71.89560466855788</v>
      </c>
      <c r="E68" s="83">
        <f t="shared" si="2"/>
        <v>87.193298860407225</v>
      </c>
      <c r="F68" s="83">
        <f t="shared" si="2"/>
        <v>204.65237371965833</v>
      </c>
      <c r="G68" s="83">
        <f t="shared" si="2"/>
        <v>162.67759422149496</v>
      </c>
      <c r="H68" s="82"/>
      <c r="I68" s="76">
        <v>115.92000672351912</v>
      </c>
      <c r="J68" s="76">
        <v>100.96159525249257</v>
      </c>
      <c r="K68" s="76">
        <v>46.034216918939251</v>
      </c>
      <c r="L68" s="76">
        <v>119.09174985830519</v>
      </c>
      <c r="M68" s="76">
        <v>50.842167245560866</v>
      </c>
      <c r="N68" s="76">
        <v>94.902562881527771</v>
      </c>
      <c r="O68" s="76"/>
      <c r="Z68" s="78"/>
      <c r="AA68" s="74"/>
      <c r="AB68" s="76"/>
    </row>
    <row r="69" spans="1:28" x14ac:dyDescent="0.2">
      <c r="A69" s="82">
        <v>1963</v>
      </c>
      <c r="B69" s="83">
        <f t="shared" si="2"/>
        <v>102.46215886178398</v>
      </c>
      <c r="C69" s="83">
        <f t="shared" si="2"/>
        <v>200.97367581608006</v>
      </c>
      <c r="D69" s="83">
        <f t="shared" si="2"/>
        <v>70.825192353073902</v>
      </c>
      <c r="E69" s="83">
        <f t="shared" si="2"/>
        <v>83.516903352079595</v>
      </c>
      <c r="F69" s="83">
        <f t="shared" si="2"/>
        <v>202.24627135064864</v>
      </c>
      <c r="G69" s="83">
        <f t="shared" si="2"/>
        <v>162.46321196767732</v>
      </c>
      <c r="H69" s="82"/>
      <c r="I69" s="76">
        <v>112.01141864573793</v>
      </c>
      <c r="J69" s="76">
        <v>104.29951220868018</v>
      </c>
      <c r="K69" s="76">
        <v>45.348839934478853</v>
      </c>
      <c r="L69" s="76">
        <v>114.07039638297798</v>
      </c>
      <c r="M69" s="76">
        <v>50.244414789375305</v>
      </c>
      <c r="N69" s="76">
        <v>94.777496947150183</v>
      </c>
      <c r="O69" s="76"/>
      <c r="Z69" s="78"/>
      <c r="AA69" s="74"/>
      <c r="AB69" s="76"/>
    </row>
    <row r="70" spans="1:28" x14ac:dyDescent="0.2">
      <c r="A70" s="82">
        <v>1964</v>
      </c>
      <c r="B70" s="83">
        <f t="shared" si="2"/>
        <v>102.48707421989937</v>
      </c>
      <c r="C70" s="83">
        <f t="shared" si="2"/>
        <v>203.48050273928447</v>
      </c>
      <c r="D70" s="83">
        <f t="shared" si="2"/>
        <v>70.042989797613743</v>
      </c>
      <c r="E70" s="83">
        <f t="shared" si="2"/>
        <v>90.101700159220741</v>
      </c>
      <c r="F70" s="83">
        <f t="shared" si="2"/>
        <v>208.44469848986029</v>
      </c>
      <c r="G70" s="83">
        <f t="shared" si="2"/>
        <v>165.62322880841492</v>
      </c>
      <c r="H70" s="82"/>
      <c r="I70" s="76">
        <v>112.03865606333264</v>
      </c>
      <c r="J70" s="76">
        <v>105.60048271747998</v>
      </c>
      <c r="K70" s="76">
        <v>44.848001499659354</v>
      </c>
      <c r="L70" s="76">
        <v>123.06414916527932</v>
      </c>
      <c r="M70" s="76">
        <v>51.784301493562367</v>
      </c>
      <c r="N70" s="76">
        <v>96.620981898903665</v>
      </c>
      <c r="O70" s="76"/>
      <c r="Z70" s="78"/>
      <c r="AA70" s="74"/>
      <c r="AB70" s="76"/>
    </row>
    <row r="71" spans="1:28" x14ac:dyDescent="0.2">
      <c r="A71" s="82">
        <v>1965</v>
      </c>
      <c r="B71" s="83">
        <f t="shared" si="2"/>
        <v>100.54003416542676</v>
      </c>
      <c r="C71" s="83">
        <f t="shared" si="2"/>
        <v>195.62221829221565</v>
      </c>
      <c r="D71" s="83">
        <f t="shared" si="2"/>
        <v>68.974725505057108</v>
      </c>
      <c r="E71" s="83">
        <f t="shared" si="2"/>
        <v>98.161061952978827</v>
      </c>
      <c r="F71" s="83">
        <f t="shared" si="2"/>
        <v>224.56692521087612</v>
      </c>
      <c r="G71" s="83">
        <f t="shared" si="2"/>
        <v>162.84185012436996</v>
      </c>
      <c r="H71" s="82"/>
      <c r="I71" s="76">
        <v>109.91015593134006</v>
      </c>
      <c r="J71" s="76">
        <v>101.52226087425507</v>
      </c>
      <c r="K71" s="76">
        <v>44.163999878183105</v>
      </c>
      <c r="L71" s="76">
        <v>134.07191594672</v>
      </c>
      <c r="M71" s="76">
        <v>55.789576059512832</v>
      </c>
      <c r="N71" s="76">
        <v>94.998386195278243</v>
      </c>
      <c r="O71" s="76"/>
      <c r="Z71" s="78"/>
      <c r="AA71" s="74"/>
      <c r="AB71" s="76"/>
    </row>
    <row r="72" spans="1:28" x14ac:dyDescent="0.2">
      <c r="A72" s="82">
        <v>1966</v>
      </c>
      <c r="B72" s="83">
        <f t="shared" si="2"/>
        <v>100.1687695893273</v>
      </c>
      <c r="C72" s="83">
        <f t="shared" si="2"/>
        <v>195.33880697531129</v>
      </c>
      <c r="D72" s="83">
        <f t="shared" si="2"/>
        <v>67.014933128057734</v>
      </c>
      <c r="E72" s="83">
        <f t="shared" si="2"/>
        <v>96.952321250445991</v>
      </c>
      <c r="F72" s="83">
        <f t="shared" si="2"/>
        <v>225.51008264008948</v>
      </c>
      <c r="G72" s="83">
        <f t="shared" si="2"/>
        <v>157.25885470486409</v>
      </c>
      <c r="H72" s="82"/>
      <c r="I72" s="76">
        <v>109.50429027006791</v>
      </c>
      <c r="J72" s="76">
        <v>101.37517861590699</v>
      </c>
      <c r="K72" s="76">
        <v>42.909159504911607</v>
      </c>
      <c r="L72" s="76">
        <v>132.42097433456638</v>
      </c>
      <c r="M72" s="76">
        <v>56.023886401891978</v>
      </c>
      <c r="N72" s="76">
        <v>91.741388349923284</v>
      </c>
      <c r="O72" s="76"/>
      <c r="Z72" s="78"/>
      <c r="AA72" s="74"/>
      <c r="AB72" s="76"/>
    </row>
    <row r="73" spans="1:28" x14ac:dyDescent="0.2">
      <c r="A73" s="82">
        <v>1967</v>
      </c>
      <c r="B73" s="83">
        <f t="shared" si="2"/>
        <v>99.057537099713628</v>
      </c>
      <c r="C73" s="83">
        <f t="shared" si="2"/>
        <v>192.63890823005156</v>
      </c>
      <c r="D73" s="83">
        <f t="shared" si="2"/>
        <v>70.044011010006841</v>
      </c>
      <c r="E73" s="83">
        <f t="shared" si="2"/>
        <v>104.30163664667957</v>
      </c>
      <c r="F73" s="83">
        <f t="shared" si="2"/>
        <v>231.64495299282399</v>
      </c>
      <c r="G73" s="83">
        <f t="shared" si="2"/>
        <v>153.61144306508413</v>
      </c>
      <c r="H73" s="82"/>
      <c r="I73" s="76">
        <v>108.28949322704671</v>
      </c>
      <c r="J73" s="76">
        <v>99.974009427952637</v>
      </c>
      <c r="K73" s="76">
        <v>44.84865537430219</v>
      </c>
      <c r="L73" s="76">
        <v>142.4589341575944</v>
      </c>
      <c r="M73" s="76">
        <v>57.547983576209774</v>
      </c>
      <c r="N73" s="76">
        <v>89.61356789526539</v>
      </c>
      <c r="O73" s="76"/>
      <c r="Z73" s="78"/>
      <c r="AA73" s="74"/>
      <c r="AB73" s="76"/>
    </row>
    <row r="74" spans="1:28" x14ac:dyDescent="0.2">
      <c r="A74" s="82">
        <v>1968</v>
      </c>
      <c r="B74" s="83">
        <f t="shared" si="2"/>
        <v>96.301849075462258</v>
      </c>
      <c r="C74" s="83">
        <f t="shared" si="2"/>
        <v>187.57417802726545</v>
      </c>
      <c r="D74" s="83">
        <f t="shared" si="2"/>
        <v>77.042388606334427</v>
      </c>
      <c r="E74" s="83">
        <f t="shared" si="2"/>
        <v>106.2361136868893</v>
      </c>
      <c r="F74" s="83">
        <f t="shared" si="2"/>
        <v>243.37658666265568</v>
      </c>
      <c r="G74" s="83">
        <f t="shared" si="2"/>
        <v>152.91055208340705</v>
      </c>
      <c r="H74" s="82"/>
      <c r="I74" s="76">
        <v>105.27698081885275</v>
      </c>
      <c r="J74" s="76">
        <v>97.345561261922242</v>
      </c>
      <c r="K74" s="76">
        <v>49.329664106827408</v>
      </c>
      <c r="L74" s="76">
        <v>145.10111261385535</v>
      </c>
      <c r="M74" s="76">
        <v>60.462494999968264</v>
      </c>
      <c r="N74" s="76">
        <v>89.204683372599419</v>
      </c>
      <c r="O74" s="76"/>
      <c r="Z74" s="78"/>
      <c r="AA74" s="74"/>
      <c r="AB74" s="76"/>
    </row>
    <row r="75" spans="1:28" x14ac:dyDescent="0.2">
      <c r="A75" s="82">
        <v>1969</v>
      </c>
      <c r="B75" s="83">
        <f t="shared" si="2"/>
        <v>97.613260454583155</v>
      </c>
      <c r="C75" s="83">
        <f t="shared" si="2"/>
        <v>185.6533127009595</v>
      </c>
      <c r="D75" s="83">
        <f t="shared" si="2"/>
        <v>66.949735638987875</v>
      </c>
      <c r="E75" s="83">
        <f t="shared" si="2"/>
        <v>106.9940605029027</v>
      </c>
      <c r="F75" s="83">
        <f t="shared" si="2"/>
        <v>262.31535248474279</v>
      </c>
      <c r="G75" s="83">
        <f t="shared" si="2"/>
        <v>155.03910710819372</v>
      </c>
      <c r="H75" s="82"/>
      <c r="I75" s="76">
        <v>106.71061300692371</v>
      </c>
      <c r="J75" s="76">
        <v>96.348687836889098</v>
      </c>
      <c r="K75" s="76">
        <v>42.867414041218133</v>
      </c>
      <c r="L75" s="76">
        <v>146.1363436900769</v>
      </c>
      <c r="M75" s="76">
        <v>65.167487577626176</v>
      </c>
      <c r="N75" s="76">
        <v>90.446435981822091</v>
      </c>
      <c r="O75" s="76"/>
      <c r="Z75" s="78"/>
      <c r="AA75" s="74"/>
      <c r="AB75" s="76"/>
    </row>
    <row r="76" spans="1:28" x14ac:dyDescent="0.2">
      <c r="A76" s="82">
        <v>1970</v>
      </c>
      <c r="B76" s="83">
        <f t="shared" si="2"/>
        <v>115.65844266332329</v>
      </c>
      <c r="C76" s="83">
        <f t="shared" si="2"/>
        <v>178.71769693195694</v>
      </c>
      <c r="D76" s="83">
        <f t="shared" si="2"/>
        <v>63.624914668166724</v>
      </c>
      <c r="E76" s="83">
        <f t="shared" si="2"/>
        <v>107.79589290498086</v>
      </c>
      <c r="F76" s="83">
        <f t="shared" si="2"/>
        <v>300.6508990917655</v>
      </c>
      <c r="G76" s="83">
        <f t="shared" si="2"/>
        <v>155.7487359117498</v>
      </c>
      <c r="H76" s="82"/>
      <c r="I76" s="76">
        <v>126.43756861058608</v>
      </c>
      <c r="J76" s="76">
        <v>92.749304292569619</v>
      </c>
      <c r="K76" s="76">
        <v>40.738556088176189</v>
      </c>
      <c r="L76" s="76">
        <v>147.2315152812958</v>
      </c>
      <c r="M76" s="76">
        <v>74.691258236226759</v>
      </c>
      <c r="N76" s="76">
        <v>90.86041795932988</v>
      </c>
      <c r="O76" s="76"/>
      <c r="Z76" s="78"/>
      <c r="AA76" s="74"/>
      <c r="AB76" s="76"/>
    </row>
    <row r="77" spans="1:28" x14ac:dyDescent="0.2">
      <c r="A77" s="82">
        <v>1971</v>
      </c>
      <c r="B77" s="83">
        <f t="shared" si="2"/>
        <v>125.49987657368547</v>
      </c>
      <c r="C77" s="83">
        <f t="shared" si="2"/>
        <v>179.58815796271952</v>
      </c>
      <c r="D77" s="83">
        <f t="shared" si="2"/>
        <v>78.110162574728363</v>
      </c>
      <c r="E77" s="83">
        <f t="shared" si="2"/>
        <v>95.974425095039734</v>
      </c>
      <c r="F77" s="83">
        <f t="shared" si="2"/>
        <v>256.9335592422666</v>
      </c>
      <c r="G77" s="83">
        <f t="shared" si="2"/>
        <v>168.79636469961267</v>
      </c>
      <c r="H77" s="82"/>
      <c r="I77" s="76">
        <v>137.19620366233192</v>
      </c>
      <c r="J77" s="76">
        <v>93.201048335845641</v>
      </c>
      <c r="K77" s="76">
        <v>50.013351777416545</v>
      </c>
      <c r="L77" s="76">
        <v>131.08532852406108</v>
      </c>
      <c r="M77" s="76">
        <v>63.830478740925244</v>
      </c>
      <c r="N77" s="76">
        <v>98.472120218763564</v>
      </c>
      <c r="O77" s="76"/>
      <c r="Z77" s="78"/>
      <c r="AA77" s="74"/>
      <c r="AB77" s="76"/>
    </row>
    <row r="78" spans="1:28" x14ac:dyDescent="0.2">
      <c r="A78" s="82">
        <v>1972</v>
      </c>
      <c r="B78" s="83">
        <f t="shared" si="2"/>
        <v>132.55623084515088</v>
      </c>
      <c r="C78" s="83">
        <f t="shared" si="2"/>
        <v>192.97602178322353</v>
      </c>
      <c r="D78" s="83">
        <f t="shared" si="2"/>
        <v>124.85300253286253</v>
      </c>
      <c r="E78" s="83">
        <f t="shared" si="2"/>
        <v>95.98448981305107</v>
      </c>
      <c r="F78" s="83">
        <f t="shared" si="2"/>
        <v>244.78925201457682</v>
      </c>
      <c r="G78" s="83">
        <f t="shared" si="2"/>
        <v>147.65304124449145</v>
      </c>
      <c r="H78" s="82"/>
      <c r="I78" s="76">
        <v>144.91019545397424</v>
      </c>
      <c r="J78" s="76">
        <v>100.14896159027936</v>
      </c>
      <c r="K78" s="76">
        <v>79.942441934732429</v>
      </c>
      <c r="L78" s="76">
        <v>131.09907527863356</v>
      </c>
      <c r="M78" s="76">
        <v>60.813446062880296</v>
      </c>
      <c r="N78" s="76">
        <v>86.137566137566111</v>
      </c>
      <c r="O78" s="76"/>
      <c r="Z78" s="78"/>
      <c r="AA78" s="74"/>
      <c r="AB78" s="76"/>
    </row>
    <row r="79" spans="1:28" x14ac:dyDescent="0.2">
      <c r="A79" s="82">
        <v>1973</v>
      </c>
      <c r="B79" s="83">
        <f t="shared" si="2"/>
        <v>139.72123049836159</v>
      </c>
      <c r="C79" s="83">
        <f t="shared" si="2"/>
        <v>192.19923091008971</v>
      </c>
      <c r="D79" s="83">
        <f t="shared" si="2"/>
        <v>188.599362543935</v>
      </c>
      <c r="E79" s="83">
        <f t="shared" si="2"/>
        <v>108.18405664883983</v>
      </c>
      <c r="F79" s="83">
        <f t="shared" si="2"/>
        <v>268.03325885601754</v>
      </c>
      <c r="G79" s="83">
        <f t="shared" si="2"/>
        <v>163.38816017987307</v>
      </c>
      <c r="H79" s="82"/>
      <c r="I79" s="76">
        <v>152.74295815063934</v>
      </c>
      <c r="J79" s="76">
        <v>99.745829643634977</v>
      </c>
      <c r="K79" s="76">
        <v>120.75875856591942</v>
      </c>
      <c r="L79" s="76">
        <v>147.76168331131521</v>
      </c>
      <c r="M79" s="76">
        <v>66.587997619796695</v>
      </c>
      <c r="N79" s="76">
        <v>95.317091574733297</v>
      </c>
      <c r="O79" s="76"/>
      <c r="Z79" s="78"/>
      <c r="AA79" s="74"/>
      <c r="AB79" s="76"/>
    </row>
    <row r="80" spans="1:28" x14ac:dyDescent="0.2">
      <c r="A80" s="82">
        <v>1974</v>
      </c>
      <c r="B80" s="83">
        <f t="shared" si="2"/>
        <v>231.41751645969029</v>
      </c>
      <c r="C80" s="83">
        <f t="shared" si="2"/>
        <v>209.71718705066493</v>
      </c>
      <c r="D80" s="83">
        <f t="shared" si="2"/>
        <v>211.50806116082208</v>
      </c>
      <c r="E80" s="83">
        <f t="shared" si="2"/>
        <v>118.48772128386649</v>
      </c>
      <c r="F80" s="83">
        <f t="shared" si="2"/>
        <v>314.46370193128581</v>
      </c>
      <c r="G80" s="83">
        <f t="shared" si="2"/>
        <v>189.38953359637264</v>
      </c>
      <c r="H80" s="82"/>
      <c r="I80" s="76">
        <v>252.98514696620748</v>
      </c>
      <c r="J80" s="76">
        <v>108.83714109492735</v>
      </c>
      <c r="K80" s="76">
        <v>135.42702662378008</v>
      </c>
      <c r="L80" s="76">
        <v>161.83479979361465</v>
      </c>
      <c r="M80" s="76">
        <v>78.122798361233322</v>
      </c>
      <c r="N80" s="76">
        <v>110.48572612133016</v>
      </c>
      <c r="O80" s="76"/>
      <c r="Z80" s="78"/>
      <c r="AA80" s="74"/>
      <c r="AB80" s="76"/>
    </row>
    <row r="81" spans="1:28" x14ac:dyDescent="0.2">
      <c r="A81" s="82">
        <v>1975</v>
      </c>
      <c r="B81" s="83">
        <f t="shared" si="2"/>
        <v>262.0938045093352</v>
      </c>
      <c r="C81" s="83">
        <f t="shared" si="2"/>
        <v>240.49725284218528</v>
      </c>
      <c r="D81" s="83">
        <f t="shared" si="2"/>
        <v>149.67494315297691</v>
      </c>
      <c r="E81" s="83">
        <f t="shared" si="2"/>
        <v>99.698321177944493</v>
      </c>
      <c r="F81" s="83">
        <f t="shared" si="2"/>
        <v>238.84020297855386</v>
      </c>
      <c r="G81" s="83">
        <f t="shared" si="2"/>
        <v>183.98800414457699</v>
      </c>
      <c r="H81" s="82"/>
      <c r="I81" s="76">
        <v>286.52040116538097</v>
      </c>
      <c r="J81" s="76">
        <v>124.81110303183587</v>
      </c>
      <c r="K81" s="76">
        <v>95.835744510363924</v>
      </c>
      <c r="L81" s="76">
        <v>136.1715599959729</v>
      </c>
      <c r="M81" s="76">
        <v>59.335512821530024</v>
      </c>
      <c r="N81" s="76">
        <v>107.33459156645408</v>
      </c>
      <c r="O81" s="76"/>
      <c r="Z81" s="78"/>
      <c r="AA81" s="74"/>
      <c r="AB81" s="76"/>
    </row>
    <row r="82" spans="1:28" x14ac:dyDescent="0.2">
      <c r="A82" s="82">
        <v>1976</v>
      </c>
      <c r="B82" s="83">
        <f t="shared" si="2"/>
        <v>251.83182908019117</v>
      </c>
      <c r="C82" s="83">
        <f t="shared" si="2"/>
        <v>264.91369944699028</v>
      </c>
      <c r="D82" s="83">
        <f t="shared" si="2"/>
        <v>147.68576103909473</v>
      </c>
      <c r="E82" s="83">
        <f t="shared" si="2"/>
        <v>93.449565546244457</v>
      </c>
      <c r="F82" s="83">
        <f t="shared" si="2"/>
        <v>244.60417133159993</v>
      </c>
      <c r="G82" s="83">
        <f t="shared" si="2"/>
        <v>172.29683238636545</v>
      </c>
      <c r="H82" s="82"/>
      <c r="I82" s="76">
        <v>275.30203100126329</v>
      </c>
      <c r="J82" s="76">
        <v>137.48253107040634</v>
      </c>
      <c r="K82" s="76">
        <v>94.56208610879861</v>
      </c>
      <c r="L82" s="76">
        <v>127.63678436135115</v>
      </c>
      <c r="M82" s="76">
        <v>60.767466126919601</v>
      </c>
      <c r="N82" s="76">
        <v>100.51421677389516</v>
      </c>
      <c r="O82" s="76"/>
      <c r="Z82" s="78"/>
      <c r="AA82" s="74"/>
      <c r="AB82" s="76"/>
    </row>
    <row r="83" spans="1:28" x14ac:dyDescent="0.2">
      <c r="A83" s="82">
        <v>1977</v>
      </c>
      <c r="B83" s="83">
        <f t="shared" si="2"/>
        <v>242.23008113168288</v>
      </c>
      <c r="C83" s="83">
        <f t="shared" si="2"/>
        <v>275.30187282012702</v>
      </c>
      <c r="D83" s="83">
        <f t="shared" si="2"/>
        <v>177.73434854904593</v>
      </c>
      <c r="E83" s="83">
        <f t="shared" si="2"/>
        <v>87.431370118315655</v>
      </c>
      <c r="F83" s="83">
        <f t="shared" si="2"/>
        <v>219.74218311119955</v>
      </c>
      <c r="G83" s="83">
        <f t="shared" si="2"/>
        <v>181.31064324463642</v>
      </c>
      <c r="H83" s="82"/>
      <c r="I83" s="76">
        <v>264.80542014376596</v>
      </c>
      <c r="J83" s="76">
        <v>142.87369193342855</v>
      </c>
      <c r="K83" s="76">
        <v>113.80197152206874</v>
      </c>
      <c r="L83" s="76">
        <v>119.41691616197578</v>
      </c>
      <c r="M83" s="76">
        <v>54.590956467225681</v>
      </c>
      <c r="N83" s="76">
        <v>105.77267757098893</v>
      </c>
      <c r="O83" s="76"/>
      <c r="Z83" s="78"/>
      <c r="AA83" s="74"/>
      <c r="AB83" s="76"/>
    </row>
    <row r="84" spans="1:28" x14ac:dyDescent="0.2">
      <c r="A84" s="82">
        <v>1978</v>
      </c>
      <c r="B84" s="83">
        <f t="shared" si="2"/>
        <v>247.52076583603312</v>
      </c>
      <c r="C84" s="83">
        <f t="shared" si="2"/>
        <v>283.4734672628598</v>
      </c>
      <c r="D84" s="83">
        <f t="shared" si="2"/>
        <v>230.98691746156859</v>
      </c>
      <c r="E84" s="83">
        <f t="shared" si="2"/>
        <v>114.86327845422457</v>
      </c>
      <c r="F84" s="83">
        <f t="shared" si="2"/>
        <v>203.27799267705379</v>
      </c>
      <c r="G84" s="83">
        <f t="shared" si="2"/>
        <v>186.16827297426028</v>
      </c>
      <c r="H84" s="82"/>
      <c r="I84" s="76">
        <v>270.58918564241202</v>
      </c>
      <c r="J84" s="76">
        <v>147.11451258261724</v>
      </c>
      <c r="K84" s="76">
        <v>147.89919234816909</v>
      </c>
      <c r="L84" s="76">
        <v>156.88440515910861</v>
      </c>
      <c r="M84" s="76">
        <v>50.500727224332728</v>
      </c>
      <c r="N84" s="76">
        <v>108.60651288234182</v>
      </c>
      <c r="O84" s="76"/>
      <c r="Z84" s="78"/>
      <c r="AA84" s="74"/>
      <c r="AB84" s="76"/>
    </row>
    <row r="85" spans="1:28" x14ac:dyDescent="0.2">
      <c r="A85" s="82">
        <v>1979</v>
      </c>
      <c r="B85" s="83">
        <f t="shared" si="2"/>
        <v>268.33701793171207</v>
      </c>
      <c r="C85" s="83">
        <f t="shared" si="2"/>
        <v>283.27420838260412</v>
      </c>
      <c r="D85" s="83">
        <f t="shared" si="2"/>
        <v>453.31562164733327</v>
      </c>
      <c r="E85" s="83">
        <f t="shared" si="2"/>
        <v>153.19347715239292</v>
      </c>
      <c r="F85" s="83">
        <f t="shared" si="2"/>
        <v>257.27985482377079</v>
      </c>
      <c r="G85" s="83">
        <f t="shared" si="2"/>
        <v>167.31286707153453</v>
      </c>
      <c r="H85" s="82"/>
      <c r="I85" s="76">
        <v>293.34546907451886</v>
      </c>
      <c r="J85" s="76">
        <v>147.01110299959836</v>
      </c>
      <c r="K85" s="76">
        <v>290.25459561623734</v>
      </c>
      <c r="L85" s="76">
        <v>209.23717188593548</v>
      </c>
      <c r="M85" s="76">
        <v>63.916509591929952</v>
      </c>
      <c r="N85" s="76">
        <v>97.606680035639187</v>
      </c>
      <c r="O85" s="76"/>
      <c r="Z85" s="78"/>
      <c r="AA85" s="74"/>
      <c r="AB85" s="76"/>
    </row>
    <row r="86" spans="1:28" x14ac:dyDescent="0.2">
      <c r="A86" s="82">
        <v>1980</v>
      </c>
      <c r="B86" s="83">
        <f t="shared" si="2"/>
        <v>252.48213475199762</v>
      </c>
      <c r="C86" s="83">
        <f t="shared" si="2"/>
        <v>279.51862328291463</v>
      </c>
      <c r="D86" s="83">
        <f t="shared" si="2"/>
        <v>387.96688070905719</v>
      </c>
      <c r="E86" s="83">
        <f t="shared" si="2"/>
        <v>168.29867449399546</v>
      </c>
      <c r="F86" s="83">
        <f t="shared" si="2"/>
        <v>251.50548030830652</v>
      </c>
      <c r="G86" s="83">
        <f t="shared" si="2"/>
        <v>170.4282388093896</v>
      </c>
      <c r="H86" s="82"/>
      <c r="I86" s="76">
        <v>276.01294380713796</v>
      </c>
      <c r="J86" s="76">
        <v>145.06206319443368</v>
      </c>
      <c r="K86" s="76">
        <v>248.41228648481729</v>
      </c>
      <c r="L86" s="76">
        <v>229.86839477665831</v>
      </c>
      <c r="M86" s="76">
        <v>62.481971064388119</v>
      </c>
      <c r="N86" s="76">
        <v>99.42412000741902</v>
      </c>
      <c r="O86" s="76"/>
      <c r="Z86" s="78"/>
      <c r="AA86" s="74"/>
      <c r="AB86" s="76"/>
    </row>
    <row r="87" spans="1:28" x14ac:dyDescent="0.2">
      <c r="A87" s="82">
        <v>1981</v>
      </c>
      <c r="B87" s="83">
        <f t="shared" si="2"/>
        <v>247.09116903112277</v>
      </c>
      <c r="C87" s="83">
        <f t="shared" si="2"/>
        <v>275.25645845641543</v>
      </c>
      <c r="D87" s="83">
        <f t="shared" si="2"/>
        <v>253.58209480097025</v>
      </c>
      <c r="E87" s="83">
        <f t="shared" si="2"/>
        <v>165.06385199512729</v>
      </c>
      <c r="F87" s="83">
        <f t="shared" si="2"/>
        <v>186.40569594131949</v>
      </c>
      <c r="G87" s="83">
        <f t="shared" si="2"/>
        <v>161.55144264231325</v>
      </c>
      <c r="H87" s="82"/>
      <c r="I87" s="76">
        <v>270.11955131010603</v>
      </c>
      <c r="J87" s="76">
        <v>142.85012319506939</v>
      </c>
      <c r="K87" s="76">
        <v>162.36671508143024</v>
      </c>
      <c r="L87" s="76">
        <v>225.45015763107236</v>
      </c>
      <c r="M87" s="76">
        <v>46.309111379065193</v>
      </c>
      <c r="N87" s="76">
        <v>94.245590594908478</v>
      </c>
      <c r="O87" s="76"/>
      <c r="Z87" s="78"/>
      <c r="AA87" s="74"/>
      <c r="AB87" s="76"/>
    </row>
    <row r="88" spans="1:28" x14ac:dyDescent="0.2">
      <c r="A88" s="82">
        <v>1982</v>
      </c>
      <c r="B88" s="83">
        <f t="shared" si="2"/>
        <v>237.5580085604866</v>
      </c>
      <c r="C88" s="83">
        <f t="shared" si="2"/>
        <v>267.66839378238342</v>
      </c>
      <c r="D88" s="83">
        <f t="shared" si="2"/>
        <v>274.37664925512991</v>
      </c>
      <c r="E88" s="83">
        <f t="shared" si="2"/>
        <v>155.5363322478438</v>
      </c>
      <c r="F88" s="83">
        <f t="shared" si="2"/>
        <v>152.84418341127517</v>
      </c>
      <c r="G88" s="83">
        <f t="shared" si="2"/>
        <v>154.74131857929686</v>
      </c>
      <c r="H88" s="82"/>
      <c r="I88" s="76">
        <v>259.69792014055525</v>
      </c>
      <c r="J88" s="76">
        <v>138.91213758130309</v>
      </c>
      <c r="K88" s="76">
        <v>175.68131247425413</v>
      </c>
      <c r="L88" s="76">
        <v>212.43712780718562</v>
      </c>
      <c r="M88" s="76">
        <v>37.971362825002885</v>
      </c>
      <c r="N88" s="76">
        <v>90.272712644417979</v>
      </c>
      <c r="O88" s="76"/>
      <c r="Z88" s="78"/>
      <c r="AA88" s="74"/>
      <c r="AB88" s="76"/>
    </row>
    <row r="89" spans="1:28" x14ac:dyDescent="0.2">
      <c r="A89" s="82">
        <v>1983</v>
      </c>
      <c r="B89" s="83">
        <f t="shared" si="2"/>
        <v>222.71870089051856</v>
      </c>
      <c r="C89" s="83">
        <f t="shared" si="2"/>
        <v>310.26664798729803</v>
      </c>
      <c r="D89" s="83">
        <f t="shared" si="2"/>
        <v>237.21508190199421</v>
      </c>
      <c r="E89" s="83">
        <f t="shared" si="2"/>
        <v>150.69534198711773</v>
      </c>
      <c r="F89" s="83">
        <f t="shared" si="2"/>
        <v>158.15570662184689</v>
      </c>
      <c r="G89" s="83">
        <f t="shared" si="2"/>
        <v>176.20329208229816</v>
      </c>
      <c r="H89" s="82"/>
      <c r="I89" s="76">
        <v>243.47561990505193</v>
      </c>
      <c r="J89" s="76">
        <v>161.0193967358797</v>
      </c>
      <c r="K89" s="76">
        <v>151.88703936856925</v>
      </c>
      <c r="L89" s="76">
        <v>205.82512884933143</v>
      </c>
      <c r="M89" s="76">
        <v>39.290914347872061</v>
      </c>
      <c r="N89" s="76">
        <v>102.79316021851382</v>
      </c>
      <c r="O89" s="76"/>
      <c r="Z89" s="78"/>
      <c r="AA89" s="74"/>
      <c r="AB89" s="76"/>
    </row>
    <row r="90" spans="1:28" x14ac:dyDescent="0.2">
      <c r="A90" s="82">
        <v>1984</v>
      </c>
      <c r="B90" s="83">
        <f t="shared" si="2"/>
        <v>210.20713897141894</v>
      </c>
      <c r="C90" s="83">
        <f t="shared" si="2"/>
        <v>256.3130917474316</v>
      </c>
      <c r="D90" s="83">
        <f t="shared" si="2"/>
        <v>190.00331100071099</v>
      </c>
      <c r="E90" s="83">
        <f t="shared" si="2"/>
        <v>144.45867239573556</v>
      </c>
      <c r="F90" s="83">
        <f t="shared" si="2"/>
        <v>130.03876991867443</v>
      </c>
      <c r="G90" s="83">
        <f t="shared" si="2"/>
        <v>184.17549706723864</v>
      </c>
      <c r="H90" s="82"/>
      <c r="I90" s="76">
        <v>229.79800647585603</v>
      </c>
      <c r="J90" s="76">
        <v>133.01906497655276</v>
      </c>
      <c r="K90" s="76">
        <v>121.65769624229314</v>
      </c>
      <c r="L90" s="76">
        <v>197.30686076413292</v>
      </c>
      <c r="M90" s="76">
        <v>32.305771823926698</v>
      </c>
      <c r="N90" s="76">
        <v>107.44397085109307</v>
      </c>
      <c r="O90" s="76"/>
      <c r="Z90" s="78"/>
      <c r="AA90" s="74"/>
      <c r="AB90" s="76"/>
    </row>
    <row r="91" spans="1:28" x14ac:dyDescent="0.2">
      <c r="A91" s="82">
        <v>1985</v>
      </c>
      <c r="B91" s="83">
        <f t="shared" si="2"/>
        <v>203.97284629060931</v>
      </c>
      <c r="C91" s="83">
        <f t="shared" si="2"/>
        <v>239.43546295495807</v>
      </c>
      <c r="D91" s="83">
        <f t="shared" si="2"/>
        <v>195.97828254027948</v>
      </c>
      <c r="E91" s="83">
        <f t="shared" si="2"/>
        <v>87.585807483207262</v>
      </c>
      <c r="F91" s="83">
        <f t="shared" si="2"/>
        <v>123.32440490115928</v>
      </c>
      <c r="G91" s="83">
        <f t="shared" si="2"/>
        <v>194.11232006180424</v>
      </c>
      <c r="H91" s="82"/>
      <c r="I91" s="76">
        <v>222.98269070281816</v>
      </c>
      <c r="J91" s="76">
        <v>124.26006485802424</v>
      </c>
      <c r="K91" s="76">
        <v>125.48342574557768</v>
      </c>
      <c r="L91" s="76">
        <v>119.6278522805632</v>
      </c>
      <c r="M91" s="76">
        <v>30.637709719570775</v>
      </c>
      <c r="N91" s="76">
        <v>113.24089681128635</v>
      </c>
      <c r="O91" s="76"/>
      <c r="Z91" s="78"/>
      <c r="AA91" s="74"/>
      <c r="AB91" s="76"/>
    </row>
    <row r="92" spans="1:28" x14ac:dyDescent="0.2">
      <c r="A92" s="82">
        <v>1986</v>
      </c>
      <c r="B92" s="83">
        <f t="shared" si="2"/>
        <v>187.62932402411937</v>
      </c>
      <c r="C92" s="83">
        <f t="shared" si="2"/>
        <v>208.27109149550162</v>
      </c>
      <c r="D92" s="83">
        <f t="shared" si="2"/>
        <v>239.30421245977129</v>
      </c>
      <c r="E92" s="83">
        <f t="shared" si="2"/>
        <v>134.68736311164409</v>
      </c>
      <c r="F92" s="83">
        <f t="shared" si="2"/>
        <v>119.27119884905638</v>
      </c>
      <c r="G92" s="83">
        <f t="shared" si="2"/>
        <v>190.57012444023846</v>
      </c>
      <c r="H92" s="82"/>
      <c r="I92" s="76">
        <v>205.11598620357751</v>
      </c>
      <c r="J92" s="76">
        <v>108.08665941916449</v>
      </c>
      <c r="K92" s="76">
        <v>153.22469400979594</v>
      </c>
      <c r="L92" s="76">
        <v>183.96085440517908</v>
      </c>
      <c r="M92" s="76">
        <v>29.63076425279586</v>
      </c>
      <c r="N92" s="76">
        <v>111.17445708845266</v>
      </c>
      <c r="O92" s="76"/>
      <c r="Z92" s="78"/>
      <c r="AA92" s="74"/>
      <c r="AB92" s="76"/>
    </row>
    <row r="93" spans="1:28" x14ac:dyDescent="0.2">
      <c r="A93" s="82">
        <v>1987</v>
      </c>
      <c r="B93" s="83">
        <f t="shared" si="2"/>
        <v>176.94274341702385</v>
      </c>
      <c r="C93" s="83">
        <f t="shared" si="2"/>
        <v>173.91090730429087</v>
      </c>
      <c r="D93" s="83">
        <f t="shared" si="2"/>
        <v>246.43681007980152</v>
      </c>
      <c r="E93" s="83">
        <f t="shared" si="2"/>
        <v>154.75629659590771</v>
      </c>
      <c r="F93" s="83">
        <f t="shared" si="2"/>
        <v>148.99549767269031</v>
      </c>
      <c r="G93" s="83">
        <f t="shared" si="2"/>
        <v>130.6091966182903</v>
      </c>
      <c r="H93" s="82"/>
      <c r="I93" s="76">
        <v>193.43343854334799</v>
      </c>
      <c r="J93" s="76">
        <v>90.254719808210979</v>
      </c>
      <c r="K93" s="76">
        <v>157.79164281771904</v>
      </c>
      <c r="L93" s="76">
        <v>211.37172700282272</v>
      </c>
      <c r="M93" s="76">
        <v>37.015226717513698</v>
      </c>
      <c r="N93" s="76">
        <v>76.194558656285565</v>
      </c>
      <c r="O93" s="76"/>
      <c r="Z93" s="78"/>
      <c r="AA93" s="74"/>
      <c r="AB93" s="76"/>
    </row>
    <row r="94" spans="1:28" x14ac:dyDescent="0.2">
      <c r="A94" s="82">
        <v>1988</v>
      </c>
      <c r="B94" s="83">
        <f t="shared" si="2"/>
        <v>166.7183652467933</v>
      </c>
      <c r="C94" s="83">
        <f t="shared" si="2"/>
        <v>159.66698775285533</v>
      </c>
      <c r="D94" s="83">
        <f t="shared" si="2"/>
        <v>201.83428511216519</v>
      </c>
      <c r="E94" s="83">
        <f t="shared" si="2"/>
        <v>141.69880928677188</v>
      </c>
      <c r="F94" s="83">
        <f t="shared" si="2"/>
        <v>208.83016801487267</v>
      </c>
      <c r="G94" s="83">
        <f t="shared" si="2"/>
        <v>126.37253107358211</v>
      </c>
      <c r="H94" s="82"/>
      <c r="I94" s="76">
        <v>182.25616962436186</v>
      </c>
      <c r="J94" s="76">
        <v>82.862538443553163</v>
      </c>
      <c r="K94" s="76">
        <v>129.23298031034994</v>
      </c>
      <c r="L94" s="76">
        <v>193.53734026987951</v>
      </c>
      <c r="M94" s="76">
        <v>51.880064399716538</v>
      </c>
      <c r="N94" s="76">
        <v>73.722980316386909</v>
      </c>
      <c r="O94" s="76"/>
      <c r="Z94" s="78"/>
      <c r="AA94" s="74"/>
      <c r="AB94" s="76"/>
    </row>
    <row r="95" spans="1:28" x14ac:dyDescent="0.2">
      <c r="A95" s="82">
        <v>1989</v>
      </c>
      <c r="B95" s="83">
        <f t="shared" si="2"/>
        <v>157.55960729312758</v>
      </c>
      <c r="C95" s="83">
        <f t="shared" si="2"/>
        <v>168.47524381095269</v>
      </c>
      <c r="D95" s="83">
        <f t="shared" si="2"/>
        <v>190.09293993282154</v>
      </c>
      <c r="E95" s="83">
        <f t="shared" si="2"/>
        <v>129.5599492916827</v>
      </c>
      <c r="F95" s="83">
        <f t="shared" si="2"/>
        <v>218.12293868195999</v>
      </c>
      <c r="G95" s="83">
        <f t="shared" si="2"/>
        <v>136.98806000453175</v>
      </c>
      <c r="H95" s="82"/>
      <c r="I95" s="76">
        <v>172.24383450650728</v>
      </c>
      <c r="J95" s="76">
        <v>87.433768016472186</v>
      </c>
      <c r="K95" s="76">
        <v>121.71508497588835</v>
      </c>
      <c r="L95" s="76">
        <v>176.95764782798037</v>
      </c>
      <c r="M95" s="76">
        <v>54.188684582533966</v>
      </c>
      <c r="N95" s="76">
        <v>79.91584852734924</v>
      </c>
      <c r="O95" s="76"/>
      <c r="Z95" s="78"/>
      <c r="AA95" s="74"/>
      <c r="AB95" s="76"/>
    </row>
    <row r="96" spans="1:28" x14ac:dyDescent="0.2">
      <c r="A96" s="82">
        <v>1990</v>
      </c>
      <c r="B96" s="83">
        <f t="shared" si="2"/>
        <v>149.64638568244573</v>
      </c>
      <c r="C96" s="83">
        <f t="shared" si="2"/>
        <v>157.79612462411706</v>
      </c>
      <c r="D96" s="83">
        <f t="shared" si="2"/>
        <v>174.81904344553186</v>
      </c>
      <c r="E96" s="83">
        <f t="shared" si="2"/>
        <v>113.51179278118144</v>
      </c>
      <c r="F96" s="83">
        <f t="shared" si="2"/>
        <v>193.36243490440253</v>
      </c>
      <c r="G96" s="83">
        <f t="shared" si="2"/>
        <v>135.46936908431852</v>
      </c>
      <c r="H96" s="82"/>
      <c r="I96" s="76">
        <v>163.59311712443207</v>
      </c>
      <c r="J96" s="76">
        <v>81.89161470966485</v>
      </c>
      <c r="K96" s="76">
        <v>111.93532351015281</v>
      </c>
      <c r="L96" s="76">
        <v>155.03849732198444</v>
      </c>
      <c r="M96" s="76">
        <v>48.037386890441795</v>
      </c>
      <c r="N96" s="76">
        <v>79.029877344637356</v>
      </c>
      <c r="O96" s="76"/>
      <c r="Z96" s="78"/>
      <c r="AA96" s="74"/>
      <c r="AB96" s="76"/>
    </row>
    <row r="97" spans="1:28" x14ac:dyDescent="0.2">
      <c r="A97" s="82">
        <v>1991</v>
      </c>
      <c r="B97" s="83">
        <f t="shared" si="2"/>
        <v>143.9175126093341</v>
      </c>
      <c r="C97" s="83">
        <f t="shared" si="2"/>
        <v>147.50367107195302</v>
      </c>
      <c r="D97" s="83">
        <f t="shared" si="2"/>
        <v>157.9359331565262</v>
      </c>
      <c r="E97" s="83">
        <f t="shared" si="2"/>
        <v>86.362092419021195</v>
      </c>
      <c r="F97" s="83">
        <f t="shared" si="2"/>
        <v>163.05639693331162</v>
      </c>
      <c r="G97" s="83">
        <f t="shared" si="2"/>
        <v>131.08060642946143</v>
      </c>
      <c r="H97" s="82"/>
      <c r="I97" s="76">
        <v>157.33032501377375</v>
      </c>
      <c r="J97" s="76">
        <v>76.550129659137085</v>
      </c>
      <c r="K97" s="76">
        <v>101.12519450583616</v>
      </c>
      <c r="L97" s="76">
        <v>117.95645814561711</v>
      </c>
      <c r="M97" s="76">
        <v>40.508401894708442</v>
      </c>
      <c r="N97" s="76">
        <v>76.469568865661572</v>
      </c>
      <c r="O97" s="76"/>
      <c r="Z97" s="78"/>
      <c r="AA97" s="74"/>
      <c r="AB97" s="76"/>
    </row>
    <row r="98" spans="1:28" x14ac:dyDescent="0.2">
      <c r="A98" s="82">
        <v>1992</v>
      </c>
      <c r="B98" s="83">
        <f t="shared" si="2"/>
        <v>136.10338095385663</v>
      </c>
      <c r="C98" s="83">
        <f t="shared" si="2"/>
        <v>136.05728588241141</v>
      </c>
      <c r="D98" s="83">
        <f t="shared" si="2"/>
        <v>154.71423043060909</v>
      </c>
      <c r="E98" s="83">
        <f t="shared" si="2"/>
        <v>81.858261512361551</v>
      </c>
      <c r="F98" s="83">
        <f t="shared" si="2"/>
        <v>154.38903392294975</v>
      </c>
      <c r="G98" s="83">
        <f t="shared" si="2"/>
        <v>107.9772062130066</v>
      </c>
      <c r="H98" s="82"/>
      <c r="I98" s="76">
        <v>148.78793256433008</v>
      </c>
      <c r="J98" s="76">
        <v>70.609787537343976</v>
      </c>
      <c r="K98" s="76">
        <v>99.062362392288804</v>
      </c>
      <c r="L98" s="76">
        <v>111.80496358410592</v>
      </c>
      <c r="M98" s="76">
        <v>38.355152891330398</v>
      </c>
      <c r="N98" s="76">
        <v>62.991548722126048</v>
      </c>
      <c r="O98" s="76"/>
      <c r="Z98" s="78"/>
      <c r="AA98" s="74"/>
      <c r="AB98" s="76"/>
    </row>
    <row r="99" spans="1:28" x14ac:dyDescent="0.2">
      <c r="A99" s="82">
        <v>1993</v>
      </c>
      <c r="B99" s="83">
        <f t="shared" si="2"/>
        <v>129.03866405897395</v>
      </c>
      <c r="C99" s="83">
        <f t="shared" si="2"/>
        <v>119.16955017301038</v>
      </c>
      <c r="D99" s="83">
        <f t="shared" si="2"/>
        <v>161.64742811631641</v>
      </c>
      <c r="E99" s="83">
        <f t="shared" si="2"/>
        <v>82.64065591063347</v>
      </c>
      <c r="F99" s="83">
        <f t="shared" si="2"/>
        <v>125.71510245104018</v>
      </c>
      <c r="G99" s="83">
        <f t="shared" si="2"/>
        <v>110.59650394886029</v>
      </c>
      <c r="H99" s="82"/>
      <c r="I99" s="76">
        <v>141.0647987701868</v>
      </c>
      <c r="J99" s="76">
        <v>61.845542221895023</v>
      </c>
      <c r="K99" s="76">
        <v>103.50163691647009</v>
      </c>
      <c r="L99" s="76">
        <v>112.87358604921887</v>
      </c>
      <c r="M99" s="76">
        <v>31.231635128083745</v>
      </c>
      <c r="N99" s="76">
        <v>64.519589933159978</v>
      </c>
      <c r="O99" s="76"/>
      <c r="Z99" s="78"/>
      <c r="AA99" s="74"/>
      <c r="AB99" s="76"/>
    </row>
    <row r="100" spans="1:28" x14ac:dyDescent="0.2">
      <c r="A100" s="82">
        <v>1994</v>
      </c>
      <c r="B100" s="83">
        <f t="shared" si="2"/>
        <v>123.55571202253121</v>
      </c>
      <c r="C100" s="83">
        <f t="shared" si="2"/>
        <v>113.4921382167404</v>
      </c>
      <c r="D100" s="83">
        <f t="shared" si="2"/>
        <v>159.58471710717129</v>
      </c>
      <c r="E100" s="83">
        <f t="shared" si="2"/>
        <v>87.036059402064609</v>
      </c>
      <c r="F100" s="83">
        <f t="shared" si="2"/>
        <v>147.84243125332591</v>
      </c>
      <c r="G100" s="83">
        <f t="shared" si="2"/>
        <v>110.81775296711855</v>
      </c>
      <c r="H100" s="82"/>
      <c r="I100" s="76">
        <v>135.07084702457749</v>
      </c>
      <c r="J100" s="76">
        <v>58.899129985356183</v>
      </c>
      <c r="K100" s="76">
        <v>102.18089851425734</v>
      </c>
      <c r="L100" s="76">
        <v>118.87698653950045</v>
      </c>
      <c r="M100" s="76">
        <v>36.728768296958705</v>
      </c>
      <c r="N100" s="76">
        <v>64.648661788249882</v>
      </c>
      <c r="O100" s="76"/>
      <c r="Z100" s="78"/>
      <c r="AA100" s="74"/>
      <c r="AB100" s="76"/>
    </row>
    <row r="101" spans="1:28" x14ac:dyDescent="0.2">
      <c r="A101" s="82">
        <v>1995</v>
      </c>
      <c r="B101" s="83">
        <f t="shared" si="2"/>
        <v>119.58918178705919</v>
      </c>
      <c r="C101" s="83">
        <f t="shared" si="2"/>
        <v>121.31325154123176</v>
      </c>
      <c r="D101" s="83">
        <f t="shared" si="2"/>
        <v>157.37777029550358</v>
      </c>
      <c r="E101" s="83">
        <f t="shared" si="2"/>
        <v>87.682716535678168</v>
      </c>
      <c r="F101" s="83">
        <f t="shared" si="2"/>
        <v>182.9086698726602</v>
      </c>
      <c r="G101" s="83">
        <f t="shared" si="2"/>
        <v>107.76372040503261</v>
      </c>
      <c r="H101" s="82"/>
      <c r="I101" s="76">
        <v>130.7346444331821</v>
      </c>
      <c r="J101" s="76">
        <v>62.958061093427155</v>
      </c>
      <c r="K101" s="76">
        <v>100.76780700852161</v>
      </c>
      <c r="L101" s="76">
        <v>119.76021415683935</v>
      </c>
      <c r="M101" s="76">
        <v>45.440338732976002</v>
      </c>
      <c r="N101" s="76">
        <v>62.867005754715443</v>
      </c>
      <c r="O101" s="76"/>
      <c r="Z101" s="78"/>
      <c r="AA101" s="74"/>
      <c r="AB101" s="76"/>
    </row>
    <row r="102" spans="1:28" x14ac:dyDescent="0.2">
      <c r="A102" s="82">
        <v>1996</v>
      </c>
      <c r="B102" s="83">
        <f t="shared" si="2"/>
        <v>114.38689832903816</v>
      </c>
      <c r="C102" s="83">
        <f t="shared" si="2"/>
        <v>122.9386218447537</v>
      </c>
      <c r="D102" s="83">
        <f t="shared" si="2"/>
        <v>138.03515374117862</v>
      </c>
      <c r="E102" s="83">
        <f t="shared" si="2"/>
        <v>79.566695727022605</v>
      </c>
      <c r="F102" s="83">
        <f t="shared" si="2"/>
        <v>138.8852483242195</v>
      </c>
      <c r="G102" s="83">
        <f t="shared" si="2"/>
        <v>104.67298272611198</v>
      </c>
      <c r="H102" s="82"/>
      <c r="I102" s="76">
        <v>125.04751899288912</v>
      </c>
      <c r="J102" s="76">
        <v>63.801581167026022</v>
      </c>
      <c r="K102" s="76">
        <v>88.382874572852572</v>
      </c>
      <c r="L102" s="76">
        <v>108.6750604509724</v>
      </c>
      <c r="M102" s="76">
        <v>34.503518795799529</v>
      </c>
      <c r="N102" s="76">
        <v>61.063936756014236</v>
      </c>
      <c r="O102" s="76"/>
      <c r="Z102" s="78"/>
      <c r="AA102" s="74"/>
      <c r="AB102" s="76"/>
    </row>
    <row r="103" spans="1:28" x14ac:dyDescent="0.2">
      <c r="A103" s="82">
        <v>1997</v>
      </c>
      <c r="B103" s="83">
        <f t="shared" si="2"/>
        <v>109.46661248814844</v>
      </c>
      <c r="C103" s="83">
        <f t="shared" si="2"/>
        <v>124.33963631094687</v>
      </c>
      <c r="D103" s="83">
        <f t="shared" si="2"/>
        <v>114.86711168902917</v>
      </c>
      <c r="E103" s="83">
        <f t="shared" si="2"/>
        <v>77.944444034061462</v>
      </c>
      <c r="F103" s="83">
        <f t="shared" si="2"/>
        <v>134.69971465166569</v>
      </c>
      <c r="G103" s="83">
        <f t="shared" si="2"/>
        <v>106.64497391795351</v>
      </c>
      <c r="H103" s="82"/>
      <c r="I103" s="76">
        <v>119.66867276026154</v>
      </c>
      <c r="J103" s="76">
        <v>64.528667064360036</v>
      </c>
      <c r="K103" s="76">
        <v>73.548550856785738</v>
      </c>
      <c r="L103" s="76">
        <v>106.45933062597011</v>
      </c>
      <c r="M103" s="76">
        <v>33.463698933834898</v>
      </c>
      <c r="N103" s="76">
        <v>62.214353437433481</v>
      </c>
      <c r="O103" s="76"/>
      <c r="Z103" s="78"/>
      <c r="AA103" s="74"/>
      <c r="AB103" s="76"/>
    </row>
    <row r="104" spans="1:28" x14ac:dyDescent="0.2">
      <c r="A104" s="82">
        <v>1998</v>
      </c>
      <c r="B104" s="83">
        <f t="shared" si="2"/>
        <v>108.79381168311548</v>
      </c>
      <c r="C104" s="83">
        <f t="shared" si="2"/>
        <v>127.75574261663574</v>
      </c>
      <c r="D104" s="83">
        <f t="shared" si="2"/>
        <v>109.88548894263906</v>
      </c>
      <c r="E104" s="83">
        <f t="shared" ref="E104:G154" si="3">L104/L$106*100</f>
        <v>72.26711491573505</v>
      </c>
      <c r="F104" s="83">
        <f t="shared" si="3"/>
        <v>96.357707545881638</v>
      </c>
      <c r="G104" s="83">
        <f t="shared" si="3"/>
        <v>99.69238747669219</v>
      </c>
      <c r="H104" s="82"/>
      <c r="I104" s="76">
        <v>118.93316832159952</v>
      </c>
      <c r="J104" s="76">
        <v>66.301527215768175</v>
      </c>
      <c r="K104" s="76">
        <v>70.358855142105497</v>
      </c>
      <c r="L104" s="76">
        <v>98.705029916400164</v>
      </c>
      <c r="M104" s="76">
        <v>23.938323281592943</v>
      </c>
      <c r="N104" s="76">
        <v>58.158366040467925</v>
      </c>
      <c r="O104" s="76"/>
      <c r="Z104" s="78"/>
      <c r="AA104" s="74"/>
      <c r="AB104" s="76"/>
    </row>
    <row r="105" spans="1:28" x14ac:dyDescent="0.2">
      <c r="A105" s="82">
        <v>1999</v>
      </c>
      <c r="B105" s="83">
        <f t="shared" ref="B105:D155" si="4">I105/I$106*100</f>
        <v>102.37695078031213</v>
      </c>
      <c r="C105" s="83">
        <f t="shared" si="4"/>
        <v>107.36759820207152</v>
      </c>
      <c r="D105" s="83">
        <f t="shared" si="4"/>
        <v>103.31320231865449</v>
      </c>
      <c r="E105" s="83">
        <f t="shared" si="3"/>
        <v>71.803674321593405</v>
      </c>
      <c r="F105" s="83">
        <f t="shared" si="3"/>
        <v>89.647549904687367</v>
      </c>
      <c r="G105" s="83">
        <f t="shared" si="3"/>
        <v>85.018345364248702</v>
      </c>
      <c r="H105" s="82"/>
      <c r="I105" s="76">
        <v>111.91826934855575</v>
      </c>
      <c r="J105" s="76">
        <v>55.720671247222299</v>
      </c>
      <c r="K105" s="76">
        <v>66.150669266255107</v>
      </c>
      <c r="L105" s="76">
        <v>98.072046051435251</v>
      </c>
      <c r="M105" s="76">
        <v>22.271306423508456</v>
      </c>
      <c r="N105" s="76">
        <v>49.597849695443522</v>
      </c>
      <c r="O105" s="76"/>
      <c r="Z105" s="78"/>
      <c r="AA105" s="74"/>
      <c r="AB105" s="76"/>
    </row>
    <row r="106" spans="1:28" x14ac:dyDescent="0.2">
      <c r="A106" s="82">
        <v>2000</v>
      </c>
      <c r="B106" s="83">
        <f t="shared" si="4"/>
        <v>100</v>
      </c>
      <c r="C106" s="83">
        <f t="shared" si="4"/>
        <v>100</v>
      </c>
      <c r="D106" s="83">
        <f t="shared" si="4"/>
        <v>100</v>
      </c>
      <c r="E106" s="83">
        <f t="shared" si="3"/>
        <v>100</v>
      </c>
      <c r="F106" s="83">
        <f t="shared" si="3"/>
        <v>100</v>
      </c>
      <c r="G106" s="83">
        <f t="shared" si="3"/>
        <v>100</v>
      </c>
      <c r="H106" s="82"/>
      <c r="I106" s="76">
        <v>109.3197917065513</v>
      </c>
      <c r="J106" s="76">
        <v>51.897101341834095</v>
      </c>
      <c r="K106" s="76">
        <v>64.029250649131001</v>
      </c>
      <c r="L106" s="76">
        <v>136.58360380304688</v>
      </c>
      <c r="M106" s="76">
        <v>24.843184724163848</v>
      </c>
      <c r="N106" s="76">
        <v>58.33782048209568</v>
      </c>
      <c r="O106" s="76"/>
      <c r="Z106" s="78"/>
      <c r="AA106" s="74"/>
      <c r="AB106" s="76"/>
    </row>
    <row r="107" spans="1:28" x14ac:dyDescent="0.2">
      <c r="A107" s="82">
        <v>2001</v>
      </c>
      <c r="B107" s="83">
        <f t="shared" si="4"/>
        <v>102.10492720889694</v>
      </c>
      <c r="C107" s="83">
        <f t="shared" si="4"/>
        <v>92.333854214541759</v>
      </c>
      <c r="D107" s="83">
        <f t="shared" si="4"/>
        <v>94.421865775220297</v>
      </c>
      <c r="E107" s="83">
        <f t="shared" si="3"/>
        <v>94.554074158459784</v>
      </c>
      <c r="F107" s="83">
        <f t="shared" si="3"/>
        <v>84.622888841275184</v>
      </c>
      <c r="G107" s="83">
        <f t="shared" si="3"/>
        <v>71.165117182388144</v>
      </c>
      <c r="H107" s="82"/>
      <c r="I107" s="76">
        <v>111.62089374689197</v>
      </c>
      <c r="J107" s="76">
        <v>47.918593894542092</v>
      </c>
      <c r="K107" s="76">
        <v>60.457613104801844</v>
      </c>
      <c r="L107" s="76">
        <v>129.14536202822984</v>
      </c>
      <c r="M107" s="76">
        <v>21.023020593761832</v>
      </c>
      <c r="N107" s="76">
        <v>41.516178307734627</v>
      </c>
      <c r="O107" s="76"/>
      <c r="Z107" s="78"/>
      <c r="AA107" s="74"/>
      <c r="AB107" s="76"/>
    </row>
    <row r="108" spans="1:28" x14ac:dyDescent="0.2">
      <c r="A108" s="82">
        <v>2002</v>
      </c>
      <c r="B108" s="83">
        <f t="shared" si="4"/>
        <v>105.31164656693331</v>
      </c>
      <c r="C108" s="83">
        <f t="shared" si="4"/>
        <v>96.090851506650949</v>
      </c>
      <c r="D108" s="83">
        <f t="shared" si="4"/>
        <v>106.22087131595464</v>
      </c>
      <c r="E108" s="83">
        <f t="shared" si="3"/>
        <v>94.857709480572652</v>
      </c>
      <c r="F108" s="83">
        <f t="shared" si="3"/>
        <v>82.313147113243673</v>
      </c>
      <c r="G108" s="83">
        <f t="shared" si="3"/>
        <v>79.811475878823472</v>
      </c>
      <c r="H108" s="82"/>
      <c r="I108" s="76">
        <v>115.12647266971096</v>
      </c>
      <c r="J108" s="76">
        <v>49.868366586637961</v>
      </c>
      <c r="K108" s="76">
        <v>68.012427936583492</v>
      </c>
      <c r="L108" s="76">
        <v>129.56007809359059</v>
      </c>
      <c r="M108" s="76">
        <v>20.449207189615866</v>
      </c>
      <c r="N108" s="76">
        <v>46.560275522299136</v>
      </c>
      <c r="O108" s="76"/>
      <c r="Z108" s="78"/>
      <c r="AA108" s="74"/>
      <c r="AB108" s="76"/>
    </row>
    <row r="109" spans="1:28" x14ac:dyDescent="0.2">
      <c r="A109" s="82">
        <v>2003</v>
      </c>
      <c r="B109" s="83">
        <f t="shared" si="4"/>
        <v>103.58506616257088</v>
      </c>
      <c r="C109" s="83">
        <f t="shared" si="4"/>
        <v>112.44944388270979</v>
      </c>
      <c r="D109" s="83">
        <f t="shared" si="4"/>
        <v>121.84310222087906</v>
      </c>
      <c r="E109" s="83">
        <f t="shared" si="3"/>
        <v>118.92285152113568</v>
      </c>
      <c r="F109" s="83">
        <f t="shared" si="3"/>
        <v>91.815566124497423</v>
      </c>
      <c r="G109" s="83">
        <f t="shared" si="3"/>
        <v>101.29799448954002</v>
      </c>
      <c r="H109" s="82"/>
      <c r="I109" s="76">
        <v>113.23897856801584</v>
      </c>
      <c r="J109" s="76">
        <v>58.358001850138763</v>
      </c>
      <c r="K109" s="76">
        <v>78.015225319683552</v>
      </c>
      <c r="L109" s="76">
        <v>162.4291163529137</v>
      </c>
      <c r="M109" s="76">
        <v>22.809910697845702</v>
      </c>
      <c r="N109" s="76">
        <v>59.095042177271026</v>
      </c>
      <c r="O109" s="76"/>
      <c r="Z109" s="78"/>
      <c r="AA109" s="74"/>
      <c r="AB109" s="76"/>
    </row>
    <row r="110" spans="1:28" x14ac:dyDescent="0.2">
      <c r="A110" s="82">
        <v>2004</v>
      </c>
      <c r="B110" s="83">
        <f t="shared" si="4"/>
        <v>115.35526043225074</v>
      </c>
      <c r="C110" s="83">
        <f t="shared" si="4"/>
        <v>130.02573036059434</v>
      </c>
      <c r="D110" s="83">
        <f t="shared" si="4"/>
        <v>133.81751369242005</v>
      </c>
      <c r="E110" s="83">
        <f t="shared" si="3"/>
        <v>141.64274895040259</v>
      </c>
      <c r="F110" s="83">
        <f t="shared" si="3"/>
        <v>144.06196005370609</v>
      </c>
      <c r="G110" s="83">
        <f t="shared" si="3"/>
        <v>154.84249064144512</v>
      </c>
      <c r="H110" s="82"/>
      <c r="I110" s="76">
        <v>126.10613042708631</v>
      </c>
      <c r="J110" s="76">
        <v>67.479585055697584</v>
      </c>
      <c r="K110" s="76">
        <v>85.682351254554831</v>
      </c>
      <c r="L110" s="76">
        <v>193.46077104216221</v>
      </c>
      <c r="M110" s="76">
        <v>35.789578853393337</v>
      </c>
      <c r="N110" s="76">
        <v>90.331734220412059</v>
      </c>
      <c r="O110" s="76"/>
      <c r="Z110" s="78"/>
      <c r="AA110" s="74"/>
      <c r="AB110" s="76"/>
    </row>
    <row r="111" spans="1:28" x14ac:dyDescent="0.2">
      <c r="A111" s="82">
        <v>2005</v>
      </c>
      <c r="B111" s="83">
        <f t="shared" si="4"/>
        <v>134.35739887352787</v>
      </c>
      <c r="C111" s="83">
        <f t="shared" si="4"/>
        <v>149.68742185546384</v>
      </c>
      <c r="D111" s="83">
        <f t="shared" si="4"/>
        <v>140.49526856293983</v>
      </c>
      <c r="E111" s="83">
        <f t="shared" si="3"/>
        <v>145.35753582532902</v>
      </c>
      <c r="F111" s="83">
        <f t="shared" si="3"/>
        <v>178.86867114909589</v>
      </c>
      <c r="G111" s="83">
        <f t="shared" si="3"/>
        <v>188.76268363998778</v>
      </c>
      <c r="H111" s="82"/>
      <c r="I111" s="76">
        <v>146.87922859088096</v>
      </c>
      <c r="J111" s="76">
        <v>77.683433016308783</v>
      </c>
      <c r="K111" s="76">
        <v>89.9580676583345</v>
      </c>
      <c r="L111" s="76">
        <v>198.53456082953932</v>
      </c>
      <c r="M111" s="76">
        <v>44.436674387227058</v>
      </c>
      <c r="N111" s="76">
        <v>110.12003551908226</v>
      </c>
      <c r="O111" s="76"/>
      <c r="Z111" s="78"/>
      <c r="AA111" s="74"/>
      <c r="AB111" s="76"/>
    </row>
    <row r="112" spans="1:28" x14ac:dyDescent="0.2">
      <c r="A112" s="82">
        <v>2006</v>
      </c>
      <c r="B112" s="83">
        <f t="shared" si="4"/>
        <v>139.07177363699103</v>
      </c>
      <c r="C112" s="83">
        <f t="shared" si="4"/>
        <v>178.11692506459946</v>
      </c>
      <c r="D112" s="83">
        <f t="shared" si="4"/>
        <v>184.67823319360346</v>
      </c>
      <c r="E112" s="83">
        <f t="shared" si="3"/>
        <v>179.3509778872488</v>
      </c>
      <c r="F112" s="83">
        <f t="shared" si="3"/>
        <v>316.62020857602471</v>
      </c>
      <c r="G112" s="83">
        <f t="shared" si="3"/>
        <v>173.23943663923825</v>
      </c>
      <c r="H112" s="82"/>
      <c r="I112" s="76">
        <v>152.03297326256509</v>
      </c>
      <c r="J112" s="76">
        <v>92.437521107733872</v>
      </c>
      <c r="K112" s="76">
        <v>118.24808882591901</v>
      </c>
      <c r="L112" s="76">
        <v>244.96402905441013</v>
      </c>
      <c r="M112" s="76">
        <v>78.658543290574684</v>
      </c>
      <c r="N112" s="76">
        <v>101.06411155079269</v>
      </c>
      <c r="O112" s="76"/>
      <c r="Z112" s="78"/>
      <c r="AA112" s="74"/>
      <c r="AB112" s="76"/>
    </row>
    <row r="113" spans="1:28" x14ac:dyDescent="0.2">
      <c r="A113" s="82">
        <v>2007</v>
      </c>
      <c r="B113" s="83">
        <f t="shared" si="4"/>
        <v>140.31143972722808</v>
      </c>
      <c r="C113" s="83">
        <f t="shared" si="4"/>
        <v>191.21272553114642</v>
      </c>
      <c r="D113" s="83">
        <f t="shared" si="4"/>
        <v>206.92029896997516</v>
      </c>
      <c r="E113" s="83">
        <f t="shared" si="3"/>
        <v>198.92450424032415</v>
      </c>
      <c r="F113" s="83">
        <f t="shared" si="3"/>
        <v>325.9949444680484</v>
      </c>
      <c r="G113" s="83">
        <f t="shared" si="3"/>
        <v>154.40652016461473</v>
      </c>
      <c r="H113" s="82"/>
      <c r="I113" s="76">
        <v>153.38817365026901</v>
      </c>
      <c r="J113" s="76">
        <v>99.233861947382124</v>
      </c>
      <c r="K113" s="76">
        <v>132.48951687141664</v>
      </c>
      <c r="L113" s="76">
        <v>271.69825673877955</v>
      </c>
      <c r="M113" s="76">
        <v>80.987526245632608</v>
      </c>
      <c r="N113" s="76">
        <v>90.077398546283817</v>
      </c>
      <c r="O113" s="76"/>
      <c r="Z113" s="78"/>
      <c r="AA113" s="74"/>
      <c r="AB113" s="76"/>
    </row>
    <row r="114" spans="1:28" x14ac:dyDescent="0.2">
      <c r="A114" s="82">
        <v>2008</v>
      </c>
      <c r="B114" s="83">
        <f t="shared" si="4"/>
        <v>170.19649023607096</v>
      </c>
      <c r="C114" s="83">
        <f t="shared" si="4"/>
        <v>231.57411508009372</v>
      </c>
      <c r="D114" s="83">
        <f t="shared" si="4"/>
        <v>249.86779439251049</v>
      </c>
      <c r="E114" s="83">
        <f t="shared" si="3"/>
        <v>231.33497383442383</v>
      </c>
      <c r="F114" s="83">
        <f t="shared" si="3"/>
        <v>306.78214228270105</v>
      </c>
      <c r="G114" s="83">
        <f t="shared" si="3"/>
        <v>238.81776494466149</v>
      </c>
      <c r="H114" s="82"/>
      <c r="I114" s="76">
        <v>186.05844861793369</v>
      </c>
      <c r="J114" s="76">
        <v>120.18025318457175</v>
      </c>
      <c r="K114" s="76">
        <v>159.98847636303586</v>
      </c>
      <c r="L114" s="76">
        <v>315.96564411989164</v>
      </c>
      <c r="M114" s="76">
        <v>76.214454308038597</v>
      </c>
      <c r="N114" s="76">
        <v>139.32107899276986</v>
      </c>
      <c r="O114" s="76"/>
      <c r="Z114" s="78"/>
      <c r="AA114" s="74"/>
      <c r="AB114" s="76"/>
    </row>
    <row r="115" spans="1:28" x14ac:dyDescent="0.2">
      <c r="A115" s="82">
        <v>2009</v>
      </c>
      <c r="B115" s="83">
        <f t="shared" si="4"/>
        <v>184.25995355077188</v>
      </c>
      <c r="C115" s="83">
        <f t="shared" si="4"/>
        <v>289.94864079122232</v>
      </c>
      <c r="D115" s="83">
        <f t="shared" si="4"/>
        <v>279.62248607092698</v>
      </c>
      <c r="E115" s="83">
        <f t="shared" si="3"/>
        <v>177.55974298963656</v>
      </c>
      <c r="F115" s="83">
        <f t="shared" si="3"/>
        <v>227.9282474138781</v>
      </c>
      <c r="G115" s="83">
        <f t="shared" si="3"/>
        <v>185.40027337759309</v>
      </c>
      <c r="H115" s="82"/>
      <c r="I115" s="76">
        <v>201.43259742029201</v>
      </c>
      <c r="J115" s="76">
        <v>150.47493995069115</v>
      </c>
      <c r="K115" s="76">
        <v>179.04018247768525</v>
      </c>
      <c r="L115" s="76">
        <v>242.51749587867351</v>
      </c>
      <c r="M115" s="76">
        <v>56.62463554357894</v>
      </c>
      <c r="N115" s="76">
        <v>108.15847865633488</v>
      </c>
      <c r="O115" s="76"/>
      <c r="Z115" s="78"/>
      <c r="AA115" s="74"/>
      <c r="AB115" s="76"/>
    </row>
    <row r="116" spans="1:28" x14ac:dyDescent="0.2">
      <c r="A116" s="82">
        <v>2010</v>
      </c>
      <c r="B116" s="83">
        <f t="shared" si="4"/>
        <v>210.72730281653631</v>
      </c>
      <c r="C116" s="83">
        <f t="shared" si="4"/>
        <v>308.8364840912144</v>
      </c>
      <c r="D116" s="83">
        <f t="shared" si="4"/>
        <v>346.45846116266489</v>
      </c>
      <c r="E116" s="83">
        <f t="shared" si="3"/>
        <v>233.55272348808373</v>
      </c>
      <c r="F116" s="83">
        <f t="shared" si="3"/>
        <v>328.10792403910898</v>
      </c>
      <c r="G116" s="83">
        <f t="shared" si="3"/>
        <v>191.02734357472633</v>
      </c>
      <c r="H116" s="82"/>
      <c r="I116" s="76">
        <v>230.3666485078711</v>
      </c>
      <c r="J116" s="76">
        <v>160.27718312937486</v>
      </c>
      <c r="K116" s="76">
        <v>221.83475649296489</v>
      </c>
      <c r="L116" s="76">
        <v>318.99472652018989</v>
      </c>
      <c r="M116" s="76">
        <v>81.512457663655042</v>
      </c>
      <c r="N116" s="76">
        <v>111.44118876633998</v>
      </c>
      <c r="O116" s="76"/>
      <c r="Z116" s="78"/>
      <c r="AA116" s="74"/>
      <c r="AB116" s="76"/>
    </row>
    <row r="117" spans="1:28" x14ac:dyDescent="0.2">
      <c r="A117" s="82">
        <v>2011</v>
      </c>
      <c r="B117" s="83">
        <f t="shared" si="4"/>
        <v>237.19558417158936</v>
      </c>
      <c r="C117" s="83">
        <f t="shared" si="4"/>
        <v>342.38495464581422</v>
      </c>
      <c r="D117" s="83">
        <f t="shared" si="4"/>
        <v>431.03344750149358</v>
      </c>
      <c r="E117" s="83">
        <f t="shared" si="3"/>
        <v>242.29332197903597</v>
      </c>
      <c r="F117" s="83">
        <f t="shared" si="3"/>
        <v>371.25641577514961</v>
      </c>
      <c r="G117" s="83">
        <f t="shared" si="3"/>
        <v>204.8621416732357</v>
      </c>
      <c r="H117" s="82"/>
      <c r="I117" s="76">
        <v>259.30171855351904</v>
      </c>
      <c r="J117" s="76">
        <v>177.68786689173092</v>
      </c>
      <c r="K117" s="76">
        <v>275.9874864823218</v>
      </c>
      <c r="L117" s="76">
        <v>330.93295093308723</v>
      </c>
      <c r="M117" s="76">
        <v>92.231917171330196</v>
      </c>
      <c r="N117" s="76">
        <v>119.51210844510875</v>
      </c>
      <c r="O117" s="76"/>
      <c r="Z117" s="78"/>
      <c r="AA117" s="74"/>
      <c r="AB117" s="76"/>
    </row>
    <row r="118" spans="1:28" s="79" customFormat="1" x14ac:dyDescent="0.2">
      <c r="A118" s="84">
        <v>2012</v>
      </c>
      <c r="B118" s="83">
        <f t="shared" si="4"/>
        <v>190.56165940763628</v>
      </c>
      <c r="C118" s="83">
        <f t="shared" si="4"/>
        <v>256.96077210923931</v>
      </c>
      <c r="D118" s="83">
        <f t="shared" si="4"/>
        <v>447.0989741717579</v>
      </c>
      <c r="E118" s="83">
        <f t="shared" si="3"/>
        <v>213.89641786031217</v>
      </c>
      <c r="F118" s="83">
        <f t="shared" si="3"/>
        <v>328.64797612657196</v>
      </c>
      <c r="G118" s="83">
        <f t="shared" si="3"/>
        <v>191.31503566083009</v>
      </c>
      <c r="H118" s="84"/>
      <c r="I118" s="78">
        <v>208.3216091369757</v>
      </c>
      <c r="J118" s="78">
        <v>133.3551923102913</v>
      </c>
      <c r="K118" s="78">
        <v>286.27412282212833</v>
      </c>
      <c r="L118" s="78">
        <v>292.14743591923838</v>
      </c>
      <c r="M118" s="78">
        <v>81.646623801350174</v>
      </c>
      <c r="N118" s="78">
        <v>111.60902205907239</v>
      </c>
      <c r="O118" s="78"/>
      <c r="P118" s="78"/>
      <c r="Q118" s="78"/>
      <c r="R118" s="78"/>
      <c r="S118" s="78"/>
      <c r="T118" s="78"/>
      <c r="U118" s="78"/>
      <c r="V118" s="85"/>
      <c r="W118" s="78"/>
      <c r="X118" s="78"/>
      <c r="Y118" s="78"/>
      <c r="Z118" s="78"/>
      <c r="AA118" s="84"/>
      <c r="AB118" s="78"/>
    </row>
    <row r="119" spans="1:28" s="79" customFormat="1" x14ac:dyDescent="0.2">
      <c r="A119" s="84">
        <v>2013</v>
      </c>
      <c r="B119" s="83">
        <f t="shared" si="4"/>
        <v>188.76451012047593</v>
      </c>
      <c r="C119" s="83">
        <f t="shared" si="4"/>
        <v>266.61169639332127</v>
      </c>
      <c r="D119" s="83">
        <f t="shared" si="4"/>
        <v>372.45762760297362</v>
      </c>
      <c r="E119" s="83">
        <f t="shared" si="3"/>
        <v>201.96147959286085</v>
      </c>
      <c r="F119" s="83">
        <f t="shared" si="3"/>
        <v>299.62258499513268</v>
      </c>
      <c r="G119" s="83">
        <f t="shared" si="3"/>
        <v>176.48573437928655</v>
      </c>
      <c r="H119" s="84"/>
      <c r="I119" s="78">
        <v>206.35696927959623</v>
      </c>
      <c r="J119" s="78">
        <v>138.36374226642496</v>
      </c>
      <c r="K119" s="78">
        <v>238.48182793971492</v>
      </c>
      <c r="L119" s="78">
        <v>275.84626712188447</v>
      </c>
      <c r="M119" s="78">
        <v>74.435792265655635</v>
      </c>
      <c r="N119" s="78">
        <v>102.9579308986964</v>
      </c>
      <c r="O119" s="78"/>
      <c r="P119" s="78"/>
      <c r="Q119" s="78"/>
      <c r="R119" s="78"/>
      <c r="S119" s="78"/>
      <c r="T119" s="78"/>
      <c r="U119" s="78"/>
      <c r="V119" s="85"/>
      <c r="W119" s="85"/>
      <c r="X119" s="85"/>
      <c r="Y119" s="85"/>
      <c r="Z119" s="85"/>
    </row>
    <row r="120" spans="1:28" x14ac:dyDescent="0.2">
      <c r="A120" s="74">
        <v>2014</v>
      </c>
      <c r="B120" s="83">
        <f t="shared" si="4"/>
        <v>169.63578113400408</v>
      </c>
      <c r="C120" s="83">
        <f t="shared" si="4"/>
        <v>189.31693188960628</v>
      </c>
      <c r="D120" s="83">
        <f t="shared" si="4"/>
        <v>331.72338868045568</v>
      </c>
      <c r="E120" s="83">
        <f t="shared" si="3"/>
        <v>186.80133844462844</v>
      </c>
      <c r="F120" s="83">
        <f t="shared" si="3"/>
        <v>275.12575685805302</v>
      </c>
      <c r="G120" s="83">
        <f t="shared" si="3"/>
        <v>172.72265952705231</v>
      </c>
      <c r="H120" s="74"/>
      <c r="I120" s="85">
        <v>185.44548259547452</v>
      </c>
      <c r="J120" s="85">
        <v>98.25</v>
      </c>
      <c r="K120" s="85">
        <v>212.4</v>
      </c>
      <c r="L120" s="85">
        <v>255.14</v>
      </c>
      <c r="M120" s="85">
        <v>68.349999999999994</v>
      </c>
      <c r="N120" s="85">
        <v>100.76263504679311</v>
      </c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</row>
    <row r="121" spans="1:28" ht="26.25" x14ac:dyDescent="0.4">
      <c r="A121" s="1">
        <v>2015</v>
      </c>
      <c r="B121" s="83">
        <f t="shared" si="4"/>
        <v>144.32043048580172</v>
      </c>
      <c r="C121" s="83">
        <f t="shared" si="4"/>
        <v>107.14632715293713</v>
      </c>
      <c r="D121" s="83">
        <f t="shared" si="4"/>
        <v>301.66867346104596</v>
      </c>
      <c r="E121" s="83">
        <f t="shared" si="3"/>
        <v>140.99828296256817</v>
      </c>
      <c r="F121" s="83">
        <f t="shared" si="3"/>
        <v>219.85909055723272</v>
      </c>
      <c r="G121" s="83">
        <f t="shared" si="3"/>
        <v>162.07338497796891</v>
      </c>
      <c r="H121" s="74"/>
      <c r="I121" s="76">
        <v>157.77079399707659</v>
      </c>
      <c r="J121" s="76">
        <v>55.605837986612883</v>
      </c>
      <c r="K121" s="76">
        <v>193.15619106028166</v>
      </c>
      <c r="L121" s="76">
        <v>192.58053617069305</v>
      </c>
      <c r="M121" s="76">
        <v>54.62</v>
      </c>
      <c r="N121" s="76">
        <v>94.550080377703324</v>
      </c>
      <c r="O121" s="76"/>
      <c r="Z121" s="78"/>
    </row>
    <row r="122" spans="1:28" x14ac:dyDescent="0.2">
      <c r="J122" s="76"/>
      <c r="K122" s="76"/>
      <c r="L122" s="76"/>
      <c r="O122" s="76"/>
      <c r="T122" s="76"/>
      <c r="U122" s="76"/>
      <c r="V122" s="76"/>
      <c r="W122" s="76"/>
      <c r="X122" s="76"/>
      <c r="Y122" s="76"/>
      <c r="Z122" s="76"/>
    </row>
    <row r="123" spans="1:28" x14ac:dyDescent="0.2">
      <c r="A123" s="76"/>
      <c r="B123" s="76"/>
      <c r="C123" s="76"/>
      <c r="D123" s="76"/>
      <c r="E123" s="76"/>
      <c r="F123" s="76"/>
      <c r="G123" s="76"/>
      <c r="H123" s="76"/>
      <c r="J123" s="76"/>
      <c r="K123" s="76"/>
      <c r="L123" s="76"/>
      <c r="O123" s="76"/>
      <c r="T123" s="76"/>
      <c r="U123" s="76"/>
      <c r="V123" s="76"/>
      <c r="W123" s="76"/>
      <c r="X123" s="76"/>
      <c r="Y123" s="76"/>
      <c r="Z123" s="73"/>
    </row>
    <row r="124" spans="1:28" x14ac:dyDescent="0.2">
      <c r="A124" s="89" t="s">
        <v>275</v>
      </c>
      <c r="B124" s="76"/>
      <c r="C124" s="76"/>
      <c r="D124" s="76"/>
      <c r="E124" s="76"/>
      <c r="F124" s="76"/>
      <c r="G124" s="76"/>
      <c r="H124" s="76"/>
      <c r="J124" s="76"/>
      <c r="K124" s="76"/>
      <c r="L124" s="76"/>
      <c r="O124" s="76"/>
      <c r="T124" s="76"/>
      <c r="U124" s="76"/>
      <c r="V124" s="76"/>
      <c r="W124" s="76"/>
      <c r="X124" s="76"/>
      <c r="Y124" s="76"/>
      <c r="Z124" s="73"/>
    </row>
    <row r="125" spans="1:28" x14ac:dyDescent="0.2">
      <c r="A125" s="76"/>
      <c r="B125" s="76"/>
      <c r="C125" s="76"/>
      <c r="D125" s="76"/>
      <c r="E125" s="76"/>
      <c r="F125" s="76"/>
      <c r="G125" s="76"/>
      <c r="H125" s="76"/>
      <c r="J125" s="76"/>
      <c r="K125" s="76"/>
      <c r="L125" s="76"/>
      <c r="O125" s="76"/>
      <c r="T125" s="76"/>
      <c r="U125" s="76"/>
      <c r="V125" s="76"/>
      <c r="W125" s="76"/>
      <c r="X125" s="76"/>
      <c r="Y125" s="76"/>
      <c r="Z125" s="73"/>
    </row>
    <row r="126" spans="1:28" x14ac:dyDescent="0.2">
      <c r="A126" s="76"/>
      <c r="B126" s="76"/>
      <c r="C126" s="76"/>
      <c r="D126" s="76"/>
      <c r="E126" s="76"/>
      <c r="F126" s="76"/>
      <c r="G126" s="76"/>
      <c r="H126" s="76"/>
      <c r="J126" s="76"/>
      <c r="K126" s="76"/>
      <c r="L126" s="76"/>
      <c r="O126" s="76"/>
      <c r="T126" s="76"/>
      <c r="U126" s="76"/>
      <c r="V126" s="76"/>
      <c r="W126" s="76"/>
      <c r="X126" s="76"/>
      <c r="Y126" s="76"/>
      <c r="Z126" s="73"/>
    </row>
    <row r="127" spans="1:28" x14ac:dyDescent="0.2">
      <c r="A127" s="76"/>
      <c r="B127" s="76"/>
      <c r="C127" s="76"/>
      <c r="D127" s="76"/>
      <c r="E127" s="76"/>
      <c r="F127" s="76"/>
      <c r="G127" s="76"/>
      <c r="H127" s="76"/>
      <c r="J127" s="76"/>
      <c r="K127" s="76"/>
      <c r="L127" s="76"/>
      <c r="O127" s="76"/>
      <c r="T127" s="76"/>
      <c r="U127" s="76"/>
      <c r="V127" s="76"/>
      <c r="W127" s="76"/>
      <c r="X127" s="76"/>
      <c r="Y127" s="76"/>
      <c r="Z127" s="73"/>
    </row>
    <row r="128" spans="1:28" x14ac:dyDescent="0.2">
      <c r="A128" s="76"/>
      <c r="B128" s="76"/>
      <c r="C128" s="76"/>
      <c r="D128" s="76"/>
      <c r="E128" s="76"/>
      <c r="F128" s="76"/>
      <c r="G128" s="76"/>
      <c r="H128" s="76"/>
      <c r="J128" s="76"/>
      <c r="K128" s="76"/>
      <c r="L128" s="76"/>
      <c r="O128" s="76"/>
      <c r="T128" s="76"/>
      <c r="U128" s="76"/>
      <c r="V128" s="76"/>
      <c r="W128" s="76"/>
      <c r="X128" s="76"/>
      <c r="Y128" s="76"/>
      <c r="Z128" s="73"/>
    </row>
    <row r="129" spans="1:26" x14ac:dyDescent="0.2">
      <c r="A129" s="76"/>
      <c r="B129" s="76"/>
      <c r="C129" s="76"/>
      <c r="D129" s="76"/>
      <c r="E129" s="76"/>
      <c r="F129" s="76"/>
      <c r="G129" s="76"/>
      <c r="H129" s="76"/>
      <c r="J129" s="76"/>
      <c r="K129" s="76"/>
      <c r="L129" s="76"/>
      <c r="O129" s="76"/>
      <c r="T129" s="76"/>
      <c r="U129" s="76"/>
      <c r="V129" s="76"/>
      <c r="W129" s="76"/>
      <c r="X129" s="76"/>
      <c r="Y129" s="76"/>
      <c r="Z129" s="73"/>
    </row>
    <row r="130" spans="1:26" x14ac:dyDescent="0.2">
      <c r="A130" s="76"/>
      <c r="B130" s="76"/>
      <c r="C130" s="76"/>
      <c r="D130" s="76"/>
      <c r="E130" s="76"/>
      <c r="F130" s="76"/>
      <c r="G130" s="76"/>
      <c r="H130" s="76"/>
      <c r="J130" s="76"/>
      <c r="K130" s="76"/>
      <c r="L130" s="76"/>
      <c r="O130" s="76"/>
      <c r="T130" s="76"/>
      <c r="U130" s="76"/>
      <c r="V130" s="76"/>
      <c r="W130" s="76"/>
      <c r="X130" s="76"/>
      <c r="Y130" s="76"/>
      <c r="Z130" s="73"/>
    </row>
    <row r="131" spans="1:26" x14ac:dyDescent="0.2">
      <c r="A131" s="76"/>
      <c r="B131" s="76"/>
      <c r="C131" s="76"/>
      <c r="D131" s="76"/>
      <c r="E131" s="76"/>
      <c r="F131" s="76"/>
      <c r="G131" s="76"/>
      <c r="H131" s="76"/>
      <c r="J131" s="76"/>
      <c r="K131" s="76"/>
      <c r="L131" s="76"/>
      <c r="O131" s="76"/>
      <c r="T131" s="76"/>
      <c r="U131" s="76"/>
      <c r="V131" s="76"/>
      <c r="W131" s="76"/>
      <c r="X131" s="76"/>
      <c r="Y131" s="76"/>
      <c r="Z131" s="73"/>
    </row>
    <row r="132" spans="1:26" x14ac:dyDescent="0.2">
      <c r="A132" s="76"/>
      <c r="B132" s="76"/>
      <c r="C132" s="76"/>
      <c r="D132" s="76"/>
      <c r="E132" s="76"/>
      <c r="F132" s="76"/>
      <c r="G132" s="76"/>
      <c r="H132" s="76"/>
      <c r="J132" s="76"/>
      <c r="K132" s="76"/>
      <c r="L132" s="76"/>
      <c r="O132" s="76"/>
      <c r="T132" s="76"/>
      <c r="U132" s="76"/>
      <c r="V132" s="76"/>
      <c r="W132" s="76"/>
      <c r="X132" s="76"/>
      <c r="Y132" s="76"/>
      <c r="Z132" s="73"/>
    </row>
    <row r="133" spans="1:26" x14ac:dyDescent="0.2">
      <c r="A133" s="76"/>
      <c r="B133" s="76"/>
      <c r="C133" s="76"/>
      <c r="D133" s="76"/>
      <c r="E133" s="76"/>
      <c r="F133" s="76"/>
      <c r="G133" s="76"/>
      <c r="H133" s="76"/>
      <c r="J133" s="76"/>
      <c r="K133" s="76"/>
      <c r="L133" s="76"/>
      <c r="O133" s="76"/>
      <c r="T133" s="76"/>
      <c r="U133" s="76"/>
      <c r="V133" s="76"/>
      <c r="W133" s="76"/>
      <c r="X133" s="76"/>
      <c r="Y133" s="76"/>
      <c r="Z133" s="73"/>
    </row>
    <row r="134" spans="1:26" x14ac:dyDescent="0.2">
      <c r="A134" s="76"/>
      <c r="B134" s="76"/>
      <c r="C134" s="76"/>
      <c r="D134" s="76"/>
      <c r="E134" s="76"/>
      <c r="F134" s="76"/>
      <c r="G134" s="76"/>
      <c r="H134" s="76"/>
      <c r="J134" s="76"/>
      <c r="K134" s="76"/>
      <c r="L134" s="76"/>
      <c r="O134" s="76"/>
      <c r="T134" s="76"/>
      <c r="U134" s="76"/>
      <c r="V134" s="76"/>
      <c r="W134" s="76"/>
      <c r="X134" s="76"/>
      <c r="Y134" s="76"/>
      <c r="Z134" s="73"/>
    </row>
    <row r="135" spans="1:26" x14ac:dyDescent="0.2">
      <c r="A135" s="76"/>
      <c r="B135" s="76"/>
      <c r="C135" s="76"/>
      <c r="D135" s="76"/>
      <c r="E135" s="76"/>
      <c r="F135" s="76"/>
      <c r="G135" s="76"/>
      <c r="H135" s="76"/>
      <c r="J135" s="76"/>
      <c r="K135" s="76"/>
      <c r="L135" s="76"/>
      <c r="O135" s="76"/>
      <c r="T135" s="76"/>
      <c r="U135" s="76"/>
      <c r="V135" s="76"/>
      <c r="W135" s="76"/>
      <c r="X135" s="76"/>
      <c r="Y135" s="76"/>
      <c r="Z135" s="73"/>
    </row>
    <row r="136" spans="1:26" x14ac:dyDescent="0.2">
      <c r="A136" s="76"/>
      <c r="B136" s="76"/>
      <c r="C136" s="76"/>
      <c r="D136" s="76"/>
      <c r="E136" s="76"/>
      <c r="F136" s="76"/>
      <c r="G136" s="76"/>
      <c r="H136" s="76"/>
      <c r="J136" s="76"/>
      <c r="K136" s="76"/>
      <c r="L136" s="76"/>
      <c r="O136" s="76"/>
      <c r="T136" s="76"/>
      <c r="U136" s="76"/>
      <c r="V136" s="76"/>
      <c r="W136" s="76"/>
      <c r="X136" s="76"/>
      <c r="Y136" s="76"/>
      <c r="Z136" s="73"/>
    </row>
    <row r="137" spans="1:26" x14ac:dyDescent="0.2">
      <c r="A137" s="76"/>
      <c r="B137" s="76"/>
      <c r="C137" s="76"/>
      <c r="D137" s="76"/>
      <c r="E137" s="76"/>
      <c r="F137" s="76"/>
      <c r="G137" s="76"/>
      <c r="H137" s="76"/>
      <c r="J137" s="76"/>
      <c r="K137" s="76"/>
      <c r="L137" s="76"/>
      <c r="O137" s="76"/>
      <c r="T137" s="76"/>
      <c r="U137" s="76"/>
      <c r="V137" s="76"/>
      <c r="W137" s="76"/>
      <c r="X137" s="76"/>
      <c r="Y137" s="76"/>
      <c r="Z137" s="73"/>
    </row>
    <row r="138" spans="1:26" x14ac:dyDescent="0.2">
      <c r="A138" s="76"/>
      <c r="B138" s="76"/>
      <c r="C138" s="76"/>
      <c r="D138" s="76"/>
      <c r="E138" s="76"/>
      <c r="F138" s="76"/>
      <c r="G138" s="76"/>
      <c r="H138" s="76"/>
      <c r="J138" s="76"/>
      <c r="K138" s="76"/>
      <c r="L138" s="76"/>
      <c r="O138" s="76"/>
      <c r="T138" s="76"/>
      <c r="U138" s="76"/>
      <c r="V138" s="76"/>
      <c r="W138" s="76"/>
      <c r="X138" s="76"/>
      <c r="Y138" s="76"/>
      <c r="Z138" s="73"/>
    </row>
    <row r="139" spans="1:26" x14ac:dyDescent="0.2">
      <c r="A139" s="76"/>
      <c r="B139" s="76"/>
      <c r="C139" s="76"/>
      <c r="D139" s="76"/>
      <c r="E139" s="76"/>
      <c r="F139" s="76"/>
      <c r="G139" s="76"/>
      <c r="H139" s="76"/>
      <c r="J139" s="76"/>
      <c r="K139" s="76"/>
      <c r="L139" s="76"/>
      <c r="O139" s="76"/>
      <c r="T139" s="76"/>
      <c r="U139" s="76"/>
      <c r="V139" s="76"/>
      <c r="W139" s="76"/>
      <c r="X139" s="76"/>
      <c r="Y139" s="76"/>
      <c r="Z139" s="73"/>
    </row>
    <row r="140" spans="1:26" x14ac:dyDescent="0.2">
      <c r="A140" s="76"/>
      <c r="B140" s="76"/>
      <c r="C140" s="76"/>
      <c r="D140" s="76"/>
      <c r="E140" s="76"/>
      <c r="F140" s="76"/>
      <c r="G140" s="76"/>
      <c r="H140" s="76"/>
      <c r="J140" s="76"/>
      <c r="K140" s="76"/>
      <c r="L140" s="76"/>
      <c r="O140" s="76"/>
      <c r="T140" s="76"/>
      <c r="U140" s="76"/>
      <c r="V140" s="76"/>
      <c r="W140" s="76"/>
      <c r="X140" s="76"/>
      <c r="Y140" s="76"/>
      <c r="Z140" s="73"/>
    </row>
    <row r="141" spans="1:26" x14ac:dyDescent="0.2">
      <c r="A141" s="76"/>
      <c r="B141" s="76"/>
      <c r="C141" s="76"/>
      <c r="D141" s="76"/>
      <c r="E141" s="76"/>
      <c r="F141" s="76"/>
      <c r="G141" s="76"/>
      <c r="H141" s="76"/>
      <c r="J141" s="76"/>
      <c r="K141" s="76"/>
      <c r="L141" s="76"/>
      <c r="O141" s="76"/>
      <c r="T141" s="76"/>
      <c r="U141" s="76"/>
      <c r="V141" s="76"/>
      <c r="W141" s="76"/>
      <c r="X141" s="76"/>
      <c r="Y141" s="76"/>
      <c r="Z141" s="73"/>
    </row>
    <row r="142" spans="1:26" x14ac:dyDescent="0.2">
      <c r="A142" s="76"/>
      <c r="B142" s="76"/>
      <c r="C142" s="76"/>
      <c r="D142" s="76"/>
      <c r="E142" s="76"/>
      <c r="F142" s="76"/>
      <c r="G142" s="76"/>
      <c r="H142" s="76"/>
      <c r="J142" s="76"/>
      <c r="K142" s="76"/>
      <c r="L142" s="76"/>
      <c r="O142" s="76"/>
      <c r="T142" s="76"/>
      <c r="U142" s="76"/>
      <c r="V142" s="76"/>
      <c r="W142" s="76"/>
      <c r="X142" s="76"/>
      <c r="Y142" s="76"/>
      <c r="Z142" s="73"/>
    </row>
    <row r="143" spans="1:26" x14ac:dyDescent="0.2">
      <c r="A143" s="76"/>
      <c r="B143" s="76"/>
      <c r="C143" s="76"/>
      <c r="D143" s="76"/>
      <c r="E143" s="76"/>
      <c r="F143" s="76"/>
      <c r="G143" s="76"/>
      <c r="H143" s="76"/>
      <c r="J143" s="76"/>
      <c r="K143" s="76"/>
      <c r="L143" s="76"/>
      <c r="O143" s="76"/>
      <c r="T143" s="76"/>
      <c r="U143" s="76"/>
      <c r="V143" s="76"/>
      <c r="W143" s="76"/>
      <c r="X143" s="76"/>
      <c r="Y143" s="76"/>
      <c r="Z143" s="73"/>
    </row>
    <row r="144" spans="1:26" x14ac:dyDescent="0.2">
      <c r="A144" s="76"/>
      <c r="B144" s="76"/>
      <c r="C144" s="76"/>
      <c r="D144" s="76"/>
      <c r="E144" s="76"/>
      <c r="F144" s="76"/>
      <c r="G144" s="76"/>
      <c r="H144" s="76"/>
      <c r="J144" s="76"/>
      <c r="K144" s="76"/>
      <c r="L144" s="76"/>
      <c r="O144" s="76"/>
      <c r="T144" s="76"/>
      <c r="U144" s="76"/>
      <c r="V144" s="76"/>
      <c r="W144" s="76"/>
      <c r="X144" s="76"/>
      <c r="Y144" s="76"/>
      <c r="Z144" s="73"/>
    </row>
    <row r="145" spans="1:26" x14ac:dyDescent="0.2">
      <c r="A145" s="76"/>
      <c r="B145" s="76"/>
      <c r="C145" s="76"/>
      <c r="D145" s="76"/>
      <c r="E145" s="76"/>
      <c r="F145" s="76"/>
      <c r="G145" s="76"/>
      <c r="H145" s="76"/>
      <c r="J145" s="76"/>
      <c r="K145" s="76"/>
      <c r="L145" s="76"/>
      <c r="O145" s="76"/>
      <c r="T145" s="76"/>
      <c r="U145" s="76"/>
      <c r="V145" s="76"/>
      <c r="W145" s="76"/>
      <c r="X145" s="76"/>
      <c r="Y145" s="76"/>
      <c r="Z145" s="73"/>
    </row>
    <row r="146" spans="1:26" x14ac:dyDescent="0.2">
      <c r="A146" s="76"/>
      <c r="B146" s="76"/>
      <c r="C146" s="76"/>
      <c r="D146" s="76"/>
      <c r="E146" s="76"/>
      <c r="F146" s="76"/>
      <c r="G146" s="76"/>
      <c r="H146" s="76"/>
      <c r="J146" s="76"/>
      <c r="K146" s="76"/>
      <c r="L146" s="76"/>
      <c r="O146" s="76"/>
      <c r="T146" s="76"/>
      <c r="U146" s="76"/>
      <c r="V146" s="76"/>
      <c r="W146" s="76"/>
      <c r="X146" s="76"/>
      <c r="Y146" s="76"/>
      <c r="Z146" s="73"/>
    </row>
    <row r="147" spans="1:26" x14ac:dyDescent="0.2">
      <c r="A147" s="76"/>
      <c r="B147" s="76"/>
      <c r="C147" s="76"/>
      <c r="D147" s="76"/>
      <c r="E147" s="76"/>
      <c r="F147" s="76"/>
      <c r="G147" s="76"/>
      <c r="H147" s="76"/>
      <c r="J147" s="76"/>
      <c r="K147" s="76"/>
      <c r="L147" s="76"/>
      <c r="O147" s="76"/>
      <c r="T147" s="76"/>
      <c r="U147" s="76"/>
      <c r="V147" s="76"/>
      <c r="W147" s="76"/>
      <c r="X147" s="76"/>
      <c r="Y147" s="76"/>
      <c r="Z147" s="73"/>
    </row>
    <row r="148" spans="1:26" x14ac:dyDescent="0.2">
      <c r="A148" s="76"/>
      <c r="B148" s="76"/>
      <c r="C148" s="76"/>
      <c r="D148" s="76"/>
      <c r="E148" s="76"/>
      <c r="F148" s="76"/>
      <c r="G148" s="76"/>
      <c r="H148" s="76"/>
      <c r="J148" s="76"/>
      <c r="K148" s="76"/>
      <c r="L148" s="76"/>
      <c r="O148" s="76"/>
      <c r="T148" s="76"/>
      <c r="U148" s="76"/>
      <c r="V148" s="76"/>
      <c r="W148" s="76"/>
      <c r="X148" s="76"/>
      <c r="Y148" s="76"/>
      <c r="Z148" s="73"/>
    </row>
    <row r="149" spans="1:26" x14ac:dyDescent="0.2">
      <c r="A149" s="76"/>
      <c r="B149" s="76"/>
      <c r="C149" s="76"/>
      <c r="D149" s="76"/>
      <c r="E149" s="76"/>
      <c r="F149" s="76"/>
      <c r="G149" s="76"/>
      <c r="H149" s="76"/>
      <c r="J149" s="76"/>
      <c r="K149" s="76"/>
      <c r="L149" s="76"/>
      <c r="O149" s="76"/>
      <c r="T149" s="76"/>
      <c r="U149" s="76"/>
      <c r="V149" s="76"/>
      <c r="W149" s="76"/>
      <c r="X149" s="76"/>
      <c r="Y149" s="76"/>
      <c r="Z149" s="73"/>
    </row>
    <row r="150" spans="1:26" x14ac:dyDescent="0.2">
      <c r="A150" s="76"/>
      <c r="B150" s="76"/>
      <c r="C150" s="76"/>
      <c r="D150" s="76"/>
      <c r="E150" s="76"/>
      <c r="F150" s="76"/>
      <c r="G150" s="76"/>
      <c r="H150" s="76"/>
      <c r="J150" s="76"/>
      <c r="K150" s="76"/>
      <c r="L150" s="76"/>
      <c r="O150" s="76"/>
      <c r="T150" s="76"/>
      <c r="U150" s="76"/>
      <c r="V150" s="76"/>
      <c r="W150" s="76"/>
      <c r="X150" s="76"/>
      <c r="Y150" s="76"/>
      <c r="Z150" s="73"/>
    </row>
    <row r="151" spans="1:26" x14ac:dyDescent="0.2">
      <c r="A151" s="76"/>
      <c r="B151" s="76"/>
      <c r="C151" s="76"/>
      <c r="D151" s="76"/>
      <c r="E151" s="76"/>
      <c r="F151" s="76"/>
      <c r="G151" s="76"/>
      <c r="H151" s="76"/>
      <c r="J151" s="76"/>
      <c r="K151" s="76"/>
      <c r="L151" s="76"/>
      <c r="O151" s="76"/>
      <c r="T151" s="76"/>
      <c r="U151" s="76"/>
      <c r="V151" s="76"/>
      <c r="W151" s="76"/>
      <c r="X151" s="76"/>
      <c r="Y151" s="76"/>
      <c r="Z151" s="73"/>
    </row>
    <row r="152" spans="1:26" x14ac:dyDescent="0.2">
      <c r="A152" s="76"/>
      <c r="B152" s="76"/>
      <c r="C152" s="76"/>
      <c r="D152" s="76"/>
      <c r="E152" s="76"/>
      <c r="F152" s="76"/>
      <c r="G152" s="76"/>
      <c r="H152" s="76"/>
      <c r="J152" s="76"/>
      <c r="K152" s="76"/>
      <c r="L152" s="76"/>
      <c r="O152" s="76"/>
      <c r="T152" s="76"/>
      <c r="U152" s="76"/>
      <c r="V152" s="76"/>
      <c r="W152" s="76"/>
      <c r="X152" s="76"/>
      <c r="Y152" s="76"/>
      <c r="Z152" s="73"/>
    </row>
    <row r="153" spans="1:26" x14ac:dyDescent="0.2">
      <c r="A153" s="76"/>
      <c r="B153" s="76"/>
      <c r="C153" s="76"/>
      <c r="D153" s="76"/>
      <c r="E153" s="76"/>
      <c r="F153" s="76"/>
      <c r="G153" s="76"/>
      <c r="H153" s="76"/>
      <c r="J153" s="76"/>
      <c r="K153" s="76"/>
      <c r="L153" s="76"/>
      <c r="O153" s="76"/>
      <c r="T153" s="76"/>
      <c r="U153" s="76"/>
      <c r="V153" s="76"/>
      <c r="W153" s="76"/>
      <c r="X153" s="76"/>
      <c r="Y153" s="76"/>
      <c r="Z153" s="73"/>
    </row>
    <row r="154" spans="1:26" x14ac:dyDescent="0.2">
      <c r="A154" s="76"/>
      <c r="B154" s="76"/>
      <c r="C154" s="76"/>
      <c r="D154" s="76"/>
      <c r="E154" s="76"/>
      <c r="F154" s="76"/>
      <c r="G154" s="76"/>
      <c r="H154" s="76"/>
      <c r="J154" s="76"/>
      <c r="K154" s="76"/>
      <c r="L154" s="76"/>
      <c r="O154" s="76"/>
      <c r="T154" s="76"/>
      <c r="U154" s="76"/>
      <c r="V154" s="76"/>
      <c r="W154" s="76"/>
      <c r="X154" s="76"/>
      <c r="Y154" s="76"/>
      <c r="Z154" s="73"/>
    </row>
    <row r="155" spans="1:26" x14ac:dyDescent="0.2">
      <c r="A155" s="76"/>
      <c r="B155" s="76"/>
      <c r="C155" s="76"/>
      <c r="D155" s="76"/>
      <c r="E155" s="76"/>
      <c r="F155" s="76"/>
      <c r="G155" s="76"/>
      <c r="H155" s="76"/>
      <c r="J155" s="76"/>
      <c r="K155" s="76"/>
      <c r="L155" s="76"/>
      <c r="O155" s="76"/>
      <c r="T155" s="76"/>
      <c r="U155" s="76"/>
      <c r="V155" s="76"/>
      <c r="W155" s="76"/>
      <c r="X155" s="76"/>
      <c r="Y155" s="76"/>
      <c r="Z155" s="73"/>
    </row>
    <row r="156" spans="1:26" x14ac:dyDescent="0.2">
      <c r="A156" s="76"/>
      <c r="B156" s="76"/>
      <c r="C156" s="76"/>
      <c r="D156" s="76"/>
      <c r="E156" s="76"/>
      <c r="F156" s="76"/>
      <c r="G156" s="76"/>
      <c r="H156" s="76"/>
      <c r="J156" s="76"/>
      <c r="K156" s="76"/>
      <c r="L156" s="76"/>
      <c r="O156" s="76"/>
      <c r="T156" s="76"/>
      <c r="U156" s="76"/>
      <c r="V156" s="76"/>
      <c r="W156" s="76"/>
      <c r="X156" s="76"/>
      <c r="Y156" s="76"/>
      <c r="Z156" s="73"/>
    </row>
    <row r="157" spans="1:26" x14ac:dyDescent="0.2">
      <c r="A157" s="76"/>
      <c r="B157" s="76"/>
      <c r="C157" s="76"/>
      <c r="D157" s="76"/>
      <c r="E157" s="76"/>
      <c r="F157" s="76"/>
      <c r="G157" s="76"/>
      <c r="H157" s="76"/>
      <c r="J157" s="76"/>
      <c r="K157" s="76"/>
      <c r="L157" s="76"/>
      <c r="O157" s="76"/>
      <c r="T157" s="76"/>
      <c r="U157" s="76"/>
      <c r="V157" s="76"/>
      <c r="W157" s="76"/>
      <c r="X157" s="76"/>
      <c r="Y157" s="76"/>
      <c r="Z157" s="73"/>
    </row>
    <row r="158" spans="1:26" x14ac:dyDescent="0.2">
      <c r="A158" s="76"/>
      <c r="B158" s="76"/>
      <c r="C158" s="76"/>
      <c r="D158" s="76"/>
      <c r="E158" s="76"/>
      <c r="F158" s="76"/>
      <c r="G158" s="76"/>
      <c r="H158" s="76"/>
      <c r="J158" s="76"/>
      <c r="K158" s="76"/>
      <c r="L158" s="76"/>
      <c r="O158" s="76"/>
      <c r="T158" s="76"/>
      <c r="U158" s="76"/>
      <c r="V158" s="76"/>
      <c r="W158" s="76"/>
      <c r="X158" s="76"/>
      <c r="Y158" s="76"/>
      <c r="Z158" s="73"/>
    </row>
    <row r="159" spans="1:26" x14ac:dyDescent="0.2">
      <c r="A159" s="76"/>
      <c r="B159" s="76"/>
      <c r="C159" s="76"/>
      <c r="D159" s="76"/>
      <c r="E159" s="76"/>
      <c r="F159" s="76"/>
      <c r="G159" s="76"/>
      <c r="H159" s="76"/>
      <c r="J159" s="76"/>
      <c r="K159" s="76"/>
      <c r="L159" s="76"/>
      <c r="O159" s="76"/>
      <c r="T159" s="76"/>
      <c r="U159" s="76"/>
      <c r="V159" s="76"/>
      <c r="W159" s="76"/>
      <c r="X159" s="76"/>
      <c r="Y159" s="76"/>
      <c r="Z159" s="73"/>
    </row>
    <row r="160" spans="1:26" x14ac:dyDescent="0.2">
      <c r="A160" s="76"/>
      <c r="B160" s="76"/>
      <c r="C160" s="76"/>
      <c r="D160" s="76"/>
      <c r="E160" s="76"/>
      <c r="F160" s="76"/>
      <c r="G160" s="76"/>
      <c r="H160" s="76"/>
      <c r="J160" s="76"/>
      <c r="K160" s="76"/>
      <c r="L160" s="76"/>
      <c r="O160" s="76"/>
      <c r="T160" s="76"/>
      <c r="U160" s="76"/>
      <c r="V160" s="76"/>
      <c r="W160" s="76"/>
      <c r="X160" s="76"/>
      <c r="Y160" s="76"/>
      <c r="Z160" s="73"/>
    </row>
    <row r="161" spans="1:26" x14ac:dyDescent="0.2">
      <c r="A161" s="76"/>
      <c r="B161" s="76"/>
      <c r="C161" s="76"/>
      <c r="D161" s="76"/>
      <c r="E161" s="76"/>
      <c r="F161" s="76"/>
      <c r="G161" s="76"/>
      <c r="H161" s="76"/>
      <c r="J161" s="76"/>
      <c r="K161" s="76"/>
      <c r="L161" s="76"/>
      <c r="O161" s="76"/>
      <c r="T161" s="76"/>
      <c r="U161" s="76"/>
      <c r="V161" s="76"/>
      <c r="W161" s="76"/>
      <c r="X161" s="76"/>
      <c r="Y161" s="76"/>
      <c r="Z161" s="73"/>
    </row>
    <row r="162" spans="1:26" x14ac:dyDescent="0.2">
      <c r="A162" s="76"/>
      <c r="B162" s="76"/>
      <c r="C162" s="76"/>
      <c r="D162" s="76"/>
      <c r="E162" s="76"/>
      <c r="F162" s="76"/>
      <c r="G162" s="76"/>
      <c r="H162" s="76"/>
      <c r="J162" s="76"/>
      <c r="K162" s="76"/>
      <c r="L162" s="76"/>
      <c r="O162" s="76"/>
      <c r="T162" s="76"/>
      <c r="U162" s="76"/>
      <c r="V162" s="76"/>
      <c r="W162" s="76"/>
      <c r="X162" s="76"/>
      <c r="Y162" s="76"/>
      <c r="Z162" s="73"/>
    </row>
    <row r="163" spans="1:26" x14ac:dyDescent="0.2">
      <c r="A163" s="76"/>
      <c r="B163" s="76"/>
      <c r="C163" s="76"/>
      <c r="D163" s="76"/>
      <c r="E163" s="76"/>
      <c r="F163" s="76"/>
      <c r="G163" s="76"/>
      <c r="H163" s="76"/>
      <c r="J163" s="76"/>
      <c r="K163" s="76"/>
      <c r="L163" s="76"/>
      <c r="O163" s="76"/>
      <c r="T163" s="76"/>
      <c r="U163" s="76"/>
      <c r="V163" s="76"/>
      <c r="W163" s="76"/>
      <c r="X163" s="76"/>
      <c r="Y163" s="76"/>
      <c r="Z163" s="73"/>
    </row>
    <row r="164" spans="1:26" x14ac:dyDescent="0.2">
      <c r="A164" s="76"/>
      <c r="B164" s="76"/>
      <c r="C164" s="76"/>
      <c r="D164" s="76"/>
      <c r="E164" s="76"/>
      <c r="F164" s="76"/>
      <c r="G164" s="76"/>
      <c r="H164" s="76"/>
      <c r="J164" s="76"/>
      <c r="K164" s="76"/>
      <c r="L164" s="76"/>
      <c r="O164" s="76"/>
      <c r="T164" s="76"/>
      <c r="U164" s="76"/>
      <c r="V164" s="76"/>
      <c r="W164" s="76"/>
      <c r="X164" s="76"/>
      <c r="Y164" s="76"/>
      <c r="Z164" s="73"/>
    </row>
    <row r="165" spans="1:26" x14ac:dyDescent="0.2">
      <c r="A165" s="76"/>
      <c r="B165" s="76"/>
      <c r="C165" s="76"/>
      <c r="D165" s="76"/>
      <c r="E165" s="76"/>
      <c r="F165" s="76"/>
      <c r="G165" s="76"/>
      <c r="H165" s="76"/>
      <c r="J165" s="76"/>
      <c r="K165" s="76"/>
      <c r="L165" s="76"/>
      <c r="O165" s="76"/>
      <c r="T165" s="76"/>
      <c r="U165" s="76"/>
      <c r="V165" s="76"/>
      <c r="W165" s="76"/>
      <c r="X165" s="76"/>
      <c r="Y165" s="76"/>
      <c r="Z165" s="73"/>
    </row>
    <row r="166" spans="1:26" x14ac:dyDescent="0.2">
      <c r="A166" s="76"/>
      <c r="B166" s="76"/>
      <c r="C166" s="76"/>
      <c r="D166" s="76"/>
      <c r="E166" s="76"/>
      <c r="F166" s="76"/>
      <c r="G166" s="76"/>
      <c r="H166" s="76"/>
      <c r="J166" s="76"/>
      <c r="K166" s="76"/>
      <c r="L166" s="76"/>
      <c r="O166" s="76"/>
      <c r="T166" s="76"/>
      <c r="U166" s="76"/>
      <c r="V166" s="76"/>
      <c r="W166" s="76"/>
      <c r="X166" s="76"/>
      <c r="Y166" s="76"/>
      <c r="Z166" s="73"/>
    </row>
    <row r="167" spans="1:26" x14ac:dyDescent="0.2">
      <c r="A167" s="76"/>
      <c r="B167" s="76"/>
      <c r="C167" s="76"/>
      <c r="D167" s="76"/>
      <c r="E167" s="76"/>
      <c r="F167" s="76"/>
      <c r="G167" s="76"/>
      <c r="H167" s="76"/>
      <c r="J167" s="76"/>
      <c r="K167" s="76"/>
      <c r="L167" s="76"/>
      <c r="O167" s="76"/>
      <c r="T167" s="76"/>
      <c r="U167" s="76"/>
      <c r="V167" s="76"/>
      <c r="W167" s="76"/>
      <c r="X167" s="76"/>
      <c r="Y167" s="76"/>
      <c r="Z167" s="73"/>
    </row>
    <row r="168" spans="1:26" x14ac:dyDescent="0.2">
      <c r="A168" s="76"/>
      <c r="B168" s="76"/>
      <c r="C168" s="76"/>
      <c r="D168" s="76"/>
      <c r="E168" s="76"/>
      <c r="F168" s="76"/>
      <c r="G168" s="76"/>
      <c r="H168" s="76"/>
      <c r="J168" s="76"/>
      <c r="K168" s="76"/>
      <c r="L168" s="76"/>
      <c r="O168" s="76"/>
      <c r="T168" s="76"/>
      <c r="U168" s="76"/>
      <c r="V168" s="76"/>
      <c r="W168" s="76"/>
      <c r="X168" s="76"/>
      <c r="Y168" s="76"/>
      <c r="Z168" s="73"/>
    </row>
    <row r="169" spans="1:26" x14ac:dyDescent="0.2">
      <c r="A169" s="76"/>
      <c r="B169" s="76"/>
      <c r="C169" s="76"/>
      <c r="D169" s="76"/>
      <c r="E169" s="76"/>
      <c r="F169" s="76"/>
      <c r="G169" s="76"/>
      <c r="H169" s="76"/>
      <c r="J169" s="76"/>
      <c r="K169" s="76"/>
      <c r="L169" s="76"/>
      <c r="O169" s="76"/>
      <c r="T169" s="76"/>
      <c r="U169" s="76"/>
      <c r="V169" s="76"/>
      <c r="W169" s="76"/>
      <c r="X169" s="76"/>
      <c r="Y169" s="76"/>
      <c r="Z169" s="73"/>
    </row>
    <row r="170" spans="1:26" x14ac:dyDescent="0.2">
      <c r="A170" s="76"/>
      <c r="B170" s="76"/>
      <c r="C170" s="76"/>
      <c r="D170" s="76"/>
      <c r="E170" s="76"/>
      <c r="F170" s="76"/>
      <c r="G170" s="76"/>
      <c r="H170" s="76"/>
      <c r="J170" s="76"/>
      <c r="K170" s="76"/>
      <c r="L170" s="76"/>
      <c r="O170" s="76"/>
      <c r="T170" s="76"/>
      <c r="U170" s="76"/>
      <c r="V170" s="76"/>
      <c r="W170" s="76"/>
      <c r="X170" s="76"/>
      <c r="Y170" s="76"/>
      <c r="Z170" s="73"/>
    </row>
    <row r="171" spans="1:26" x14ac:dyDescent="0.2">
      <c r="A171" s="76"/>
      <c r="B171" s="76"/>
      <c r="C171" s="76"/>
      <c r="D171" s="76"/>
      <c r="E171" s="76"/>
      <c r="F171" s="76"/>
      <c r="G171" s="76"/>
      <c r="H171" s="76"/>
      <c r="J171" s="76"/>
      <c r="K171" s="76"/>
      <c r="L171" s="76"/>
      <c r="O171" s="76"/>
      <c r="T171" s="76"/>
      <c r="U171" s="76"/>
      <c r="V171" s="76"/>
      <c r="W171" s="76"/>
      <c r="X171" s="76"/>
      <c r="Y171" s="76"/>
      <c r="Z171" s="73"/>
    </row>
    <row r="172" spans="1:26" x14ac:dyDescent="0.2">
      <c r="A172" s="76"/>
      <c r="B172" s="76"/>
      <c r="C172" s="76"/>
      <c r="D172" s="76"/>
      <c r="E172" s="76"/>
      <c r="F172" s="76"/>
      <c r="G172" s="76"/>
      <c r="H172" s="76"/>
      <c r="J172" s="76"/>
      <c r="K172" s="76"/>
      <c r="L172" s="76"/>
      <c r="O172" s="76"/>
      <c r="T172" s="76"/>
      <c r="U172" s="76"/>
      <c r="V172" s="76"/>
      <c r="W172" s="76"/>
      <c r="X172" s="76"/>
      <c r="Y172" s="76"/>
      <c r="Z172" s="73"/>
    </row>
    <row r="173" spans="1:26" x14ac:dyDescent="0.2">
      <c r="A173" s="76"/>
      <c r="B173" s="76"/>
      <c r="C173" s="76"/>
      <c r="D173" s="76"/>
      <c r="E173" s="76"/>
      <c r="F173" s="76"/>
      <c r="G173" s="76"/>
      <c r="H173" s="76"/>
      <c r="J173" s="76"/>
      <c r="K173" s="76"/>
      <c r="L173" s="76"/>
      <c r="O173" s="76"/>
      <c r="T173" s="76"/>
      <c r="U173" s="76"/>
      <c r="V173" s="76"/>
      <c r="W173" s="76"/>
      <c r="X173" s="76"/>
      <c r="Y173" s="76"/>
      <c r="Z173" s="73"/>
    </row>
    <row r="174" spans="1:26" x14ac:dyDescent="0.2">
      <c r="A174" s="76"/>
      <c r="B174" s="76"/>
      <c r="C174" s="76"/>
      <c r="D174" s="76"/>
      <c r="E174" s="76"/>
      <c r="F174" s="76"/>
      <c r="G174" s="76"/>
      <c r="H174" s="76"/>
      <c r="J174" s="76"/>
      <c r="K174" s="76"/>
      <c r="L174" s="76"/>
      <c r="O174" s="76"/>
      <c r="T174" s="76"/>
      <c r="U174" s="76"/>
      <c r="V174" s="76"/>
      <c r="W174" s="76"/>
      <c r="X174" s="76"/>
      <c r="Y174" s="76"/>
      <c r="Z174" s="73"/>
    </row>
    <row r="175" spans="1:26" x14ac:dyDescent="0.2">
      <c r="A175" s="76"/>
      <c r="B175" s="76"/>
      <c r="C175" s="76"/>
      <c r="D175" s="76"/>
      <c r="E175" s="76"/>
      <c r="F175" s="76"/>
      <c r="G175" s="76"/>
      <c r="H175" s="76"/>
      <c r="J175" s="76"/>
      <c r="K175" s="76"/>
      <c r="L175" s="76"/>
      <c r="O175" s="76"/>
      <c r="T175" s="76"/>
      <c r="U175" s="76"/>
      <c r="V175" s="76"/>
      <c r="W175" s="76"/>
      <c r="X175" s="76"/>
      <c r="Y175" s="76"/>
      <c r="Z175" s="73"/>
    </row>
    <row r="176" spans="1:26" x14ac:dyDescent="0.2">
      <c r="A176" s="76"/>
      <c r="B176" s="76"/>
      <c r="C176" s="76"/>
      <c r="D176" s="76"/>
      <c r="E176" s="76"/>
      <c r="F176" s="76"/>
      <c r="G176" s="76"/>
      <c r="H176" s="76"/>
      <c r="J176" s="76"/>
      <c r="K176" s="76"/>
      <c r="L176" s="76"/>
      <c r="O176" s="76"/>
      <c r="T176" s="76"/>
      <c r="U176" s="76"/>
      <c r="V176" s="76"/>
      <c r="W176" s="76"/>
      <c r="X176" s="76"/>
      <c r="Y176" s="76"/>
      <c r="Z176" s="73"/>
    </row>
    <row r="177" spans="1:26" x14ac:dyDescent="0.2">
      <c r="A177" s="76"/>
      <c r="B177" s="76"/>
      <c r="C177" s="76"/>
      <c r="D177" s="76"/>
      <c r="E177" s="76"/>
      <c r="F177" s="76"/>
      <c r="G177" s="76"/>
      <c r="H177" s="76"/>
      <c r="J177" s="76"/>
      <c r="K177" s="76"/>
      <c r="L177" s="76"/>
      <c r="O177" s="76"/>
      <c r="T177" s="76"/>
      <c r="U177" s="76"/>
      <c r="V177" s="76"/>
      <c r="W177" s="76"/>
      <c r="X177" s="76"/>
      <c r="Y177" s="76"/>
      <c r="Z177" s="73"/>
    </row>
    <row r="178" spans="1:26" x14ac:dyDescent="0.2">
      <c r="A178" s="76"/>
      <c r="B178" s="76"/>
      <c r="C178" s="76"/>
      <c r="D178" s="76"/>
      <c r="E178" s="76"/>
      <c r="F178" s="76"/>
      <c r="G178" s="76"/>
      <c r="H178" s="76"/>
      <c r="J178" s="76"/>
      <c r="K178" s="76"/>
      <c r="L178" s="76"/>
      <c r="O178" s="76"/>
      <c r="T178" s="76"/>
      <c r="U178" s="76"/>
      <c r="V178" s="76"/>
      <c r="W178" s="76"/>
      <c r="X178" s="76"/>
      <c r="Y178" s="76"/>
      <c r="Z178" s="73"/>
    </row>
    <row r="179" spans="1:26" x14ac:dyDescent="0.2">
      <c r="A179" s="76"/>
      <c r="B179" s="76"/>
      <c r="C179" s="76"/>
      <c r="D179" s="76"/>
      <c r="E179" s="76"/>
      <c r="F179" s="76"/>
      <c r="G179" s="76"/>
      <c r="H179" s="76"/>
      <c r="J179" s="76"/>
      <c r="K179" s="76"/>
      <c r="L179" s="76"/>
      <c r="O179" s="76"/>
      <c r="T179" s="76"/>
      <c r="U179" s="76"/>
      <c r="V179" s="76"/>
      <c r="W179" s="76"/>
      <c r="X179" s="76"/>
      <c r="Y179" s="76"/>
      <c r="Z179" s="73"/>
    </row>
    <row r="180" spans="1:26" x14ac:dyDescent="0.2">
      <c r="A180" s="76"/>
      <c r="B180" s="76"/>
      <c r="C180" s="76"/>
      <c r="D180" s="76"/>
      <c r="E180" s="76"/>
      <c r="F180" s="76"/>
      <c r="G180" s="76"/>
      <c r="H180" s="76"/>
      <c r="J180" s="76"/>
      <c r="K180" s="76"/>
      <c r="L180" s="76"/>
      <c r="O180" s="76"/>
      <c r="T180" s="76"/>
      <c r="U180" s="76"/>
      <c r="V180" s="76"/>
      <c r="W180" s="76"/>
      <c r="X180" s="76"/>
      <c r="Y180" s="76"/>
      <c r="Z180" s="73"/>
    </row>
    <row r="181" spans="1:26" x14ac:dyDescent="0.2">
      <c r="A181" s="76"/>
      <c r="B181" s="76"/>
      <c r="C181" s="76"/>
      <c r="D181" s="76"/>
      <c r="E181" s="76"/>
      <c r="F181" s="76"/>
      <c r="G181" s="76"/>
      <c r="H181" s="76"/>
      <c r="J181" s="76"/>
      <c r="K181" s="76"/>
      <c r="L181" s="76"/>
      <c r="O181" s="76"/>
      <c r="T181" s="76"/>
      <c r="U181" s="76"/>
      <c r="V181" s="76"/>
      <c r="W181" s="76"/>
      <c r="X181" s="76"/>
      <c r="Y181" s="76"/>
      <c r="Z181" s="73"/>
    </row>
    <row r="182" spans="1:26" x14ac:dyDescent="0.2">
      <c r="A182" s="76"/>
      <c r="B182" s="76"/>
      <c r="C182" s="76"/>
      <c r="D182" s="76"/>
      <c r="E182" s="76"/>
      <c r="F182" s="76"/>
      <c r="G182" s="76"/>
      <c r="H182" s="76"/>
      <c r="J182" s="76"/>
      <c r="K182" s="76"/>
      <c r="L182" s="76"/>
      <c r="O182" s="76"/>
      <c r="T182" s="76"/>
      <c r="U182" s="76"/>
      <c r="V182" s="76"/>
      <c r="W182" s="76"/>
      <c r="X182" s="76"/>
      <c r="Y182" s="76"/>
      <c r="Z182" s="73"/>
    </row>
    <row r="183" spans="1:26" x14ac:dyDescent="0.2">
      <c r="A183" s="76"/>
      <c r="B183" s="76"/>
      <c r="C183" s="76"/>
      <c r="D183" s="76"/>
      <c r="E183" s="76"/>
      <c r="F183" s="76"/>
      <c r="G183" s="76"/>
      <c r="H183" s="76"/>
      <c r="J183" s="76"/>
      <c r="K183" s="76"/>
      <c r="L183" s="76"/>
      <c r="O183" s="76"/>
      <c r="T183" s="76"/>
      <c r="U183" s="76"/>
      <c r="V183" s="76"/>
      <c r="W183" s="76"/>
      <c r="X183" s="76"/>
      <c r="Y183" s="76"/>
      <c r="Z183" s="73"/>
    </row>
    <row r="184" spans="1:26" x14ac:dyDescent="0.2">
      <c r="A184" s="76"/>
      <c r="B184" s="76"/>
      <c r="C184" s="76"/>
      <c r="D184" s="76"/>
      <c r="E184" s="76"/>
      <c r="F184" s="76"/>
      <c r="G184" s="76"/>
      <c r="H184" s="76"/>
      <c r="J184" s="76"/>
      <c r="K184" s="76"/>
      <c r="L184" s="76"/>
      <c r="O184" s="76"/>
      <c r="T184" s="76"/>
      <c r="U184" s="76"/>
      <c r="V184" s="76"/>
      <c r="W184" s="76"/>
      <c r="X184" s="76"/>
      <c r="Y184" s="76"/>
      <c r="Z184" s="73"/>
    </row>
    <row r="185" spans="1:26" x14ac:dyDescent="0.2">
      <c r="A185" s="76"/>
      <c r="B185" s="76"/>
      <c r="C185" s="76"/>
      <c r="D185" s="76"/>
      <c r="E185" s="76"/>
      <c r="F185" s="76"/>
      <c r="G185" s="76"/>
      <c r="H185" s="76"/>
      <c r="J185" s="76"/>
      <c r="K185" s="76"/>
      <c r="L185" s="76"/>
      <c r="O185" s="76"/>
      <c r="T185" s="76"/>
      <c r="U185" s="76"/>
      <c r="V185" s="76"/>
      <c r="W185" s="76"/>
      <c r="X185" s="76"/>
      <c r="Y185" s="76"/>
      <c r="Z185" s="73"/>
    </row>
    <row r="186" spans="1:26" x14ac:dyDescent="0.2">
      <c r="A186" s="76"/>
      <c r="B186" s="76"/>
      <c r="C186" s="76"/>
      <c r="D186" s="76"/>
      <c r="E186" s="76"/>
      <c r="F186" s="76"/>
      <c r="G186" s="76"/>
      <c r="H186" s="76"/>
      <c r="J186" s="76"/>
      <c r="K186" s="76"/>
      <c r="L186" s="76"/>
      <c r="O186" s="76"/>
      <c r="T186" s="76"/>
      <c r="U186" s="76"/>
      <c r="V186" s="76"/>
      <c r="W186" s="76"/>
      <c r="X186" s="76"/>
      <c r="Y186" s="76"/>
      <c r="Z186" s="73"/>
    </row>
    <row r="187" spans="1:26" x14ac:dyDescent="0.2">
      <c r="A187" s="76"/>
      <c r="B187" s="76"/>
      <c r="C187" s="76"/>
      <c r="D187" s="76"/>
      <c r="E187" s="76"/>
      <c r="F187" s="76"/>
      <c r="G187" s="76"/>
      <c r="H187" s="76"/>
      <c r="J187" s="76"/>
      <c r="K187" s="76"/>
      <c r="L187" s="76"/>
      <c r="O187" s="76"/>
      <c r="T187" s="76"/>
      <c r="U187" s="76"/>
      <c r="V187" s="76"/>
      <c r="W187" s="76"/>
      <c r="X187" s="76"/>
      <c r="Y187" s="76"/>
      <c r="Z187" s="73"/>
    </row>
    <row r="188" spans="1:26" x14ac:dyDescent="0.2">
      <c r="A188" s="76"/>
      <c r="B188" s="76"/>
      <c r="C188" s="76"/>
      <c r="D188" s="76"/>
      <c r="E188" s="76"/>
      <c r="F188" s="76"/>
      <c r="G188" s="76"/>
      <c r="H188" s="76"/>
      <c r="J188" s="76"/>
      <c r="K188" s="76"/>
      <c r="L188" s="76"/>
      <c r="O188" s="76"/>
      <c r="T188" s="76"/>
      <c r="U188" s="76"/>
      <c r="V188" s="76"/>
      <c r="W188" s="76"/>
      <c r="X188" s="76"/>
      <c r="Y188" s="76"/>
      <c r="Z188" s="73"/>
    </row>
    <row r="189" spans="1:26" x14ac:dyDescent="0.2">
      <c r="A189" s="76"/>
      <c r="B189" s="76"/>
      <c r="C189" s="76"/>
      <c r="D189" s="76"/>
      <c r="E189" s="76"/>
      <c r="F189" s="76"/>
      <c r="G189" s="76"/>
      <c r="H189" s="76"/>
      <c r="J189" s="76"/>
      <c r="K189" s="76"/>
      <c r="L189" s="76"/>
      <c r="O189" s="76"/>
      <c r="T189" s="76"/>
      <c r="U189" s="76"/>
      <c r="V189" s="76"/>
      <c r="W189" s="76"/>
      <c r="X189" s="76"/>
      <c r="Y189" s="76"/>
      <c r="Z189" s="73"/>
    </row>
    <row r="190" spans="1:26" x14ac:dyDescent="0.2">
      <c r="A190" s="76"/>
      <c r="B190" s="76"/>
      <c r="C190" s="76"/>
      <c r="D190" s="76"/>
      <c r="E190" s="76"/>
      <c r="F190" s="76"/>
      <c r="G190" s="76"/>
      <c r="H190" s="76"/>
      <c r="J190" s="76"/>
      <c r="K190" s="76"/>
      <c r="L190" s="76"/>
      <c r="O190" s="76"/>
      <c r="T190" s="76"/>
      <c r="U190" s="76"/>
      <c r="V190" s="76"/>
      <c r="W190" s="76"/>
      <c r="X190" s="76"/>
      <c r="Y190" s="76"/>
      <c r="Z190" s="73"/>
    </row>
    <row r="191" spans="1:26" x14ac:dyDescent="0.2">
      <c r="A191" s="76"/>
      <c r="B191" s="76"/>
      <c r="C191" s="76"/>
      <c r="D191" s="76"/>
      <c r="E191" s="76"/>
      <c r="F191" s="76"/>
      <c r="G191" s="76"/>
      <c r="H191" s="76"/>
      <c r="J191" s="76"/>
      <c r="K191" s="76"/>
      <c r="L191" s="76"/>
      <c r="O191" s="76"/>
      <c r="T191" s="76"/>
      <c r="U191" s="76"/>
      <c r="V191" s="76"/>
      <c r="W191" s="76"/>
      <c r="X191" s="76"/>
      <c r="Y191" s="76"/>
      <c r="Z191" s="73"/>
    </row>
    <row r="192" spans="1:26" x14ac:dyDescent="0.2">
      <c r="A192" s="76"/>
      <c r="B192" s="76"/>
      <c r="C192" s="76"/>
      <c r="D192" s="76"/>
      <c r="E192" s="76"/>
      <c r="F192" s="76"/>
      <c r="G192" s="76"/>
      <c r="H192" s="76"/>
      <c r="J192" s="76"/>
      <c r="K192" s="76"/>
      <c r="L192" s="76"/>
      <c r="O192" s="76"/>
      <c r="T192" s="76"/>
      <c r="U192" s="76"/>
      <c r="V192" s="76"/>
      <c r="W192" s="76"/>
      <c r="X192" s="76"/>
      <c r="Y192" s="76"/>
      <c r="Z192" s="73"/>
    </row>
    <row r="193" spans="1:26" x14ac:dyDescent="0.2">
      <c r="A193" s="76"/>
      <c r="B193" s="76"/>
      <c r="C193" s="76"/>
      <c r="D193" s="76"/>
      <c r="E193" s="76"/>
      <c r="F193" s="76"/>
      <c r="G193" s="76"/>
      <c r="H193" s="76"/>
      <c r="J193" s="76"/>
      <c r="K193" s="76"/>
      <c r="L193" s="76"/>
      <c r="O193" s="76"/>
      <c r="T193" s="76"/>
      <c r="U193" s="76"/>
      <c r="V193" s="76"/>
      <c r="W193" s="76"/>
      <c r="X193" s="76"/>
      <c r="Y193" s="76"/>
      <c r="Z193" s="73"/>
    </row>
    <row r="194" spans="1:26" x14ac:dyDescent="0.2">
      <c r="A194" s="76"/>
      <c r="B194" s="76"/>
      <c r="C194" s="76"/>
      <c r="D194" s="76"/>
      <c r="E194" s="76"/>
      <c r="F194" s="76"/>
      <c r="G194" s="76"/>
      <c r="H194" s="76"/>
      <c r="J194" s="76"/>
      <c r="K194" s="76"/>
      <c r="L194" s="76"/>
      <c r="O194" s="76"/>
      <c r="T194" s="76"/>
      <c r="U194" s="76"/>
      <c r="V194" s="76"/>
      <c r="W194" s="76"/>
      <c r="X194" s="76"/>
      <c r="Y194" s="76"/>
      <c r="Z194" s="73"/>
    </row>
    <row r="195" spans="1:26" x14ac:dyDescent="0.2">
      <c r="A195" s="76"/>
      <c r="B195" s="76"/>
      <c r="C195" s="76"/>
      <c r="D195" s="76"/>
      <c r="E195" s="76"/>
      <c r="F195" s="76"/>
      <c r="G195" s="76"/>
      <c r="H195" s="76"/>
      <c r="J195" s="76"/>
      <c r="K195" s="76"/>
      <c r="L195" s="76"/>
      <c r="O195" s="76"/>
      <c r="T195" s="76"/>
      <c r="U195" s="76"/>
      <c r="V195" s="76"/>
      <c r="W195" s="76"/>
      <c r="X195" s="76"/>
      <c r="Y195" s="76"/>
      <c r="Z195" s="73"/>
    </row>
    <row r="196" spans="1:26" x14ac:dyDescent="0.2">
      <c r="A196" s="76"/>
      <c r="B196" s="76"/>
      <c r="C196" s="76"/>
      <c r="D196" s="76"/>
      <c r="E196" s="76"/>
      <c r="F196" s="76"/>
      <c r="G196" s="76"/>
      <c r="H196" s="76"/>
      <c r="J196" s="76"/>
      <c r="K196" s="76"/>
      <c r="L196" s="76"/>
      <c r="O196" s="76"/>
      <c r="T196" s="76"/>
      <c r="U196" s="76"/>
      <c r="V196" s="76"/>
      <c r="W196" s="76"/>
      <c r="X196" s="76"/>
      <c r="Y196" s="76"/>
      <c r="Z196" s="73"/>
    </row>
    <row r="197" spans="1:26" x14ac:dyDescent="0.2">
      <c r="A197" s="76"/>
      <c r="B197" s="76"/>
      <c r="C197" s="76"/>
      <c r="D197" s="76"/>
      <c r="E197" s="76"/>
      <c r="F197" s="76"/>
      <c r="G197" s="76"/>
      <c r="H197" s="76"/>
      <c r="J197" s="76"/>
      <c r="K197" s="76"/>
      <c r="L197" s="76"/>
      <c r="O197" s="76"/>
      <c r="T197" s="76"/>
      <c r="U197" s="76"/>
      <c r="V197" s="76"/>
      <c r="W197" s="76"/>
      <c r="X197" s="76"/>
      <c r="Y197" s="76"/>
      <c r="Z197" s="73"/>
    </row>
    <row r="198" spans="1:26" x14ac:dyDescent="0.2">
      <c r="A198" s="76"/>
      <c r="B198" s="76"/>
      <c r="C198" s="76"/>
      <c r="D198" s="76"/>
      <c r="E198" s="76"/>
      <c r="F198" s="76"/>
      <c r="G198" s="76"/>
      <c r="H198" s="76"/>
      <c r="J198" s="76"/>
      <c r="K198" s="76"/>
      <c r="L198" s="76"/>
      <c r="O198" s="76"/>
      <c r="T198" s="76"/>
      <c r="U198" s="76"/>
      <c r="V198" s="76"/>
      <c r="W198" s="76"/>
      <c r="X198" s="76"/>
      <c r="Y198" s="76"/>
      <c r="Z198" s="73"/>
    </row>
    <row r="199" spans="1:26" x14ac:dyDescent="0.2">
      <c r="A199" s="76"/>
      <c r="B199" s="76"/>
      <c r="C199" s="76"/>
      <c r="D199" s="76"/>
      <c r="E199" s="76"/>
      <c r="F199" s="76"/>
      <c r="G199" s="76"/>
      <c r="H199" s="76"/>
      <c r="J199" s="76"/>
      <c r="K199" s="76"/>
      <c r="L199" s="76"/>
      <c r="O199" s="76"/>
      <c r="T199" s="76"/>
      <c r="U199" s="76"/>
      <c r="V199" s="76"/>
      <c r="W199" s="76"/>
      <c r="X199" s="76"/>
      <c r="Y199" s="76"/>
      <c r="Z199" s="73"/>
    </row>
    <row r="200" spans="1:26" x14ac:dyDescent="0.2">
      <c r="A200" s="76"/>
      <c r="B200" s="76"/>
      <c r="C200" s="76"/>
      <c r="D200" s="76"/>
      <c r="E200" s="76"/>
      <c r="F200" s="76"/>
      <c r="G200" s="76"/>
      <c r="H200" s="76"/>
      <c r="J200" s="76"/>
      <c r="K200" s="76"/>
      <c r="L200" s="76"/>
      <c r="O200" s="76"/>
      <c r="T200" s="76"/>
      <c r="U200" s="76"/>
      <c r="V200" s="76"/>
      <c r="W200" s="76"/>
      <c r="X200" s="76"/>
      <c r="Y200" s="76"/>
      <c r="Z200" s="73"/>
    </row>
    <row r="201" spans="1:26" x14ac:dyDescent="0.2">
      <c r="A201" s="76"/>
      <c r="B201" s="76"/>
      <c r="C201" s="76"/>
      <c r="D201" s="76"/>
      <c r="E201" s="76"/>
      <c r="F201" s="76"/>
      <c r="G201" s="76"/>
      <c r="H201" s="76"/>
      <c r="J201" s="76"/>
      <c r="K201" s="76"/>
      <c r="L201" s="76"/>
      <c r="O201" s="76"/>
      <c r="T201" s="76"/>
      <c r="U201" s="76"/>
      <c r="V201" s="76"/>
      <c r="W201" s="76"/>
      <c r="X201" s="76"/>
      <c r="Y201" s="76"/>
      <c r="Z201" s="73"/>
    </row>
    <row r="202" spans="1:26" x14ac:dyDescent="0.2">
      <c r="A202" s="76"/>
      <c r="B202" s="76"/>
      <c r="C202" s="76"/>
      <c r="D202" s="76"/>
      <c r="E202" s="76"/>
      <c r="F202" s="76"/>
      <c r="G202" s="76"/>
      <c r="H202" s="76"/>
      <c r="J202" s="76"/>
      <c r="K202" s="76"/>
      <c r="L202" s="76"/>
      <c r="O202" s="76"/>
      <c r="T202" s="76"/>
      <c r="U202" s="76"/>
      <c r="V202" s="76"/>
      <c r="W202" s="76"/>
      <c r="X202" s="76"/>
      <c r="Y202" s="76"/>
      <c r="Z202" s="73"/>
    </row>
    <row r="203" spans="1:26" x14ac:dyDescent="0.2">
      <c r="A203" s="76"/>
      <c r="B203" s="76"/>
      <c r="C203" s="76"/>
      <c r="D203" s="76"/>
      <c r="E203" s="76"/>
      <c r="F203" s="76"/>
      <c r="G203" s="76"/>
      <c r="H203" s="76"/>
      <c r="J203" s="76"/>
      <c r="K203" s="76"/>
      <c r="L203" s="76"/>
      <c r="O203" s="76"/>
      <c r="T203" s="76"/>
      <c r="U203" s="76"/>
      <c r="V203" s="76"/>
      <c r="W203" s="76"/>
      <c r="X203" s="76"/>
      <c r="Y203" s="76"/>
      <c r="Z203" s="73"/>
    </row>
    <row r="204" spans="1:26" x14ac:dyDescent="0.2">
      <c r="A204" s="76"/>
      <c r="B204" s="76"/>
      <c r="C204" s="76"/>
      <c r="D204" s="76"/>
      <c r="E204" s="76"/>
      <c r="F204" s="76"/>
      <c r="G204" s="76"/>
      <c r="H204" s="76"/>
      <c r="J204" s="76"/>
      <c r="K204" s="76"/>
      <c r="L204" s="76"/>
      <c r="O204" s="76"/>
      <c r="T204" s="76"/>
      <c r="U204" s="76"/>
      <c r="V204" s="76"/>
      <c r="W204" s="76"/>
      <c r="X204" s="76"/>
      <c r="Y204" s="76"/>
      <c r="Z204" s="73"/>
    </row>
    <row r="205" spans="1:26" x14ac:dyDescent="0.2">
      <c r="A205" s="76"/>
      <c r="B205" s="76"/>
      <c r="C205" s="76"/>
      <c r="D205" s="76"/>
      <c r="E205" s="76"/>
      <c r="F205" s="76"/>
      <c r="G205" s="76"/>
      <c r="H205" s="76"/>
      <c r="J205" s="76"/>
      <c r="K205" s="76"/>
      <c r="L205" s="76"/>
      <c r="O205" s="76"/>
      <c r="T205" s="76"/>
      <c r="U205" s="76"/>
      <c r="V205" s="76"/>
      <c r="W205" s="76"/>
      <c r="X205" s="76"/>
      <c r="Y205" s="76"/>
      <c r="Z205" s="73"/>
    </row>
    <row r="206" spans="1:26" x14ac:dyDescent="0.2">
      <c r="A206" s="76"/>
      <c r="B206" s="76"/>
      <c r="C206" s="76"/>
      <c r="D206" s="76"/>
      <c r="E206" s="76"/>
      <c r="F206" s="76"/>
      <c r="G206" s="76"/>
      <c r="H206" s="76"/>
      <c r="J206" s="76"/>
      <c r="K206" s="76"/>
      <c r="L206" s="76"/>
      <c r="O206" s="76"/>
      <c r="T206" s="76"/>
      <c r="U206" s="76"/>
      <c r="V206" s="76"/>
      <c r="W206" s="76"/>
      <c r="X206" s="76"/>
      <c r="Y206" s="76"/>
      <c r="Z206" s="73"/>
    </row>
    <row r="207" spans="1:26" x14ac:dyDescent="0.2">
      <c r="A207" s="76"/>
      <c r="B207" s="76"/>
      <c r="C207" s="76"/>
      <c r="D207" s="76"/>
      <c r="E207" s="76"/>
      <c r="F207" s="76"/>
      <c r="G207" s="76"/>
      <c r="H207" s="76"/>
      <c r="J207" s="76"/>
      <c r="K207" s="76"/>
      <c r="L207" s="76"/>
      <c r="O207" s="76"/>
      <c r="T207" s="76"/>
      <c r="U207" s="76"/>
      <c r="V207" s="76"/>
      <c r="W207" s="76"/>
      <c r="X207" s="76"/>
      <c r="Y207" s="76"/>
      <c r="Z207" s="73"/>
    </row>
    <row r="208" spans="1:26" x14ac:dyDescent="0.2">
      <c r="A208" s="76"/>
      <c r="B208" s="76"/>
      <c r="C208" s="76"/>
      <c r="D208" s="76"/>
      <c r="E208" s="76"/>
      <c r="F208" s="76"/>
      <c r="G208" s="76"/>
      <c r="H208" s="76"/>
      <c r="J208" s="76"/>
      <c r="K208" s="76"/>
      <c r="L208" s="76"/>
      <c r="O208" s="76"/>
      <c r="T208" s="76"/>
      <c r="U208" s="76"/>
      <c r="V208" s="76"/>
      <c r="W208" s="76"/>
      <c r="X208" s="76"/>
      <c r="Y208" s="76"/>
      <c r="Z208" s="73"/>
    </row>
    <row r="209" spans="1:26" x14ac:dyDescent="0.2">
      <c r="A209" s="76"/>
      <c r="B209" s="76"/>
      <c r="C209" s="76"/>
      <c r="D209" s="76"/>
      <c r="E209" s="76"/>
      <c r="F209" s="76"/>
      <c r="G209" s="76"/>
      <c r="H209" s="76"/>
      <c r="J209" s="76"/>
      <c r="K209" s="76"/>
      <c r="L209" s="76"/>
      <c r="O209" s="76"/>
      <c r="T209" s="76"/>
      <c r="U209" s="76"/>
      <c r="V209" s="76"/>
      <c r="W209" s="76"/>
      <c r="X209" s="76"/>
      <c r="Y209" s="76"/>
      <c r="Z209" s="73"/>
    </row>
    <row r="210" spans="1:26" x14ac:dyDescent="0.2">
      <c r="A210" s="76"/>
      <c r="B210" s="76"/>
      <c r="C210" s="76"/>
      <c r="D210" s="76"/>
      <c r="E210" s="76"/>
      <c r="F210" s="76"/>
      <c r="G210" s="76"/>
      <c r="H210" s="76"/>
      <c r="J210" s="76"/>
      <c r="K210" s="76"/>
      <c r="L210" s="76"/>
      <c r="O210" s="76"/>
      <c r="T210" s="76"/>
      <c r="U210" s="76"/>
      <c r="V210" s="76"/>
      <c r="W210" s="76"/>
      <c r="X210" s="76"/>
      <c r="Y210" s="76"/>
      <c r="Z210" s="73"/>
    </row>
    <row r="211" spans="1:26" x14ac:dyDescent="0.2">
      <c r="A211" s="76"/>
      <c r="B211" s="76"/>
      <c r="C211" s="76"/>
      <c r="D211" s="76"/>
      <c r="E211" s="76"/>
      <c r="F211" s="76"/>
      <c r="G211" s="76"/>
      <c r="H211" s="76"/>
      <c r="J211" s="76"/>
      <c r="K211" s="76"/>
      <c r="L211" s="76"/>
      <c r="O211" s="76"/>
      <c r="T211" s="76"/>
      <c r="U211" s="76"/>
      <c r="V211" s="76"/>
      <c r="W211" s="76"/>
      <c r="X211" s="76"/>
      <c r="Y211" s="76"/>
      <c r="Z211" s="73"/>
    </row>
    <row r="212" spans="1:26" x14ac:dyDescent="0.2">
      <c r="A212" s="76"/>
      <c r="B212" s="76"/>
      <c r="C212" s="76"/>
      <c r="D212" s="76"/>
      <c r="E212" s="76"/>
      <c r="F212" s="76"/>
      <c r="G212" s="76"/>
      <c r="H212" s="76"/>
      <c r="J212" s="76"/>
      <c r="K212" s="76"/>
      <c r="L212" s="76"/>
      <c r="O212" s="76"/>
      <c r="T212" s="76"/>
      <c r="U212" s="76"/>
      <c r="V212" s="76"/>
      <c r="W212" s="76"/>
      <c r="X212" s="76"/>
      <c r="Y212" s="76"/>
      <c r="Z212" s="73"/>
    </row>
    <row r="213" spans="1:26" x14ac:dyDescent="0.2">
      <c r="A213" s="76"/>
      <c r="B213" s="76"/>
      <c r="C213" s="76"/>
      <c r="D213" s="76"/>
      <c r="E213" s="76"/>
      <c r="F213" s="76"/>
      <c r="G213" s="76"/>
      <c r="H213" s="76"/>
      <c r="J213" s="76"/>
      <c r="K213" s="76"/>
      <c r="L213" s="76"/>
      <c r="O213" s="76"/>
      <c r="T213" s="76"/>
      <c r="U213" s="76"/>
      <c r="V213" s="76"/>
      <c r="W213" s="76"/>
      <c r="X213" s="76"/>
      <c r="Y213" s="76"/>
      <c r="Z213" s="73"/>
    </row>
    <row r="214" spans="1:26" x14ac:dyDescent="0.2">
      <c r="A214" s="76"/>
      <c r="B214" s="76"/>
      <c r="C214" s="76"/>
      <c r="D214" s="76"/>
      <c r="E214" s="76"/>
      <c r="F214" s="76"/>
      <c r="G214" s="76"/>
      <c r="H214" s="76"/>
      <c r="J214" s="76"/>
      <c r="K214" s="76"/>
      <c r="L214" s="76"/>
      <c r="O214" s="76"/>
      <c r="T214" s="76"/>
      <c r="U214" s="76"/>
      <c r="V214" s="76"/>
      <c r="W214" s="76"/>
      <c r="X214" s="76"/>
      <c r="Y214" s="76"/>
      <c r="Z214" s="73"/>
    </row>
    <row r="215" spans="1:26" x14ac:dyDescent="0.2">
      <c r="A215" s="76"/>
      <c r="B215" s="76"/>
      <c r="C215" s="76"/>
      <c r="D215" s="76"/>
      <c r="E215" s="76"/>
      <c r="F215" s="76"/>
      <c r="G215" s="76"/>
      <c r="H215" s="76"/>
      <c r="J215" s="76"/>
      <c r="K215" s="76"/>
      <c r="L215" s="76"/>
      <c r="O215" s="76"/>
      <c r="T215" s="76"/>
      <c r="U215" s="76"/>
      <c r="V215" s="76"/>
      <c r="W215" s="76"/>
      <c r="X215" s="76"/>
      <c r="Y215" s="76"/>
      <c r="Z215" s="73"/>
    </row>
    <row r="216" spans="1:26" x14ac:dyDescent="0.2">
      <c r="A216" s="76"/>
      <c r="B216" s="76"/>
      <c r="C216" s="76"/>
      <c r="D216" s="76"/>
      <c r="E216" s="76"/>
      <c r="F216" s="76"/>
      <c r="G216" s="76"/>
      <c r="H216" s="76"/>
      <c r="J216" s="76"/>
      <c r="K216" s="76"/>
      <c r="L216" s="76"/>
      <c r="O216" s="76"/>
      <c r="T216" s="76"/>
      <c r="U216" s="76"/>
      <c r="V216" s="76"/>
      <c r="W216" s="76"/>
      <c r="X216" s="76"/>
      <c r="Y216" s="76"/>
      <c r="Z216" s="73"/>
    </row>
    <row r="217" spans="1:26" x14ac:dyDescent="0.2">
      <c r="A217" s="76"/>
      <c r="B217" s="76"/>
      <c r="C217" s="76"/>
      <c r="D217" s="76"/>
      <c r="E217" s="76"/>
      <c r="F217" s="76"/>
      <c r="G217" s="76"/>
      <c r="H217" s="76"/>
      <c r="J217" s="76"/>
      <c r="K217" s="76"/>
      <c r="L217" s="76"/>
      <c r="O217" s="76"/>
      <c r="T217" s="76"/>
      <c r="U217" s="76"/>
      <c r="V217" s="76"/>
      <c r="W217" s="76"/>
      <c r="X217" s="76"/>
      <c r="Y217" s="76"/>
      <c r="Z217" s="73"/>
    </row>
    <row r="218" spans="1:26" x14ac:dyDescent="0.2">
      <c r="A218" s="76"/>
      <c r="B218" s="76"/>
      <c r="C218" s="76"/>
      <c r="D218" s="76"/>
      <c r="E218" s="76"/>
      <c r="F218" s="76"/>
      <c r="G218" s="76"/>
      <c r="H218" s="76"/>
      <c r="J218" s="76"/>
      <c r="K218" s="76"/>
      <c r="L218" s="76"/>
      <c r="O218" s="76"/>
      <c r="T218" s="76"/>
      <c r="U218" s="76"/>
      <c r="V218" s="76"/>
      <c r="W218" s="76"/>
      <c r="X218" s="76"/>
      <c r="Y218" s="76"/>
      <c r="Z218" s="73"/>
    </row>
    <row r="219" spans="1:26" x14ac:dyDescent="0.2">
      <c r="A219" s="76"/>
      <c r="B219" s="76"/>
      <c r="C219" s="76"/>
      <c r="D219" s="76"/>
      <c r="E219" s="76"/>
      <c r="F219" s="76"/>
      <c r="G219" s="76"/>
      <c r="H219" s="76"/>
      <c r="J219" s="76"/>
      <c r="K219" s="76"/>
      <c r="L219" s="76"/>
      <c r="O219" s="76"/>
      <c r="T219" s="76"/>
      <c r="U219" s="76"/>
      <c r="V219" s="76"/>
      <c r="W219" s="76"/>
      <c r="X219" s="76"/>
      <c r="Y219" s="76"/>
      <c r="Z219" s="73"/>
    </row>
    <row r="220" spans="1:26" x14ac:dyDescent="0.2">
      <c r="A220" s="76"/>
      <c r="B220" s="76"/>
      <c r="C220" s="76"/>
      <c r="D220" s="76"/>
      <c r="E220" s="76"/>
      <c r="F220" s="76"/>
      <c r="G220" s="76"/>
      <c r="H220" s="76"/>
      <c r="J220" s="76"/>
      <c r="K220" s="76"/>
      <c r="L220" s="76"/>
      <c r="O220" s="76"/>
      <c r="T220" s="76"/>
      <c r="U220" s="76"/>
      <c r="V220" s="76"/>
      <c r="W220" s="76"/>
      <c r="X220" s="76"/>
      <c r="Y220" s="76"/>
      <c r="Z220" s="73"/>
    </row>
    <row r="221" spans="1:26" x14ac:dyDescent="0.2">
      <c r="A221" s="76"/>
      <c r="B221" s="76"/>
      <c r="C221" s="76"/>
      <c r="D221" s="76"/>
      <c r="E221" s="76"/>
      <c r="F221" s="76"/>
      <c r="G221" s="76"/>
      <c r="H221" s="76"/>
      <c r="J221" s="76"/>
      <c r="K221" s="76"/>
      <c r="L221" s="76"/>
      <c r="O221" s="76"/>
      <c r="T221" s="76"/>
      <c r="U221" s="76"/>
      <c r="V221" s="76"/>
      <c r="W221" s="76"/>
      <c r="X221" s="76"/>
      <c r="Y221" s="76"/>
      <c r="Z221" s="73"/>
    </row>
    <row r="222" spans="1:26" x14ac:dyDescent="0.2">
      <c r="A222" s="76"/>
      <c r="B222" s="76"/>
      <c r="C222" s="76"/>
      <c r="D222" s="76"/>
      <c r="E222" s="76"/>
      <c r="F222" s="76"/>
      <c r="G222" s="76"/>
      <c r="H222" s="76"/>
      <c r="J222" s="76"/>
      <c r="K222" s="76"/>
      <c r="L222" s="76"/>
      <c r="O222" s="76"/>
      <c r="T222" s="76"/>
      <c r="U222" s="76"/>
      <c r="V222" s="76"/>
      <c r="W222" s="76"/>
      <c r="X222" s="76"/>
      <c r="Y222" s="76"/>
      <c r="Z222" s="73"/>
    </row>
    <row r="223" spans="1:26" x14ac:dyDescent="0.2">
      <c r="A223" s="76"/>
      <c r="B223" s="76"/>
      <c r="C223" s="76"/>
      <c r="D223" s="76"/>
      <c r="E223" s="76"/>
      <c r="F223" s="76"/>
      <c r="G223" s="76"/>
      <c r="H223" s="76"/>
      <c r="J223" s="76"/>
      <c r="K223" s="76"/>
      <c r="L223" s="76"/>
      <c r="O223" s="76"/>
      <c r="T223" s="76"/>
      <c r="U223" s="76"/>
      <c r="V223" s="76"/>
      <c r="W223" s="76"/>
      <c r="X223" s="76"/>
      <c r="Y223" s="76"/>
      <c r="Z223" s="73"/>
    </row>
    <row r="224" spans="1:26" x14ac:dyDescent="0.2">
      <c r="A224" s="76"/>
      <c r="B224" s="76"/>
      <c r="C224" s="76"/>
      <c r="D224" s="76"/>
      <c r="E224" s="76"/>
      <c r="F224" s="76"/>
      <c r="G224" s="76"/>
      <c r="H224" s="76"/>
      <c r="J224" s="76"/>
      <c r="K224" s="76"/>
      <c r="L224" s="76"/>
      <c r="O224" s="76"/>
      <c r="T224" s="76"/>
      <c r="U224" s="76"/>
      <c r="V224" s="76"/>
      <c r="W224" s="76"/>
      <c r="X224" s="76"/>
      <c r="Y224" s="76"/>
      <c r="Z224" s="73"/>
    </row>
    <row r="225" spans="1:26" x14ac:dyDescent="0.2">
      <c r="A225" s="76"/>
      <c r="B225" s="76"/>
      <c r="C225" s="76"/>
      <c r="D225" s="76"/>
      <c r="E225" s="76"/>
      <c r="F225" s="76"/>
      <c r="G225" s="76"/>
      <c r="H225" s="76"/>
      <c r="J225" s="76"/>
      <c r="K225" s="76"/>
      <c r="L225" s="76"/>
      <c r="O225" s="76"/>
      <c r="T225" s="76"/>
      <c r="U225" s="76"/>
      <c r="V225" s="76"/>
      <c r="W225" s="76"/>
      <c r="X225" s="76"/>
      <c r="Y225" s="76"/>
      <c r="Z225" s="73"/>
    </row>
    <row r="226" spans="1:26" x14ac:dyDescent="0.2">
      <c r="A226" s="76"/>
      <c r="B226" s="76"/>
      <c r="C226" s="76"/>
      <c r="D226" s="76"/>
      <c r="E226" s="76"/>
      <c r="F226" s="76"/>
      <c r="G226" s="76"/>
      <c r="H226" s="76"/>
      <c r="J226" s="76"/>
      <c r="K226" s="76"/>
      <c r="L226" s="76"/>
      <c r="O226" s="76"/>
      <c r="T226" s="76"/>
      <c r="U226" s="76"/>
      <c r="V226" s="76"/>
      <c r="W226" s="76"/>
      <c r="X226" s="76"/>
      <c r="Y226" s="76"/>
      <c r="Z226" s="73"/>
    </row>
    <row r="227" spans="1:26" x14ac:dyDescent="0.2">
      <c r="A227" s="76"/>
      <c r="B227" s="76"/>
      <c r="C227" s="76"/>
      <c r="D227" s="76"/>
      <c r="E227" s="76"/>
      <c r="F227" s="76"/>
      <c r="G227" s="76"/>
      <c r="H227" s="76"/>
      <c r="J227" s="76"/>
      <c r="K227" s="76"/>
      <c r="L227" s="76"/>
      <c r="O227" s="76"/>
      <c r="T227" s="76"/>
      <c r="U227" s="76"/>
      <c r="V227" s="76"/>
      <c r="W227" s="76"/>
      <c r="X227" s="76"/>
      <c r="Y227" s="76"/>
      <c r="Z227" s="73"/>
    </row>
    <row r="228" spans="1:26" x14ac:dyDescent="0.2">
      <c r="A228" s="76"/>
      <c r="B228" s="76"/>
      <c r="C228" s="76"/>
      <c r="D228" s="76"/>
      <c r="E228" s="76"/>
      <c r="F228" s="76"/>
      <c r="G228" s="76"/>
      <c r="H228" s="76"/>
      <c r="J228" s="76"/>
      <c r="K228" s="76"/>
      <c r="L228" s="76"/>
      <c r="O228" s="76"/>
      <c r="T228" s="76"/>
      <c r="U228" s="76"/>
      <c r="V228" s="76"/>
      <c r="W228" s="76"/>
      <c r="X228" s="76"/>
      <c r="Y228" s="76"/>
      <c r="Z228" s="73"/>
    </row>
    <row r="229" spans="1:26" x14ac:dyDescent="0.2">
      <c r="A229" s="76"/>
      <c r="B229" s="76"/>
      <c r="C229" s="76"/>
      <c r="D229" s="76"/>
      <c r="E229" s="76"/>
      <c r="F229" s="76"/>
      <c r="G229" s="76"/>
      <c r="H229" s="76"/>
      <c r="J229" s="76"/>
      <c r="K229" s="76"/>
      <c r="L229" s="76"/>
      <c r="O229" s="76"/>
      <c r="T229" s="76"/>
      <c r="U229" s="76"/>
      <c r="V229" s="76"/>
      <c r="W229" s="76"/>
      <c r="X229" s="76"/>
      <c r="Y229" s="76"/>
      <c r="Z229" s="73"/>
    </row>
    <row r="230" spans="1:26" x14ac:dyDescent="0.2">
      <c r="A230" s="76"/>
      <c r="B230" s="76"/>
      <c r="C230" s="76"/>
      <c r="D230" s="76"/>
      <c r="E230" s="76"/>
      <c r="F230" s="76"/>
      <c r="G230" s="76"/>
      <c r="H230" s="76"/>
      <c r="J230" s="76"/>
      <c r="K230" s="76"/>
      <c r="L230" s="76"/>
      <c r="O230" s="76"/>
      <c r="T230" s="76"/>
      <c r="U230" s="76"/>
      <c r="V230" s="76"/>
      <c r="W230" s="76"/>
      <c r="X230" s="76"/>
      <c r="Y230" s="76"/>
      <c r="Z230" s="73"/>
    </row>
    <row r="231" spans="1:26" x14ac:dyDescent="0.2">
      <c r="A231" s="76"/>
      <c r="B231" s="76"/>
      <c r="C231" s="76"/>
      <c r="D231" s="76"/>
      <c r="E231" s="76"/>
      <c r="F231" s="76"/>
      <c r="G231" s="76"/>
      <c r="H231" s="76"/>
      <c r="J231" s="76"/>
      <c r="K231" s="76"/>
      <c r="L231" s="76"/>
      <c r="O231" s="76"/>
      <c r="T231" s="76"/>
      <c r="U231" s="76"/>
      <c r="V231" s="76"/>
      <c r="W231" s="76"/>
      <c r="X231" s="76"/>
      <c r="Y231" s="76"/>
      <c r="Z231" s="73"/>
    </row>
    <row r="232" spans="1:26" x14ac:dyDescent="0.2">
      <c r="A232" s="76"/>
      <c r="B232" s="76"/>
      <c r="C232" s="76"/>
      <c r="D232" s="76"/>
      <c r="E232" s="76"/>
      <c r="F232" s="76"/>
      <c r="G232" s="76"/>
      <c r="H232" s="76"/>
      <c r="J232" s="76"/>
      <c r="K232" s="76"/>
      <c r="L232" s="76"/>
      <c r="O232" s="76"/>
      <c r="T232" s="76"/>
      <c r="U232" s="76"/>
      <c r="V232" s="76"/>
      <c r="W232" s="76"/>
      <c r="X232" s="76"/>
      <c r="Y232" s="76"/>
      <c r="Z232" s="73"/>
    </row>
    <row r="233" spans="1:26" x14ac:dyDescent="0.2">
      <c r="A233" s="76"/>
      <c r="B233" s="76"/>
      <c r="C233" s="76"/>
      <c r="D233" s="76"/>
      <c r="E233" s="76"/>
      <c r="F233" s="76"/>
      <c r="G233" s="76"/>
      <c r="H233" s="76"/>
      <c r="J233" s="76"/>
      <c r="K233" s="76"/>
      <c r="L233" s="76"/>
      <c r="O233" s="76"/>
      <c r="T233" s="76"/>
      <c r="U233" s="76"/>
      <c r="V233" s="76"/>
      <c r="W233" s="76"/>
      <c r="X233" s="76"/>
      <c r="Y233" s="76"/>
      <c r="Z233" s="73"/>
    </row>
    <row r="234" spans="1:26" x14ac:dyDescent="0.2">
      <c r="A234" s="76"/>
      <c r="B234" s="76"/>
      <c r="C234" s="76"/>
      <c r="D234" s="76"/>
      <c r="E234" s="76"/>
      <c r="F234" s="76"/>
      <c r="G234" s="76"/>
      <c r="H234" s="76"/>
      <c r="J234" s="76"/>
      <c r="K234" s="76"/>
      <c r="L234" s="76"/>
      <c r="O234" s="76"/>
      <c r="T234" s="76"/>
      <c r="U234" s="76"/>
      <c r="V234" s="76"/>
      <c r="W234" s="76"/>
      <c r="X234" s="76"/>
      <c r="Y234" s="76"/>
      <c r="Z234" s="73"/>
    </row>
    <row r="235" spans="1:26" x14ac:dyDescent="0.2">
      <c r="A235" s="76"/>
      <c r="B235" s="76"/>
      <c r="C235" s="76"/>
      <c r="D235" s="76"/>
      <c r="E235" s="76"/>
      <c r="F235" s="76"/>
      <c r="G235" s="76"/>
      <c r="H235" s="76"/>
      <c r="J235" s="76"/>
      <c r="K235" s="76"/>
      <c r="L235" s="76"/>
      <c r="O235" s="76"/>
      <c r="T235" s="76"/>
      <c r="U235" s="76"/>
      <c r="V235" s="76"/>
      <c r="W235" s="76"/>
      <c r="X235" s="76"/>
      <c r="Y235" s="76"/>
      <c r="Z235" s="73"/>
    </row>
    <row r="236" spans="1:26" x14ac:dyDescent="0.2">
      <c r="A236" s="76"/>
      <c r="B236" s="76"/>
      <c r="C236" s="76"/>
      <c r="D236" s="76"/>
      <c r="E236" s="76"/>
      <c r="F236" s="76"/>
      <c r="G236" s="76"/>
      <c r="H236" s="76"/>
      <c r="J236" s="76"/>
      <c r="K236" s="76"/>
      <c r="L236" s="76"/>
      <c r="O236" s="76"/>
      <c r="T236" s="76"/>
      <c r="U236" s="76"/>
      <c r="V236" s="76"/>
      <c r="W236" s="76"/>
      <c r="X236" s="76"/>
      <c r="Y236" s="76"/>
      <c r="Z236" s="73"/>
    </row>
    <row r="237" spans="1:26" x14ac:dyDescent="0.2">
      <c r="A237" s="76"/>
      <c r="B237" s="76"/>
      <c r="C237" s="76"/>
      <c r="D237" s="76"/>
      <c r="E237" s="76"/>
      <c r="F237" s="76"/>
      <c r="G237" s="76"/>
      <c r="H237" s="76"/>
      <c r="J237" s="76"/>
      <c r="K237" s="76"/>
      <c r="L237" s="76"/>
      <c r="O237" s="76"/>
      <c r="T237" s="76"/>
      <c r="U237" s="76"/>
      <c r="V237" s="76"/>
      <c r="W237" s="76"/>
      <c r="X237" s="76"/>
      <c r="Y237" s="76"/>
      <c r="Z237" s="73"/>
    </row>
    <row r="238" spans="1:26" x14ac:dyDescent="0.2">
      <c r="A238" s="76"/>
      <c r="B238" s="76"/>
      <c r="C238" s="76"/>
      <c r="D238" s="76"/>
      <c r="E238" s="76"/>
      <c r="F238" s="76"/>
      <c r="G238" s="76"/>
      <c r="H238" s="76"/>
      <c r="J238" s="76"/>
      <c r="K238" s="76"/>
      <c r="L238" s="76"/>
      <c r="O238" s="76"/>
      <c r="T238" s="76"/>
      <c r="U238" s="76"/>
      <c r="V238" s="76"/>
      <c r="W238" s="76"/>
      <c r="X238" s="76"/>
      <c r="Y238" s="76"/>
      <c r="Z238" s="73"/>
    </row>
    <row r="239" spans="1:26" x14ac:dyDescent="0.2">
      <c r="A239" s="76"/>
      <c r="B239" s="76"/>
      <c r="C239" s="76"/>
      <c r="D239" s="76"/>
      <c r="E239" s="76"/>
      <c r="F239" s="76"/>
      <c r="G239" s="76"/>
      <c r="H239" s="76"/>
      <c r="J239" s="76"/>
      <c r="K239" s="76"/>
      <c r="L239" s="76"/>
      <c r="O239" s="76"/>
      <c r="T239" s="76"/>
      <c r="U239" s="76"/>
      <c r="V239" s="76"/>
      <c r="W239" s="76"/>
      <c r="X239" s="76"/>
      <c r="Y239" s="76"/>
      <c r="Z239" s="73"/>
    </row>
    <row r="240" spans="1:26" x14ac:dyDescent="0.2">
      <c r="A240" s="76"/>
      <c r="B240" s="76"/>
      <c r="C240" s="76"/>
      <c r="D240" s="76"/>
      <c r="E240" s="76"/>
      <c r="F240" s="76"/>
      <c r="G240" s="76"/>
      <c r="H240" s="76"/>
      <c r="J240" s="76"/>
      <c r="K240" s="76"/>
      <c r="L240" s="76"/>
      <c r="O240" s="76"/>
      <c r="T240" s="76"/>
      <c r="U240" s="76"/>
      <c r="V240" s="76"/>
      <c r="W240" s="76"/>
      <c r="X240" s="76"/>
      <c r="Y240" s="76"/>
      <c r="Z240" s="73"/>
    </row>
    <row r="241" spans="1:26" x14ac:dyDescent="0.2">
      <c r="A241" s="76"/>
      <c r="B241" s="76"/>
      <c r="C241" s="76"/>
      <c r="D241" s="76"/>
      <c r="E241" s="76"/>
      <c r="F241" s="76"/>
      <c r="G241" s="76"/>
      <c r="H241" s="76"/>
      <c r="J241" s="76"/>
      <c r="K241" s="76"/>
      <c r="L241" s="76"/>
      <c r="O241" s="76"/>
      <c r="T241" s="76"/>
      <c r="U241" s="76"/>
      <c r="V241" s="76"/>
      <c r="W241" s="76"/>
      <c r="X241" s="76"/>
      <c r="Y241" s="76"/>
      <c r="Z241" s="73"/>
    </row>
    <row r="242" spans="1:26" x14ac:dyDescent="0.2">
      <c r="A242" s="76"/>
      <c r="B242" s="76"/>
      <c r="C242" s="76"/>
      <c r="D242" s="76"/>
      <c r="E242" s="76"/>
      <c r="F242" s="76"/>
      <c r="G242" s="76"/>
      <c r="H242" s="76"/>
      <c r="J242" s="76"/>
      <c r="K242" s="76"/>
      <c r="L242" s="76"/>
      <c r="O242" s="76"/>
      <c r="T242" s="76"/>
      <c r="U242" s="76"/>
      <c r="V242" s="76"/>
      <c r="W242" s="76"/>
      <c r="X242" s="76"/>
      <c r="Y242" s="76"/>
      <c r="Z242" s="73"/>
    </row>
    <row r="243" spans="1:26" x14ac:dyDescent="0.2">
      <c r="A243" s="76"/>
      <c r="B243" s="76"/>
      <c r="C243" s="76"/>
      <c r="D243" s="76"/>
      <c r="E243" s="76"/>
      <c r="F243" s="76"/>
      <c r="G243" s="76"/>
      <c r="H243" s="76"/>
      <c r="J243" s="76"/>
      <c r="K243" s="76"/>
      <c r="L243" s="76"/>
      <c r="O243" s="76"/>
      <c r="T243" s="76"/>
      <c r="U243" s="76"/>
      <c r="V243" s="76"/>
      <c r="W243" s="76"/>
      <c r="X243" s="76"/>
      <c r="Y243" s="76"/>
      <c r="Z243" s="73"/>
    </row>
    <row r="244" spans="1:26" x14ac:dyDescent="0.2">
      <c r="A244" s="76"/>
      <c r="B244" s="76"/>
      <c r="C244" s="76"/>
      <c r="D244" s="76"/>
      <c r="E244" s="76"/>
      <c r="F244" s="76"/>
      <c r="G244" s="76"/>
      <c r="H244" s="76"/>
      <c r="J244" s="76"/>
      <c r="K244" s="76"/>
      <c r="L244" s="76"/>
      <c r="O244" s="76"/>
      <c r="T244" s="76"/>
      <c r="U244" s="76"/>
      <c r="V244" s="76"/>
      <c r="W244" s="76"/>
      <c r="X244" s="76"/>
      <c r="Y244" s="76"/>
      <c r="Z244" s="73"/>
    </row>
    <row r="245" spans="1:26" x14ac:dyDescent="0.2">
      <c r="A245" s="76"/>
      <c r="B245" s="76"/>
      <c r="C245" s="76"/>
      <c r="D245" s="76"/>
      <c r="E245" s="76"/>
      <c r="F245" s="76"/>
      <c r="G245" s="76"/>
      <c r="H245" s="76"/>
      <c r="J245" s="76"/>
      <c r="K245" s="76"/>
      <c r="L245" s="76"/>
      <c r="O245" s="76"/>
      <c r="T245" s="76"/>
      <c r="U245" s="76"/>
      <c r="V245" s="76"/>
      <c r="W245" s="76"/>
      <c r="X245" s="76"/>
      <c r="Y245" s="76"/>
      <c r="Z245" s="73"/>
    </row>
    <row r="246" spans="1:26" x14ac:dyDescent="0.2">
      <c r="A246" s="76"/>
      <c r="B246" s="76"/>
      <c r="C246" s="76"/>
      <c r="D246" s="76"/>
      <c r="E246" s="76"/>
      <c r="F246" s="76"/>
      <c r="G246" s="76"/>
      <c r="H246" s="76"/>
      <c r="J246" s="76"/>
      <c r="K246" s="76"/>
      <c r="L246" s="76"/>
      <c r="O246" s="76"/>
      <c r="T246" s="76"/>
      <c r="U246" s="76"/>
      <c r="V246" s="76"/>
      <c r="W246" s="76"/>
      <c r="X246" s="76"/>
      <c r="Y246" s="76"/>
      <c r="Z246" s="73"/>
    </row>
    <row r="247" spans="1:26" x14ac:dyDescent="0.2">
      <c r="A247" s="76"/>
      <c r="B247" s="76"/>
      <c r="C247" s="76"/>
      <c r="D247" s="76"/>
      <c r="E247" s="76"/>
      <c r="F247" s="76"/>
      <c r="G247" s="76"/>
      <c r="H247" s="76"/>
      <c r="J247" s="76"/>
      <c r="K247" s="76"/>
      <c r="L247" s="76"/>
      <c r="O247" s="76"/>
      <c r="T247" s="76"/>
      <c r="U247" s="76"/>
      <c r="V247" s="76"/>
      <c r="W247" s="76"/>
      <c r="X247" s="76"/>
      <c r="Y247" s="76"/>
      <c r="Z247" s="73"/>
    </row>
    <row r="248" spans="1:26" x14ac:dyDescent="0.2">
      <c r="A248" s="76"/>
      <c r="B248" s="76"/>
      <c r="C248" s="76"/>
      <c r="D248" s="76"/>
      <c r="E248" s="76"/>
      <c r="F248" s="76"/>
      <c r="G248" s="76"/>
      <c r="H248" s="76"/>
      <c r="J248" s="76"/>
      <c r="K248" s="76"/>
      <c r="L248" s="76"/>
      <c r="O248" s="76"/>
      <c r="T248" s="76"/>
      <c r="U248" s="76"/>
      <c r="V248" s="76"/>
      <c r="W248" s="76"/>
      <c r="X248" s="76"/>
      <c r="Y248" s="76"/>
      <c r="Z248" s="73"/>
    </row>
    <row r="249" spans="1:26" x14ac:dyDescent="0.2">
      <c r="A249" s="76"/>
      <c r="B249" s="76"/>
      <c r="C249" s="76"/>
      <c r="D249" s="76"/>
      <c r="E249" s="76"/>
      <c r="F249" s="76"/>
      <c r="G249" s="76"/>
      <c r="H249" s="76"/>
      <c r="J249" s="76"/>
      <c r="K249" s="76"/>
      <c r="L249" s="76"/>
      <c r="O249" s="76"/>
      <c r="T249" s="76"/>
      <c r="U249" s="76"/>
      <c r="V249" s="76"/>
      <c r="W249" s="76"/>
      <c r="X249" s="76"/>
      <c r="Y249" s="76"/>
      <c r="Z249" s="73"/>
    </row>
    <row r="250" spans="1:26" x14ac:dyDescent="0.2">
      <c r="A250" s="76"/>
      <c r="B250" s="76"/>
      <c r="C250" s="76"/>
      <c r="D250" s="76"/>
      <c r="E250" s="76"/>
      <c r="F250" s="76"/>
      <c r="G250" s="76"/>
      <c r="H250" s="76"/>
      <c r="J250" s="76"/>
      <c r="K250" s="76"/>
      <c r="L250" s="76"/>
      <c r="O250" s="76"/>
      <c r="T250" s="76"/>
      <c r="U250" s="76"/>
      <c r="V250" s="76"/>
      <c r="W250" s="76"/>
      <c r="X250" s="76"/>
      <c r="Y250" s="76"/>
      <c r="Z250" s="73"/>
    </row>
    <row r="251" spans="1:26" x14ac:dyDescent="0.2">
      <c r="A251" s="76"/>
      <c r="B251" s="76"/>
      <c r="C251" s="76"/>
      <c r="D251" s="76"/>
      <c r="E251" s="76"/>
      <c r="F251" s="76"/>
      <c r="G251" s="76"/>
      <c r="H251" s="76"/>
      <c r="J251" s="76"/>
      <c r="K251" s="76"/>
      <c r="L251" s="76"/>
      <c r="O251" s="76"/>
      <c r="T251" s="76"/>
      <c r="U251" s="76"/>
      <c r="V251" s="76"/>
      <c r="W251" s="76"/>
      <c r="X251" s="76"/>
      <c r="Y251" s="76"/>
      <c r="Z251" s="73"/>
    </row>
    <row r="252" spans="1:26" x14ac:dyDescent="0.2">
      <c r="A252" s="76"/>
      <c r="B252" s="76"/>
      <c r="C252" s="76"/>
      <c r="D252" s="76"/>
      <c r="E252" s="76"/>
      <c r="F252" s="76"/>
      <c r="G252" s="76"/>
      <c r="H252" s="76"/>
      <c r="J252" s="76"/>
      <c r="K252" s="76"/>
      <c r="L252" s="76"/>
      <c r="O252" s="76"/>
      <c r="T252" s="76"/>
      <c r="U252" s="76"/>
      <c r="V252" s="76"/>
      <c r="W252" s="76"/>
      <c r="X252" s="76"/>
      <c r="Y252" s="76"/>
      <c r="Z252" s="73"/>
    </row>
    <row r="253" spans="1:26" x14ac:dyDescent="0.2">
      <c r="A253" s="76"/>
      <c r="B253" s="76"/>
      <c r="C253" s="76"/>
      <c r="D253" s="76"/>
      <c r="E253" s="76"/>
      <c r="F253" s="76"/>
      <c r="G253" s="76"/>
      <c r="H253" s="76"/>
      <c r="J253" s="76"/>
      <c r="K253" s="76"/>
      <c r="L253" s="76"/>
      <c r="O253" s="76"/>
      <c r="T253" s="76"/>
      <c r="U253" s="76"/>
      <c r="V253" s="76"/>
      <c r="W253" s="76"/>
      <c r="X253" s="76"/>
      <c r="Y253" s="76"/>
      <c r="Z253" s="73"/>
    </row>
    <row r="254" spans="1:26" x14ac:dyDescent="0.2">
      <c r="A254" s="76"/>
      <c r="B254" s="76"/>
      <c r="C254" s="76"/>
      <c r="D254" s="76"/>
      <c r="E254" s="76"/>
      <c r="F254" s="76"/>
      <c r="G254" s="76"/>
      <c r="H254" s="76"/>
      <c r="J254" s="76"/>
      <c r="K254" s="76"/>
      <c r="L254" s="76"/>
      <c r="O254" s="76"/>
      <c r="T254" s="76"/>
      <c r="U254" s="76"/>
      <c r="V254" s="76"/>
      <c r="W254" s="76"/>
      <c r="X254" s="76"/>
      <c r="Y254" s="76"/>
      <c r="Z254" s="73"/>
    </row>
    <row r="255" spans="1:26" x14ac:dyDescent="0.2">
      <c r="A255" s="76"/>
      <c r="B255" s="76"/>
      <c r="C255" s="76"/>
      <c r="D255" s="76"/>
      <c r="E255" s="76"/>
      <c r="F255" s="76"/>
      <c r="G255" s="76"/>
      <c r="H255" s="76"/>
      <c r="J255" s="76"/>
      <c r="K255" s="76"/>
      <c r="L255" s="76"/>
      <c r="O255" s="76"/>
      <c r="T255" s="76"/>
      <c r="U255" s="76"/>
      <c r="V255" s="76"/>
      <c r="W255" s="76"/>
      <c r="X255" s="76"/>
      <c r="Y255" s="76"/>
      <c r="Z255" s="73"/>
    </row>
    <row r="256" spans="1:26" x14ac:dyDescent="0.2">
      <c r="A256" s="76"/>
      <c r="B256" s="76"/>
      <c r="C256" s="76"/>
      <c r="D256" s="76"/>
      <c r="E256" s="76"/>
      <c r="F256" s="76"/>
      <c r="G256" s="76"/>
      <c r="H256" s="76"/>
      <c r="J256" s="76"/>
      <c r="K256" s="76"/>
      <c r="L256" s="76"/>
      <c r="O256" s="76"/>
      <c r="T256" s="76"/>
      <c r="U256" s="76"/>
      <c r="V256" s="76"/>
      <c r="W256" s="76"/>
      <c r="X256" s="76"/>
      <c r="Y256" s="76"/>
      <c r="Z256" s="73"/>
    </row>
    <row r="257" spans="1:26" x14ac:dyDescent="0.2">
      <c r="A257" s="76"/>
      <c r="B257" s="76"/>
      <c r="C257" s="76"/>
      <c r="D257" s="76"/>
      <c r="E257" s="76"/>
      <c r="F257" s="76"/>
      <c r="G257" s="76"/>
      <c r="H257" s="76"/>
      <c r="J257" s="76"/>
      <c r="K257" s="76"/>
      <c r="L257" s="76"/>
      <c r="O257" s="76"/>
      <c r="T257" s="76"/>
      <c r="U257" s="76"/>
      <c r="V257" s="76"/>
      <c r="W257" s="76"/>
      <c r="X257" s="76"/>
      <c r="Y257" s="76"/>
      <c r="Z257" s="73"/>
    </row>
    <row r="258" spans="1:26" x14ac:dyDescent="0.2">
      <c r="A258" s="76"/>
      <c r="B258" s="76"/>
      <c r="C258" s="76"/>
      <c r="D258" s="76"/>
      <c r="E258" s="76"/>
      <c r="F258" s="76"/>
      <c r="G258" s="76"/>
      <c r="H258" s="76"/>
      <c r="J258" s="76"/>
      <c r="K258" s="76"/>
      <c r="L258" s="76"/>
      <c r="O258" s="76"/>
      <c r="T258" s="76"/>
      <c r="U258" s="76"/>
      <c r="V258" s="76"/>
      <c r="W258" s="76"/>
      <c r="X258" s="76"/>
      <c r="Y258" s="76"/>
      <c r="Z258" s="73"/>
    </row>
    <row r="259" spans="1:26" x14ac:dyDescent="0.2">
      <c r="A259" s="76"/>
      <c r="B259" s="76"/>
      <c r="C259" s="76"/>
      <c r="D259" s="76"/>
      <c r="E259" s="76"/>
      <c r="F259" s="76"/>
      <c r="G259" s="76"/>
      <c r="H259" s="76"/>
      <c r="J259" s="76"/>
      <c r="K259" s="76"/>
      <c r="L259" s="76"/>
      <c r="O259" s="76"/>
      <c r="T259" s="76"/>
      <c r="U259" s="76"/>
      <c r="V259" s="76"/>
      <c r="W259" s="76"/>
      <c r="X259" s="76"/>
      <c r="Y259" s="76"/>
      <c r="Z259" s="73"/>
    </row>
    <row r="260" spans="1:26" x14ac:dyDescent="0.2">
      <c r="A260" s="76"/>
      <c r="B260" s="76"/>
      <c r="C260" s="76"/>
      <c r="D260" s="76"/>
      <c r="E260" s="76"/>
      <c r="F260" s="76"/>
      <c r="G260" s="76"/>
      <c r="H260" s="76"/>
      <c r="J260" s="76"/>
      <c r="K260" s="76"/>
      <c r="L260" s="76"/>
      <c r="O260" s="76"/>
      <c r="T260" s="76"/>
      <c r="U260" s="76"/>
      <c r="V260" s="76"/>
      <c r="W260" s="76"/>
      <c r="X260" s="76"/>
      <c r="Y260" s="76"/>
      <c r="Z260" s="73"/>
    </row>
    <row r="261" spans="1:26" x14ac:dyDescent="0.2">
      <c r="A261" s="76"/>
      <c r="B261" s="76"/>
      <c r="C261" s="76"/>
      <c r="D261" s="76"/>
      <c r="E261" s="76"/>
      <c r="F261" s="76"/>
      <c r="G261" s="76"/>
      <c r="H261" s="76"/>
      <c r="J261" s="76"/>
      <c r="K261" s="76"/>
      <c r="L261" s="76"/>
      <c r="O261" s="76"/>
      <c r="T261" s="76"/>
      <c r="U261" s="76"/>
      <c r="V261" s="76"/>
      <c r="W261" s="76"/>
      <c r="X261" s="76"/>
      <c r="Y261" s="76"/>
      <c r="Z261" s="73"/>
    </row>
    <row r="262" spans="1:26" x14ac:dyDescent="0.2">
      <c r="A262" s="76"/>
      <c r="B262" s="76"/>
      <c r="C262" s="76"/>
      <c r="D262" s="76"/>
      <c r="E262" s="76"/>
      <c r="F262" s="76"/>
      <c r="G262" s="76"/>
      <c r="H262" s="76"/>
      <c r="J262" s="76"/>
      <c r="K262" s="76"/>
      <c r="L262" s="76"/>
      <c r="O262" s="76"/>
      <c r="T262" s="76"/>
      <c r="U262" s="76"/>
      <c r="V262" s="76"/>
      <c r="W262" s="76"/>
      <c r="X262" s="76"/>
      <c r="Y262" s="76"/>
      <c r="Z262" s="73"/>
    </row>
    <row r="263" spans="1:26" x14ac:dyDescent="0.2">
      <c r="A263" s="76"/>
      <c r="B263" s="76"/>
      <c r="C263" s="76"/>
      <c r="D263" s="76"/>
      <c r="E263" s="76"/>
      <c r="F263" s="76"/>
      <c r="G263" s="76"/>
      <c r="H263" s="76"/>
      <c r="J263" s="76"/>
      <c r="K263" s="76"/>
      <c r="L263" s="76"/>
      <c r="O263" s="76"/>
      <c r="T263" s="76"/>
      <c r="U263" s="76"/>
      <c r="V263" s="76"/>
      <c r="W263" s="76"/>
      <c r="X263" s="76"/>
      <c r="Y263" s="76"/>
      <c r="Z263" s="73"/>
    </row>
    <row r="264" spans="1:26" x14ac:dyDescent="0.2">
      <c r="A264" s="76"/>
      <c r="B264" s="76"/>
      <c r="C264" s="76"/>
      <c r="D264" s="76"/>
      <c r="E264" s="76"/>
      <c r="F264" s="76"/>
      <c r="G264" s="76"/>
      <c r="H264" s="76"/>
      <c r="J264" s="76"/>
      <c r="K264" s="76"/>
      <c r="L264" s="76"/>
      <c r="O264" s="76"/>
      <c r="T264" s="76"/>
      <c r="U264" s="76"/>
      <c r="V264" s="76"/>
      <c r="W264" s="76"/>
      <c r="X264" s="76"/>
      <c r="Y264" s="76"/>
      <c r="Z264" s="73"/>
    </row>
    <row r="265" spans="1:26" x14ac:dyDescent="0.2">
      <c r="A265" s="76"/>
      <c r="B265" s="76"/>
      <c r="C265" s="76"/>
      <c r="D265" s="76"/>
      <c r="E265" s="76"/>
      <c r="F265" s="76"/>
      <c r="G265" s="76"/>
      <c r="H265" s="76"/>
      <c r="J265" s="76"/>
      <c r="K265" s="76"/>
      <c r="L265" s="76"/>
      <c r="O265" s="76"/>
      <c r="T265" s="76"/>
      <c r="U265" s="76"/>
      <c r="V265" s="76"/>
      <c r="W265" s="76"/>
      <c r="X265" s="76"/>
      <c r="Y265" s="76"/>
      <c r="Z265" s="73"/>
    </row>
    <row r="266" spans="1:26" x14ac:dyDescent="0.2">
      <c r="A266" s="76"/>
      <c r="B266" s="76"/>
      <c r="C266" s="76"/>
      <c r="D266" s="76"/>
      <c r="E266" s="76"/>
      <c r="F266" s="76"/>
      <c r="G266" s="76"/>
      <c r="H266" s="76"/>
      <c r="J266" s="76"/>
      <c r="K266" s="76"/>
      <c r="L266" s="76"/>
      <c r="O266" s="76"/>
      <c r="T266" s="76"/>
      <c r="U266" s="76"/>
      <c r="V266" s="76"/>
      <c r="W266" s="76"/>
      <c r="X266" s="76"/>
      <c r="Y266" s="76"/>
      <c r="Z266" s="73"/>
    </row>
    <row r="267" spans="1:26" x14ac:dyDescent="0.2">
      <c r="A267" s="76"/>
      <c r="B267" s="76"/>
      <c r="C267" s="76"/>
      <c r="D267" s="76"/>
      <c r="E267" s="76"/>
      <c r="F267" s="76"/>
      <c r="G267" s="76"/>
      <c r="H267" s="76"/>
      <c r="J267" s="76"/>
      <c r="K267" s="76"/>
      <c r="L267" s="76"/>
      <c r="O267" s="76"/>
      <c r="T267" s="76"/>
      <c r="U267" s="76"/>
      <c r="V267" s="76"/>
      <c r="W267" s="76"/>
      <c r="X267" s="76"/>
      <c r="Y267" s="76"/>
      <c r="Z267" s="73"/>
    </row>
    <row r="268" spans="1:26" x14ac:dyDescent="0.2">
      <c r="A268" s="76"/>
      <c r="B268" s="76"/>
      <c r="C268" s="76"/>
      <c r="D268" s="76"/>
      <c r="E268" s="76"/>
      <c r="F268" s="76"/>
      <c r="G268" s="76"/>
      <c r="H268" s="76"/>
      <c r="J268" s="76"/>
      <c r="K268" s="76"/>
      <c r="L268" s="76"/>
      <c r="O268" s="76"/>
      <c r="T268" s="76"/>
      <c r="U268" s="76"/>
      <c r="V268" s="76"/>
      <c r="W268" s="76"/>
      <c r="X268" s="76"/>
      <c r="Y268" s="76"/>
      <c r="Z268" s="73"/>
    </row>
    <row r="269" spans="1:26" x14ac:dyDescent="0.2">
      <c r="A269" s="76"/>
      <c r="B269" s="76"/>
      <c r="C269" s="76"/>
      <c r="D269" s="76"/>
      <c r="E269" s="76"/>
      <c r="F269" s="76"/>
      <c r="G269" s="76"/>
      <c r="H269" s="76"/>
      <c r="J269" s="76"/>
      <c r="K269" s="76"/>
      <c r="L269" s="76"/>
      <c r="O269" s="76"/>
      <c r="T269" s="76"/>
      <c r="U269" s="76"/>
      <c r="V269" s="76"/>
      <c r="W269" s="76"/>
      <c r="X269" s="76"/>
      <c r="Y269" s="76"/>
      <c r="Z269" s="73"/>
    </row>
    <row r="270" spans="1:26" x14ac:dyDescent="0.2">
      <c r="A270" s="76"/>
      <c r="B270" s="76"/>
      <c r="C270" s="76"/>
      <c r="D270" s="76"/>
      <c r="E270" s="76"/>
      <c r="F270" s="76"/>
      <c r="G270" s="76"/>
      <c r="H270" s="76"/>
      <c r="J270" s="76"/>
      <c r="K270" s="76"/>
      <c r="L270" s="76"/>
      <c r="O270" s="76"/>
      <c r="T270" s="76"/>
      <c r="U270" s="76"/>
      <c r="V270" s="76"/>
      <c r="W270" s="76"/>
      <c r="X270" s="76"/>
      <c r="Y270" s="76"/>
      <c r="Z270" s="73"/>
    </row>
    <row r="271" spans="1:26" x14ac:dyDescent="0.2">
      <c r="A271" s="76"/>
      <c r="B271" s="76"/>
      <c r="C271" s="76"/>
      <c r="D271" s="76"/>
      <c r="E271" s="76"/>
      <c r="F271" s="76"/>
      <c r="G271" s="76"/>
      <c r="H271" s="76"/>
      <c r="J271" s="76"/>
      <c r="K271" s="76"/>
      <c r="L271" s="76"/>
      <c r="O271" s="76"/>
      <c r="T271" s="76"/>
      <c r="U271" s="76"/>
      <c r="V271" s="76"/>
      <c r="W271" s="76"/>
      <c r="X271" s="76"/>
      <c r="Y271" s="76"/>
      <c r="Z271" s="73"/>
    </row>
    <row r="272" spans="1:26" x14ac:dyDescent="0.2">
      <c r="A272" s="76"/>
      <c r="B272" s="76"/>
      <c r="C272" s="76"/>
      <c r="D272" s="76"/>
      <c r="E272" s="76"/>
      <c r="F272" s="76"/>
      <c r="G272" s="76"/>
      <c r="H272" s="76"/>
      <c r="J272" s="76"/>
      <c r="K272" s="76"/>
      <c r="L272" s="76"/>
      <c r="O272" s="76"/>
      <c r="T272" s="76"/>
      <c r="U272" s="76"/>
      <c r="V272" s="76"/>
      <c r="W272" s="76"/>
      <c r="X272" s="76"/>
      <c r="Y272" s="76"/>
      <c r="Z272" s="73"/>
    </row>
    <row r="273" spans="1:26" x14ac:dyDescent="0.2">
      <c r="A273" s="76"/>
      <c r="B273" s="76"/>
      <c r="C273" s="76"/>
      <c r="D273" s="76"/>
      <c r="E273" s="76"/>
      <c r="F273" s="76"/>
      <c r="G273" s="76"/>
      <c r="H273" s="76"/>
      <c r="J273" s="76"/>
      <c r="K273" s="76"/>
      <c r="L273" s="76"/>
      <c r="O273" s="76"/>
      <c r="T273" s="76"/>
      <c r="U273" s="76"/>
      <c r="V273" s="76"/>
      <c r="W273" s="76"/>
      <c r="X273" s="76"/>
      <c r="Y273" s="76"/>
      <c r="Z273" s="73"/>
    </row>
    <row r="274" spans="1:26" x14ac:dyDescent="0.2">
      <c r="A274" s="76"/>
      <c r="B274" s="76"/>
      <c r="C274" s="76"/>
      <c r="D274" s="76"/>
      <c r="E274" s="76"/>
      <c r="F274" s="76"/>
      <c r="G274" s="76"/>
      <c r="H274" s="76"/>
      <c r="J274" s="76"/>
      <c r="K274" s="76"/>
      <c r="L274" s="76"/>
      <c r="O274" s="76"/>
      <c r="T274" s="76"/>
      <c r="U274" s="76"/>
      <c r="V274" s="76"/>
      <c r="W274" s="76"/>
      <c r="X274" s="76"/>
      <c r="Y274" s="76"/>
      <c r="Z274" s="73"/>
    </row>
    <row r="275" spans="1:26" x14ac:dyDescent="0.2">
      <c r="A275" s="76"/>
      <c r="B275" s="76"/>
      <c r="C275" s="76"/>
      <c r="D275" s="76"/>
      <c r="E275" s="76"/>
      <c r="F275" s="76"/>
      <c r="G275" s="76"/>
      <c r="H275" s="76"/>
      <c r="J275" s="76"/>
      <c r="K275" s="76"/>
      <c r="L275" s="76"/>
      <c r="O275" s="76"/>
      <c r="T275" s="76"/>
      <c r="U275" s="76"/>
      <c r="V275" s="76"/>
      <c r="W275" s="76"/>
      <c r="X275" s="76"/>
      <c r="Y275" s="76"/>
      <c r="Z275" s="73"/>
    </row>
    <row r="276" spans="1:26" x14ac:dyDescent="0.2">
      <c r="A276" s="76"/>
      <c r="B276" s="76"/>
      <c r="C276" s="76"/>
      <c r="D276" s="76"/>
      <c r="E276" s="76"/>
      <c r="F276" s="76"/>
      <c r="G276" s="76"/>
      <c r="H276" s="76"/>
      <c r="J276" s="76"/>
      <c r="K276" s="76"/>
      <c r="L276" s="76"/>
      <c r="O276" s="76"/>
      <c r="T276" s="76"/>
      <c r="U276" s="76"/>
      <c r="V276" s="76"/>
      <c r="W276" s="76"/>
      <c r="X276" s="76"/>
      <c r="Y276" s="76"/>
      <c r="Z276" s="73"/>
    </row>
    <row r="277" spans="1:26" x14ac:dyDescent="0.2">
      <c r="A277" s="76"/>
      <c r="B277" s="76"/>
      <c r="C277" s="76"/>
      <c r="D277" s="76"/>
      <c r="E277" s="76"/>
      <c r="F277" s="76"/>
      <c r="G277" s="76"/>
      <c r="H277" s="76"/>
      <c r="J277" s="76"/>
      <c r="K277" s="76"/>
      <c r="L277" s="76"/>
      <c r="O277" s="76"/>
      <c r="T277" s="76"/>
      <c r="U277" s="76"/>
      <c r="V277" s="76"/>
      <c r="W277" s="76"/>
      <c r="X277" s="76"/>
      <c r="Y277" s="76"/>
      <c r="Z277" s="73"/>
    </row>
    <row r="278" spans="1:26" x14ac:dyDescent="0.2">
      <c r="A278" s="76"/>
      <c r="B278" s="76"/>
      <c r="C278" s="76"/>
      <c r="D278" s="76"/>
      <c r="E278" s="76"/>
      <c r="F278" s="76"/>
      <c r="G278" s="76"/>
      <c r="H278" s="76"/>
      <c r="J278" s="76"/>
      <c r="K278" s="76"/>
      <c r="L278" s="76"/>
      <c r="O278" s="76"/>
      <c r="T278" s="76"/>
      <c r="U278" s="76"/>
      <c r="V278" s="76"/>
      <c r="W278" s="76"/>
      <c r="X278" s="76"/>
      <c r="Y278" s="76"/>
      <c r="Z278" s="73"/>
    </row>
    <row r="279" spans="1:26" x14ac:dyDescent="0.2">
      <c r="A279" s="76"/>
      <c r="B279" s="76"/>
      <c r="C279" s="76"/>
      <c r="D279" s="76"/>
      <c r="E279" s="76"/>
      <c r="F279" s="76"/>
      <c r="G279" s="76"/>
      <c r="H279" s="76"/>
      <c r="J279" s="76"/>
      <c r="K279" s="76"/>
      <c r="L279" s="76"/>
      <c r="O279" s="76"/>
      <c r="T279" s="76"/>
      <c r="U279" s="76"/>
      <c r="V279" s="76"/>
      <c r="W279" s="76"/>
      <c r="X279" s="76"/>
      <c r="Y279" s="76"/>
      <c r="Z279" s="73"/>
    </row>
    <row r="280" spans="1:26" x14ac:dyDescent="0.2">
      <c r="A280" s="76"/>
      <c r="B280" s="76"/>
      <c r="C280" s="76"/>
      <c r="D280" s="76"/>
      <c r="E280" s="76"/>
      <c r="F280" s="76"/>
      <c r="G280" s="76"/>
      <c r="H280" s="76"/>
      <c r="J280" s="76"/>
      <c r="K280" s="76"/>
      <c r="L280" s="76"/>
      <c r="O280" s="76"/>
      <c r="T280" s="76"/>
      <c r="U280" s="76"/>
      <c r="V280" s="76"/>
      <c r="W280" s="76"/>
      <c r="X280" s="76"/>
      <c r="Y280" s="76"/>
      <c r="Z280" s="73"/>
    </row>
    <row r="281" spans="1:26" x14ac:dyDescent="0.2">
      <c r="A281" s="76"/>
      <c r="B281" s="76"/>
      <c r="C281" s="76"/>
      <c r="D281" s="76"/>
      <c r="E281" s="76"/>
      <c r="F281" s="76"/>
      <c r="G281" s="76"/>
      <c r="H281" s="76"/>
      <c r="J281" s="76"/>
      <c r="K281" s="76"/>
      <c r="L281" s="76"/>
      <c r="O281" s="76"/>
      <c r="T281" s="76"/>
      <c r="U281" s="76"/>
      <c r="V281" s="76"/>
      <c r="W281" s="76"/>
      <c r="X281" s="76"/>
      <c r="Y281" s="76"/>
      <c r="Z281" s="73"/>
    </row>
    <row r="282" spans="1:26" x14ac:dyDescent="0.2">
      <c r="A282" s="76"/>
      <c r="B282" s="76"/>
      <c r="C282" s="76"/>
      <c r="D282" s="76"/>
      <c r="E282" s="76"/>
      <c r="F282" s="76"/>
      <c r="G282" s="76"/>
      <c r="H282" s="76"/>
      <c r="J282" s="76"/>
      <c r="K282" s="76"/>
      <c r="L282" s="76"/>
      <c r="O282" s="76"/>
      <c r="T282" s="76"/>
      <c r="U282" s="76"/>
      <c r="V282" s="76"/>
      <c r="W282" s="76"/>
      <c r="X282" s="76"/>
      <c r="Y282" s="76"/>
      <c r="Z282" s="73"/>
    </row>
    <row r="283" spans="1:26" x14ac:dyDescent="0.2">
      <c r="A283" s="76"/>
      <c r="B283" s="76"/>
      <c r="C283" s="76"/>
      <c r="D283" s="76"/>
      <c r="E283" s="76"/>
      <c r="F283" s="76"/>
      <c r="G283" s="76"/>
      <c r="H283" s="76"/>
      <c r="J283" s="76"/>
      <c r="K283" s="76"/>
      <c r="L283" s="76"/>
      <c r="O283" s="76"/>
      <c r="T283" s="76"/>
      <c r="U283" s="76"/>
      <c r="V283" s="76"/>
      <c r="W283" s="76"/>
      <c r="X283" s="76"/>
      <c r="Y283" s="76"/>
      <c r="Z283" s="73"/>
    </row>
    <row r="284" spans="1:26" x14ac:dyDescent="0.2">
      <c r="A284" s="76"/>
      <c r="B284" s="76"/>
      <c r="C284" s="76"/>
      <c r="D284" s="76"/>
      <c r="E284" s="76"/>
      <c r="F284" s="76"/>
      <c r="G284" s="76"/>
      <c r="H284" s="76"/>
      <c r="J284" s="76"/>
      <c r="K284" s="76"/>
      <c r="L284" s="76"/>
      <c r="O284" s="76"/>
      <c r="T284" s="76"/>
      <c r="U284" s="76"/>
      <c r="V284" s="76"/>
      <c r="W284" s="76"/>
      <c r="X284" s="76"/>
      <c r="Y284" s="76"/>
      <c r="Z284" s="73"/>
    </row>
    <row r="285" spans="1:26" x14ac:dyDescent="0.2">
      <c r="A285" s="76"/>
      <c r="B285" s="76"/>
      <c r="C285" s="76"/>
      <c r="D285" s="76"/>
      <c r="E285" s="76"/>
      <c r="F285" s="76"/>
      <c r="G285" s="76"/>
      <c r="H285" s="76"/>
      <c r="J285" s="76"/>
      <c r="K285" s="76"/>
      <c r="L285" s="76"/>
      <c r="O285" s="76"/>
      <c r="T285" s="76"/>
      <c r="U285" s="76"/>
      <c r="V285" s="76"/>
      <c r="W285" s="76"/>
      <c r="X285" s="76"/>
      <c r="Y285" s="76"/>
      <c r="Z285" s="73"/>
    </row>
    <row r="286" spans="1:26" x14ac:dyDescent="0.2">
      <c r="A286" s="76"/>
      <c r="B286" s="76"/>
      <c r="C286" s="76"/>
      <c r="D286" s="76"/>
      <c r="E286" s="76"/>
      <c r="F286" s="76"/>
      <c r="G286" s="76"/>
      <c r="H286" s="76"/>
      <c r="J286" s="76"/>
      <c r="K286" s="76"/>
      <c r="L286" s="76"/>
      <c r="O286" s="76"/>
      <c r="T286" s="76"/>
      <c r="U286" s="76"/>
      <c r="V286" s="76"/>
      <c r="W286" s="76"/>
      <c r="X286" s="76"/>
      <c r="Y286" s="76"/>
      <c r="Z286" s="73"/>
    </row>
    <row r="287" spans="1:26" x14ac:dyDescent="0.2">
      <c r="A287" s="76"/>
      <c r="B287" s="76"/>
      <c r="C287" s="76"/>
      <c r="D287" s="76"/>
      <c r="E287" s="76"/>
      <c r="F287" s="76"/>
      <c r="G287" s="76"/>
      <c r="H287" s="76"/>
      <c r="J287" s="76"/>
      <c r="K287" s="76"/>
      <c r="L287" s="76"/>
      <c r="O287" s="76"/>
      <c r="T287" s="76"/>
      <c r="U287" s="76"/>
      <c r="V287" s="76"/>
      <c r="W287" s="76"/>
      <c r="X287" s="76"/>
      <c r="Y287" s="76"/>
      <c r="Z287" s="73"/>
    </row>
    <row r="288" spans="1:26" x14ac:dyDescent="0.2">
      <c r="A288" s="76"/>
      <c r="B288" s="76"/>
      <c r="C288" s="76"/>
      <c r="D288" s="76"/>
      <c r="E288" s="76"/>
      <c r="F288" s="76"/>
      <c r="G288" s="76"/>
      <c r="H288" s="76"/>
      <c r="J288" s="76"/>
      <c r="K288" s="76"/>
      <c r="L288" s="76"/>
      <c r="O288" s="76"/>
      <c r="T288" s="76"/>
      <c r="U288" s="76"/>
      <c r="V288" s="76"/>
      <c r="W288" s="76"/>
      <c r="X288" s="76"/>
      <c r="Y288" s="76"/>
      <c r="Z288" s="73"/>
    </row>
  </sheetData>
  <pageMargins left="0.7" right="0.7" top="0.75" bottom="0.75" header="0.3" footer="0.3"/>
  <pageSetup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/>
  </sheetViews>
  <sheetFormatPr defaultRowHeight="15" x14ac:dyDescent="0.25"/>
  <cols>
    <col min="1" max="1" width="36.5703125" style="5" bestFit="1" customWidth="1"/>
    <col min="2" max="7" width="16.28515625" style="5" bestFit="1" customWidth="1"/>
    <col min="8" max="16384" width="9.140625" style="5"/>
  </cols>
  <sheetData>
    <row r="1" spans="1:7" ht="26.25" x14ac:dyDescent="0.4">
      <c r="A1" s="1" t="s">
        <v>277</v>
      </c>
    </row>
    <row r="2" spans="1:7" x14ac:dyDescent="0.25">
      <c r="A2" s="5" t="s">
        <v>157</v>
      </c>
    </row>
    <row r="4" spans="1:7" x14ac:dyDescent="0.25">
      <c r="A4" s="5" t="s">
        <v>242</v>
      </c>
    </row>
    <row r="7" spans="1:7" x14ac:dyDescent="0.25">
      <c r="A7" s="5" t="s">
        <v>243</v>
      </c>
    </row>
    <row r="9" spans="1:7" x14ac:dyDescent="0.25">
      <c r="B9" s="30">
        <v>2010</v>
      </c>
      <c r="C9" s="30">
        <v>2011</v>
      </c>
      <c r="D9" s="30">
        <v>2012</v>
      </c>
      <c r="E9" s="30">
        <v>2013</v>
      </c>
      <c r="F9" s="30">
        <v>2014</v>
      </c>
      <c r="G9" s="30">
        <v>2015</v>
      </c>
    </row>
    <row r="10" spans="1:7" x14ac:dyDescent="0.25">
      <c r="A10" s="5" t="s">
        <v>162</v>
      </c>
      <c r="B10" s="5">
        <f>B21/B$18</f>
        <v>36.720234861678009</v>
      </c>
      <c r="C10" s="5">
        <f t="shared" ref="C10:G10" si="0">C21/C$18</f>
        <v>38.202410576673877</v>
      </c>
      <c r="D10" s="5">
        <f t="shared" si="0"/>
        <v>39.152545935582829</v>
      </c>
      <c r="E10" s="5">
        <f t="shared" si="0"/>
        <v>45.135509366537711</v>
      </c>
      <c r="F10" s="5">
        <f t="shared" si="0"/>
        <v>51.270135681859621</v>
      </c>
      <c r="G10" s="5">
        <f t="shared" si="0"/>
        <v>48.779018000000001</v>
      </c>
    </row>
    <row r="11" spans="1:7" x14ac:dyDescent="0.25">
      <c r="A11" s="5" t="s">
        <v>163</v>
      </c>
      <c r="B11" s="5">
        <f t="shared" ref="B11:G16" si="1">B22/B$18</f>
        <v>39.562196555555559</v>
      </c>
      <c r="C11" s="5">
        <f t="shared" si="1"/>
        <v>40.700361049676033</v>
      </c>
      <c r="D11" s="5">
        <f t="shared" si="1"/>
        <v>48.405027848670763</v>
      </c>
      <c r="E11" s="5">
        <f t="shared" si="1"/>
        <v>49.020360650870401</v>
      </c>
      <c r="F11" s="5">
        <f t="shared" si="1"/>
        <v>54.052593525979944</v>
      </c>
      <c r="G11" s="5">
        <f t="shared" si="1"/>
        <v>48.099052999999998</v>
      </c>
    </row>
    <row r="12" spans="1:7" x14ac:dyDescent="0.25">
      <c r="A12" s="5" t="s">
        <v>166</v>
      </c>
      <c r="B12" s="5">
        <f t="shared" si="1"/>
        <v>16.466256573696146</v>
      </c>
      <c r="C12" s="5">
        <f t="shared" si="1"/>
        <v>21.129928713822896</v>
      </c>
      <c r="D12" s="5">
        <f t="shared" si="1"/>
        <v>25.457562966257672</v>
      </c>
      <c r="E12" s="5">
        <f t="shared" si="1"/>
        <v>28.844751562862669</v>
      </c>
      <c r="F12" s="5">
        <f t="shared" si="1"/>
        <v>30.757512856882403</v>
      </c>
      <c r="G12" s="5">
        <f t="shared" si="1"/>
        <v>27.795748</v>
      </c>
    </row>
    <row r="13" spans="1:7" x14ac:dyDescent="0.25">
      <c r="A13" s="5" t="s">
        <v>167</v>
      </c>
      <c r="B13" s="5">
        <f t="shared" si="1"/>
        <v>17.881883453514742</v>
      </c>
      <c r="C13" s="5">
        <f t="shared" si="1"/>
        <v>21.450631647948168</v>
      </c>
      <c r="D13" s="5">
        <f t="shared" si="1"/>
        <v>22.575161348670758</v>
      </c>
      <c r="E13" s="5">
        <f t="shared" si="1"/>
        <v>30.125492428433269</v>
      </c>
      <c r="F13" s="5">
        <f t="shared" si="1"/>
        <v>33.978439420237009</v>
      </c>
      <c r="G13" s="5">
        <f t="shared" si="1"/>
        <v>27.189285999999999</v>
      </c>
    </row>
    <row r="14" spans="1:7" x14ac:dyDescent="0.25">
      <c r="A14" s="5" t="s">
        <v>168</v>
      </c>
      <c r="B14" s="5">
        <f t="shared" si="1"/>
        <v>20.192410917233563</v>
      </c>
      <c r="C14" s="5">
        <f t="shared" si="1"/>
        <v>21.635490640388774</v>
      </c>
      <c r="D14" s="5">
        <f t="shared" si="1"/>
        <v>23.199790808793459</v>
      </c>
      <c r="E14" s="5">
        <f t="shared" si="1"/>
        <v>25.523867088974853</v>
      </c>
      <c r="F14" s="5">
        <f t="shared" si="1"/>
        <v>25.878147671832266</v>
      </c>
      <c r="G14" s="5">
        <f t="shared" si="1"/>
        <v>22.748080000000002</v>
      </c>
    </row>
    <row r="15" spans="1:7" x14ac:dyDescent="0.25">
      <c r="A15" s="5" t="s">
        <v>244</v>
      </c>
      <c r="B15" s="5">
        <f t="shared" si="1"/>
        <v>58.288079541950118</v>
      </c>
      <c r="C15" s="5">
        <f t="shared" si="1"/>
        <v>59.294779375809945</v>
      </c>
      <c r="D15" s="5">
        <f t="shared" si="1"/>
        <v>68.797646400817996</v>
      </c>
      <c r="E15" s="5">
        <f t="shared" si="1"/>
        <v>72.86180725241779</v>
      </c>
      <c r="F15" s="5">
        <f t="shared" si="1"/>
        <v>74.207708893345483</v>
      </c>
      <c r="G15" s="5">
        <f t="shared" si="1"/>
        <v>62.365113000000001</v>
      </c>
    </row>
    <row r="16" spans="1:7" x14ac:dyDescent="0.25">
      <c r="A16" s="5" t="s">
        <v>245</v>
      </c>
      <c r="B16" s="5">
        <f t="shared" si="1"/>
        <v>32.003254581632653</v>
      </c>
      <c r="C16" s="5">
        <f t="shared" si="1"/>
        <v>35.019706058315343</v>
      </c>
      <c r="D16" s="5">
        <f t="shared" si="1"/>
        <v>37.599229981595094</v>
      </c>
      <c r="E16" s="5">
        <f t="shared" si="1"/>
        <v>40.116024383945842</v>
      </c>
      <c r="F16" s="5">
        <f t="shared" si="1"/>
        <v>42.613647217866905</v>
      </c>
      <c r="G16" s="5">
        <f t="shared" si="1"/>
        <v>38.790453999999997</v>
      </c>
    </row>
    <row r="18" spans="1:7" x14ac:dyDescent="0.25">
      <c r="A18" s="5" t="s">
        <v>246</v>
      </c>
      <c r="B18" s="41">
        <f>B19/$G19</f>
        <v>0.76896251089799472</v>
      </c>
      <c r="C18" s="41">
        <f t="shared" ref="C18:G18" si="2">C19/$G19</f>
        <v>0.80732345248474269</v>
      </c>
      <c r="D18" s="41">
        <f t="shared" si="2"/>
        <v>0.85265911072362677</v>
      </c>
      <c r="E18" s="41">
        <f t="shared" si="2"/>
        <v>0.9014821272885789</v>
      </c>
      <c r="F18" s="41">
        <f t="shared" si="2"/>
        <v>0.95640802092415</v>
      </c>
      <c r="G18" s="41">
        <f t="shared" si="2"/>
        <v>1</v>
      </c>
    </row>
    <row r="19" spans="1:7" x14ac:dyDescent="0.25">
      <c r="A19" s="5" t="s">
        <v>247</v>
      </c>
      <c r="B19">
        <v>88.2</v>
      </c>
      <c r="C19">
        <v>92.6</v>
      </c>
      <c r="D19">
        <v>97.8</v>
      </c>
      <c r="E19">
        <v>103.4</v>
      </c>
      <c r="F19">
        <v>109.7</v>
      </c>
      <c r="G19">
        <v>114.7</v>
      </c>
    </row>
    <row r="20" spans="1:7" x14ac:dyDescent="0.25">
      <c r="B20" s="30"/>
      <c r="C20" s="30"/>
      <c r="D20" s="30"/>
      <c r="E20" s="30"/>
      <c r="F20" s="30"/>
      <c r="G20" s="30"/>
    </row>
    <row r="21" spans="1:7" x14ac:dyDescent="0.25">
      <c r="A21" s="5" t="s">
        <v>162</v>
      </c>
      <c r="B21" s="40">
        <f t="shared" ref="B21:G27" si="3">B28/10^6</f>
        <v>28.236484000000001</v>
      </c>
      <c r="C21" s="40">
        <f t="shared" si="3"/>
        <v>30.841702000000002</v>
      </c>
      <c r="D21" s="40">
        <f t="shared" si="3"/>
        <v>33.383775</v>
      </c>
      <c r="E21" s="40">
        <f t="shared" si="3"/>
        <v>40.688854999999997</v>
      </c>
      <c r="F21" s="40">
        <f t="shared" si="3"/>
        <v>49.035169000000003</v>
      </c>
      <c r="G21" s="40">
        <f t="shared" si="3"/>
        <v>48.779018000000001</v>
      </c>
    </row>
    <row r="22" spans="1:7" x14ac:dyDescent="0.25">
      <c r="A22" s="5" t="s">
        <v>163</v>
      </c>
      <c r="B22" s="40">
        <f t="shared" si="3"/>
        <v>30.421845999999999</v>
      </c>
      <c r="C22" s="40">
        <f t="shared" si="3"/>
        <v>32.858356000000001</v>
      </c>
      <c r="D22" s="40">
        <f t="shared" si="3"/>
        <v>41.272987999999998</v>
      </c>
      <c r="E22" s="40">
        <f t="shared" si="3"/>
        <v>44.190978999999999</v>
      </c>
      <c r="F22" s="40">
        <f t="shared" si="3"/>
        <v>51.696334</v>
      </c>
      <c r="G22" s="40">
        <f t="shared" si="3"/>
        <v>48.099052999999998</v>
      </c>
    </row>
    <row r="23" spans="1:7" x14ac:dyDescent="0.25">
      <c r="A23" s="5" t="s">
        <v>166</v>
      </c>
      <c r="B23" s="40">
        <f t="shared" si="3"/>
        <v>12.661934</v>
      </c>
      <c r="C23" s="40">
        <f t="shared" si="3"/>
        <v>17.058686999999999</v>
      </c>
      <c r="D23" s="40">
        <f t="shared" si="3"/>
        <v>21.706623</v>
      </c>
      <c r="E23" s="40">
        <f t="shared" si="3"/>
        <v>26.003028</v>
      </c>
      <c r="F23" s="40">
        <f t="shared" si="3"/>
        <v>29.416732</v>
      </c>
      <c r="G23" s="40">
        <f t="shared" si="3"/>
        <v>27.795748</v>
      </c>
    </row>
    <row r="24" spans="1:7" x14ac:dyDescent="0.25">
      <c r="A24" s="5" t="s">
        <v>167</v>
      </c>
      <c r="B24" s="40">
        <f t="shared" si="3"/>
        <v>13.750498</v>
      </c>
      <c r="C24" s="40">
        <f t="shared" si="3"/>
        <v>17.317598</v>
      </c>
      <c r="D24" s="40">
        <f t="shared" si="3"/>
        <v>19.248916999999999</v>
      </c>
      <c r="E24" s="40">
        <f t="shared" si="3"/>
        <v>27.157592999999999</v>
      </c>
      <c r="F24" s="40">
        <f t="shared" si="3"/>
        <v>32.497252000000003</v>
      </c>
      <c r="G24" s="40">
        <f t="shared" si="3"/>
        <v>27.189285999999999</v>
      </c>
    </row>
    <row r="25" spans="1:7" x14ac:dyDescent="0.25">
      <c r="A25" s="5" t="s">
        <v>168</v>
      </c>
      <c r="B25" s="40">
        <f t="shared" si="3"/>
        <v>15.527207000000001</v>
      </c>
      <c r="C25" s="40">
        <f t="shared" si="3"/>
        <v>17.466839</v>
      </c>
      <c r="D25" s="40">
        <f t="shared" si="3"/>
        <v>19.781513</v>
      </c>
      <c r="E25" s="40">
        <f t="shared" si="3"/>
        <v>23.009309999999999</v>
      </c>
      <c r="F25" s="40">
        <f t="shared" si="3"/>
        <v>24.750067999999999</v>
      </c>
      <c r="G25" s="40">
        <f t="shared" si="3"/>
        <v>22.748080000000002</v>
      </c>
    </row>
    <row r="26" spans="1:7" x14ac:dyDescent="0.25">
      <c r="A26" s="5" t="s">
        <v>244</v>
      </c>
      <c r="B26" s="40">
        <f t="shared" si="3"/>
        <v>44.821348</v>
      </c>
      <c r="C26" s="40">
        <f t="shared" si="3"/>
        <v>47.870066000000001</v>
      </c>
      <c r="D26" s="40">
        <f t="shared" si="3"/>
        <v>58.660939999999997</v>
      </c>
      <c r="E26" s="40">
        <f t="shared" si="3"/>
        <v>65.683616999999998</v>
      </c>
      <c r="F26" s="40">
        <f t="shared" si="3"/>
        <v>70.972847999999999</v>
      </c>
      <c r="G26" s="40">
        <f t="shared" si="3"/>
        <v>62.365113000000001</v>
      </c>
    </row>
    <row r="27" spans="1:7" x14ac:dyDescent="0.25">
      <c r="A27" s="5" t="s">
        <v>245</v>
      </c>
      <c r="B27" s="40">
        <f t="shared" si="3"/>
        <v>24.609303000000001</v>
      </c>
      <c r="C27" s="40">
        <f t="shared" si="3"/>
        <v>28.27223</v>
      </c>
      <c r="D27" s="40">
        <f t="shared" si="3"/>
        <v>32.059325999999999</v>
      </c>
      <c r="E27" s="40">
        <f t="shared" si="3"/>
        <v>36.163879000000001</v>
      </c>
      <c r="F27" s="40">
        <f t="shared" si="3"/>
        <v>40.756034</v>
      </c>
      <c r="G27" s="40">
        <f t="shared" si="3"/>
        <v>38.790453999999997</v>
      </c>
    </row>
    <row r="28" spans="1:7" x14ac:dyDescent="0.25">
      <c r="A28" s="5" t="s">
        <v>162</v>
      </c>
      <c r="B28" s="5">
        <v>28236484</v>
      </c>
      <c r="C28" s="5">
        <v>30841702</v>
      </c>
      <c r="D28" s="5">
        <v>33383775</v>
      </c>
      <c r="E28" s="5">
        <v>40688855</v>
      </c>
      <c r="F28" s="5">
        <v>49035169</v>
      </c>
      <c r="G28" s="5">
        <v>48779018</v>
      </c>
    </row>
    <row r="29" spans="1:7" x14ac:dyDescent="0.25">
      <c r="A29" s="5" t="s">
        <v>163</v>
      </c>
      <c r="B29" s="5">
        <v>30421846</v>
      </c>
      <c r="C29" s="5">
        <v>32858356</v>
      </c>
      <c r="D29" s="5">
        <v>41272988</v>
      </c>
      <c r="E29" s="5">
        <v>44190979</v>
      </c>
      <c r="F29" s="5">
        <v>51696334</v>
      </c>
      <c r="G29" s="5">
        <v>48099053</v>
      </c>
    </row>
    <row r="30" spans="1:7" x14ac:dyDescent="0.25">
      <c r="A30" s="5" t="s">
        <v>166</v>
      </c>
      <c r="B30" s="5">
        <v>12661934</v>
      </c>
      <c r="C30" s="5">
        <v>17058687</v>
      </c>
      <c r="D30" s="5">
        <v>21706623</v>
      </c>
      <c r="E30" s="5">
        <v>26003028</v>
      </c>
      <c r="F30" s="5">
        <v>29416732</v>
      </c>
      <c r="G30" s="5">
        <v>27795748</v>
      </c>
    </row>
    <row r="31" spans="1:7" x14ac:dyDescent="0.25">
      <c r="A31" s="5" t="s">
        <v>167</v>
      </c>
      <c r="B31" s="5">
        <v>13750498</v>
      </c>
      <c r="C31" s="5">
        <v>17317598</v>
      </c>
      <c r="D31" s="5">
        <v>19248917</v>
      </c>
      <c r="E31" s="5">
        <v>27157593</v>
      </c>
      <c r="F31" s="5">
        <v>32497252</v>
      </c>
      <c r="G31" s="5">
        <v>27189286</v>
      </c>
    </row>
    <row r="32" spans="1:7" x14ac:dyDescent="0.25">
      <c r="A32" s="5" t="s">
        <v>168</v>
      </c>
      <c r="B32" s="5">
        <v>15527207</v>
      </c>
      <c r="C32" s="5">
        <v>17466839</v>
      </c>
      <c r="D32" s="5">
        <v>19781513</v>
      </c>
      <c r="E32" s="5">
        <v>23009310</v>
      </c>
      <c r="F32" s="5">
        <v>24750068</v>
      </c>
      <c r="G32" s="5">
        <v>22748080</v>
      </c>
    </row>
    <row r="33" spans="1:7" x14ac:dyDescent="0.25">
      <c r="A33" s="5" t="s">
        <v>244</v>
      </c>
      <c r="B33" s="5">
        <f>B39-SUM(B28:B32)</f>
        <v>44821348</v>
      </c>
      <c r="C33" s="5">
        <f t="shared" ref="C33:G33" si="4">C39-SUM(C28:C32)</f>
        <v>47870066</v>
      </c>
      <c r="D33" s="5">
        <f t="shared" si="4"/>
        <v>58660940</v>
      </c>
      <c r="E33" s="5">
        <f t="shared" si="4"/>
        <v>65683617</v>
      </c>
      <c r="F33" s="5">
        <f t="shared" si="4"/>
        <v>70972848</v>
      </c>
      <c r="G33" s="5">
        <f t="shared" si="4"/>
        <v>62365113</v>
      </c>
    </row>
    <row r="34" spans="1:7" x14ac:dyDescent="0.25">
      <c r="A34" s="5" t="s">
        <v>245</v>
      </c>
      <c r="B34" s="5">
        <f>B37-SUM(B28:B33)</f>
        <v>24609303</v>
      </c>
      <c r="C34" s="5">
        <f t="shared" ref="C34:G34" si="5">C37-SUM(C28:C33)</f>
        <v>28272230</v>
      </c>
      <c r="D34" s="5">
        <f t="shared" si="5"/>
        <v>32059326</v>
      </c>
      <c r="E34" s="5">
        <f t="shared" si="5"/>
        <v>36163879</v>
      </c>
      <c r="F34" s="5">
        <f t="shared" si="5"/>
        <v>40756034</v>
      </c>
      <c r="G34" s="5">
        <f t="shared" si="5"/>
        <v>38790454</v>
      </c>
    </row>
    <row r="37" spans="1:7" x14ac:dyDescent="0.25">
      <c r="A37" s="5" t="s">
        <v>248</v>
      </c>
      <c r="B37" s="86">
        <v>170028620</v>
      </c>
      <c r="C37" s="86">
        <v>191685478</v>
      </c>
      <c r="D37" s="86">
        <v>226114082</v>
      </c>
      <c r="E37" s="86">
        <v>262897261</v>
      </c>
      <c r="F37" s="86">
        <v>299124437</v>
      </c>
      <c r="G37" s="87">
        <v>275766752</v>
      </c>
    </row>
    <row r="38" spans="1:7" x14ac:dyDescent="0.25">
      <c r="A38" s="5" t="s">
        <v>161</v>
      </c>
      <c r="B38" s="5">
        <v>602174191</v>
      </c>
      <c r="C38" s="5">
        <v>776195977</v>
      </c>
      <c r="D38" s="5">
        <v>808646057</v>
      </c>
      <c r="E38" s="5">
        <v>913345095</v>
      </c>
      <c r="F38" s="5">
        <v>981016097</v>
      </c>
      <c r="G38" s="5">
        <v>883186322</v>
      </c>
    </row>
    <row r="39" spans="1:7" x14ac:dyDescent="0.25">
      <c r="A39" s="5" t="s">
        <v>249</v>
      </c>
      <c r="B39" s="5">
        <v>145419317</v>
      </c>
      <c r="C39" s="5">
        <v>163413248</v>
      </c>
      <c r="D39" s="5">
        <v>194054756</v>
      </c>
      <c r="E39" s="5">
        <v>226733382</v>
      </c>
      <c r="F39" s="5">
        <v>258368403</v>
      </c>
      <c r="G39" s="5">
        <v>236976298</v>
      </c>
    </row>
    <row r="40" spans="1:7" x14ac:dyDescent="0.25">
      <c r="A40" s="5" t="s">
        <v>169</v>
      </c>
      <c r="B40" s="5">
        <v>12485652</v>
      </c>
      <c r="C40" s="5">
        <v>11352083</v>
      </c>
      <c r="D40" s="5">
        <v>12309766</v>
      </c>
      <c r="E40" s="5">
        <v>14554229</v>
      </c>
      <c r="F40" s="5">
        <v>16303565</v>
      </c>
      <c r="G40" s="5">
        <v>14865178</v>
      </c>
    </row>
    <row r="41" spans="1:7" x14ac:dyDescent="0.25">
      <c r="A41" s="5" t="s">
        <v>170</v>
      </c>
      <c r="B41" s="5">
        <v>9455131</v>
      </c>
      <c r="C41" s="5">
        <v>11401654</v>
      </c>
      <c r="D41" s="5">
        <v>13130964</v>
      </c>
      <c r="E41" s="5">
        <v>13536140</v>
      </c>
      <c r="F41" s="5">
        <v>14225529</v>
      </c>
      <c r="G41" s="5">
        <v>13168632</v>
      </c>
    </row>
    <row r="42" spans="1:7" x14ac:dyDescent="0.25">
      <c r="A42" s="5" t="s">
        <v>171</v>
      </c>
      <c r="B42" s="5">
        <v>6182154</v>
      </c>
      <c r="C42" s="5">
        <v>7874340</v>
      </c>
      <c r="D42" s="5">
        <v>12106836</v>
      </c>
      <c r="E42" s="5">
        <v>13106690</v>
      </c>
      <c r="F42" s="5">
        <v>13448963</v>
      </c>
      <c r="G42" s="5">
        <v>11331220</v>
      </c>
    </row>
    <row r="43" spans="1:7" x14ac:dyDescent="0.25">
      <c r="A43" s="5" t="s">
        <v>172</v>
      </c>
      <c r="B43" s="5">
        <v>5206962</v>
      </c>
      <c r="C43" s="5">
        <v>6397971</v>
      </c>
      <c r="D43" s="5">
        <v>8192438</v>
      </c>
      <c r="E43" s="5">
        <v>9645666</v>
      </c>
      <c r="F43" s="5">
        <v>11374391</v>
      </c>
      <c r="G43" s="5">
        <v>7584871</v>
      </c>
    </row>
    <row r="44" spans="1:7" x14ac:dyDescent="0.25">
      <c r="A44" s="5" t="s">
        <v>174</v>
      </c>
      <c r="B44" s="5">
        <v>4065102</v>
      </c>
      <c r="C44" s="5">
        <v>4125656</v>
      </c>
      <c r="D44" s="5">
        <v>4932810</v>
      </c>
      <c r="E44" s="5">
        <v>4914200</v>
      </c>
      <c r="F44" s="5">
        <v>5358426</v>
      </c>
      <c r="G44" s="5">
        <v>5753128</v>
      </c>
    </row>
    <row r="45" spans="1:7" x14ac:dyDescent="0.25">
      <c r="A45" s="5" t="s">
        <v>175</v>
      </c>
      <c r="B45" s="5">
        <v>3206788</v>
      </c>
      <c r="C45" s="5">
        <v>2873713</v>
      </c>
      <c r="D45" s="5">
        <v>3592558</v>
      </c>
      <c r="E45" s="5">
        <v>4924993</v>
      </c>
      <c r="F45" s="5">
        <v>4432453</v>
      </c>
      <c r="G45" s="5">
        <v>4150442</v>
      </c>
    </row>
    <row r="46" spans="1:7" x14ac:dyDescent="0.25">
      <c r="A46" s="5" t="s">
        <v>176</v>
      </c>
      <c r="B46" s="5">
        <v>2508176</v>
      </c>
      <c r="C46" s="5">
        <v>2309231</v>
      </c>
      <c r="D46" s="5">
        <v>2609135</v>
      </c>
      <c r="E46" s="5">
        <v>2931972</v>
      </c>
      <c r="F46" s="5">
        <v>3564521</v>
      </c>
      <c r="G46" s="5">
        <v>3276351</v>
      </c>
    </row>
    <row r="47" spans="1:7" x14ac:dyDescent="0.25">
      <c r="A47" s="5" t="s">
        <v>178</v>
      </c>
      <c r="B47" s="5">
        <v>1300257</v>
      </c>
      <c r="C47" s="5">
        <v>1171316</v>
      </c>
      <c r="D47" s="5">
        <v>1404577</v>
      </c>
      <c r="E47" s="5">
        <v>1631463</v>
      </c>
      <c r="F47" s="5">
        <v>1674379</v>
      </c>
      <c r="G47" s="5">
        <v>1437353</v>
      </c>
    </row>
    <row r="48" spans="1:7" x14ac:dyDescent="0.25">
      <c r="A48" s="5" t="s">
        <v>179</v>
      </c>
      <c r="B48" s="5">
        <v>411123</v>
      </c>
      <c r="C48" s="5">
        <v>364102</v>
      </c>
      <c r="D48" s="5">
        <v>381855</v>
      </c>
      <c r="E48" s="5">
        <v>438266</v>
      </c>
      <c r="F48" s="5">
        <v>590621</v>
      </c>
      <c r="G48" s="5">
        <v>797937</v>
      </c>
    </row>
  </sheetData>
  <hyperlinks>
    <hyperlink ref="A4" r:id="rId1" display="http://comtrade.un.org/"/>
  </hyperlinks>
  <pageMargins left="0.75" right="0.75" top="1" bottom="1" header="0.5" footer="0.5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/>
  </sheetViews>
  <sheetFormatPr defaultRowHeight="15" x14ac:dyDescent="0.25"/>
  <cols>
    <col min="1" max="1" width="36.5703125" style="5" bestFit="1" customWidth="1"/>
    <col min="2" max="7" width="16.28515625" style="5" bestFit="1" customWidth="1"/>
    <col min="8" max="16384" width="9.140625" style="5"/>
  </cols>
  <sheetData>
    <row r="1" spans="1:7" ht="26.25" x14ac:dyDescent="0.4">
      <c r="A1" s="1" t="s">
        <v>276</v>
      </c>
    </row>
    <row r="2" spans="1:7" x14ac:dyDescent="0.25">
      <c r="A2" s="5" t="s">
        <v>157</v>
      </c>
    </row>
    <row r="4" spans="1:7" x14ac:dyDescent="0.25">
      <c r="A4" s="5" t="s">
        <v>242</v>
      </c>
    </row>
    <row r="12" spans="1:7" x14ac:dyDescent="0.25">
      <c r="A12" s="5" t="s">
        <v>250</v>
      </c>
    </row>
    <row r="13" spans="1:7" x14ac:dyDescent="0.25">
      <c r="B13" s="30">
        <v>2010</v>
      </c>
      <c r="C13" s="30">
        <v>2011</v>
      </c>
      <c r="D13" s="30">
        <v>2012</v>
      </c>
      <c r="E13" s="30">
        <v>2013</v>
      </c>
      <c r="F13" s="30">
        <v>2014</v>
      </c>
      <c r="G13" s="30">
        <v>2015</v>
      </c>
    </row>
    <row r="14" spans="1:7" x14ac:dyDescent="0.25">
      <c r="A14" s="5" t="s">
        <v>162</v>
      </c>
      <c r="B14" s="40">
        <f>B29/10^6</f>
        <v>3.8743859999999999</v>
      </c>
      <c r="C14" s="40">
        <f t="shared" ref="C14:G14" si="0">C29/10^6</f>
        <v>4.2891849999999998</v>
      </c>
      <c r="D14" s="40">
        <f t="shared" si="0"/>
        <v>4.0817959999999998</v>
      </c>
      <c r="E14" s="40">
        <f t="shared" si="0"/>
        <v>4.2371489999999996</v>
      </c>
      <c r="F14" s="40">
        <f t="shared" si="0"/>
        <v>4.5291610000000002</v>
      </c>
      <c r="G14" s="40">
        <f t="shared" si="0"/>
        <v>3.8457750000000002</v>
      </c>
    </row>
    <row r="15" spans="1:7" x14ac:dyDescent="0.25">
      <c r="A15" s="5" t="s">
        <v>163</v>
      </c>
      <c r="B15" s="40">
        <f t="shared" ref="B15:G23" si="1">B30/10^6</f>
        <v>4.1742439999999998</v>
      </c>
      <c r="C15" s="40">
        <f t="shared" si="1"/>
        <v>4.5696430000000001</v>
      </c>
      <c r="D15" s="40">
        <f t="shared" si="1"/>
        <v>5.0464010000000004</v>
      </c>
      <c r="E15" s="40">
        <f t="shared" si="1"/>
        <v>4.6018439999999998</v>
      </c>
      <c r="F15" s="40">
        <f t="shared" si="1"/>
        <v>4.7749610000000002</v>
      </c>
      <c r="G15" s="40">
        <f t="shared" si="1"/>
        <v>3.7921659999999999</v>
      </c>
    </row>
    <row r="16" spans="1:7" x14ac:dyDescent="0.25">
      <c r="A16" s="5" t="s">
        <v>166</v>
      </c>
      <c r="B16" s="40">
        <f t="shared" si="1"/>
        <v>1.7373700000000001</v>
      </c>
      <c r="C16" s="40">
        <f t="shared" si="1"/>
        <v>2.3723679999999998</v>
      </c>
      <c r="D16" s="40">
        <f t="shared" si="1"/>
        <v>2.6540439999999998</v>
      </c>
      <c r="E16" s="40">
        <f t="shared" si="1"/>
        <v>2.7078350000000002</v>
      </c>
      <c r="F16" s="40">
        <f t="shared" si="1"/>
        <v>2.7170930000000002</v>
      </c>
      <c r="G16" s="40">
        <f t="shared" si="1"/>
        <v>2.1914380000000002</v>
      </c>
    </row>
    <row r="17" spans="1:7" x14ac:dyDescent="0.25">
      <c r="A17" s="5" t="s">
        <v>167</v>
      </c>
      <c r="B17" s="40">
        <f t="shared" si="1"/>
        <v>1.8867339999999999</v>
      </c>
      <c r="C17" s="40">
        <f t="shared" si="1"/>
        <v>2.4083749999999999</v>
      </c>
      <c r="D17" s="40">
        <f t="shared" si="1"/>
        <v>2.3535430000000002</v>
      </c>
      <c r="E17" s="40">
        <f t="shared" si="1"/>
        <v>2.8280660000000002</v>
      </c>
      <c r="F17" s="40">
        <f t="shared" si="1"/>
        <v>3.001627</v>
      </c>
      <c r="G17" s="40">
        <f t="shared" si="1"/>
        <v>2.143624</v>
      </c>
    </row>
    <row r="18" spans="1:7" x14ac:dyDescent="0.25">
      <c r="A18" s="5" t="s">
        <v>168</v>
      </c>
      <c r="B18" s="40">
        <f t="shared" si="1"/>
        <v>2.1305200000000002</v>
      </c>
      <c r="C18" s="40">
        <f t="shared" si="1"/>
        <v>2.4291299999999998</v>
      </c>
      <c r="D18" s="40">
        <f t="shared" si="1"/>
        <v>2.418663</v>
      </c>
      <c r="E18" s="40">
        <f t="shared" si="1"/>
        <v>2.396083</v>
      </c>
      <c r="F18" s="40">
        <f t="shared" si="1"/>
        <v>2.286054</v>
      </c>
      <c r="G18" s="40">
        <f t="shared" si="1"/>
        <v>1.7934760000000001</v>
      </c>
    </row>
    <row r="19" spans="1:7" x14ac:dyDescent="0.25">
      <c r="A19" s="5" t="s">
        <v>244</v>
      </c>
      <c r="B19" s="40">
        <f t="shared" si="1"/>
        <v>6.150029</v>
      </c>
      <c r="C19" s="40">
        <f t="shared" si="1"/>
        <v>6.6573359999999999</v>
      </c>
      <c r="D19" s="40">
        <f t="shared" si="1"/>
        <v>7.1724059999999996</v>
      </c>
      <c r="E19" s="40">
        <f t="shared" si="1"/>
        <v>6.839988</v>
      </c>
      <c r="F19" s="40">
        <f t="shared" si="1"/>
        <v>6.555447</v>
      </c>
      <c r="G19" s="40">
        <f t="shared" si="1"/>
        <v>4.9169130000000001</v>
      </c>
    </row>
    <row r="20" spans="1:7" x14ac:dyDescent="0.25">
      <c r="A20" s="5" t="s">
        <v>251</v>
      </c>
      <c r="B20" s="40">
        <f t="shared" si="1"/>
        <v>3.3766929999999999</v>
      </c>
      <c r="C20" s="40">
        <f t="shared" si="1"/>
        <v>3.9318460000000002</v>
      </c>
      <c r="D20" s="40">
        <f t="shared" si="1"/>
        <v>3.9198569999999999</v>
      </c>
      <c r="E20" s="40">
        <f t="shared" si="1"/>
        <v>3.7659389999999999</v>
      </c>
      <c r="F20" s="40">
        <f t="shared" si="1"/>
        <v>3.7644540000000002</v>
      </c>
      <c r="G20" s="40">
        <f t="shared" si="1"/>
        <v>3.0582690000000001</v>
      </c>
    </row>
    <row r="21" spans="1:7" x14ac:dyDescent="0.25">
      <c r="A21" s="5" t="s">
        <v>252</v>
      </c>
      <c r="B21" s="40">
        <f t="shared" si="1"/>
        <v>23.329975999999998</v>
      </c>
      <c r="C21" s="40">
        <f t="shared" si="1"/>
        <v>26.657883000000002</v>
      </c>
      <c r="D21" s="40">
        <f t="shared" si="1"/>
        <v>27.646709999999999</v>
      </c>
      <c r="E21" s="40">
        <f t="shared" si="1"/>
        <v>27.376904</v>
      </c>
      <c r="F21" s="40">
        <f t="shared" si="1"/>
        <v>27.628796999999999</v>
      </c>
      <c r="G21" s="40">
        <f t="shared" si="1"/>
        <v>21.741661000000001</v>
      </c>
    </row>
    <row r="22" spans="1:7" x14ac:dyDescent="0.25">
      <c r="A22" s="5" t="s">
        <v>161</v>
      </c>
      <c r="B22" s="40">
        <f t="shared" si="1"/>
        <v>82.625557000000001</v>
      </c>
      <c r="C22" s="40">
        <f t="shared" si="1"/>
        <v>107.94631800000001</v>
      </c>
      <c r="D22" s="40">
        <f t="shared" si="1"/>
        <v>98.872228000000007</v>
      </c>
      <c r="E22" s="40">
        <f t="shared" si="1"/>
        <v>95.111530999999999</v>
      </c>
      <c r="F22" s="40">
        <f t="shared" si="1"/>
        <v>90.612104000000002</v>
      </c>
      <c r="G22" s="40">
        <f t="shared" si="1"/>
        <v>69.631083000000004</v>
      </c>
    </row>
    <row r="23" spans="1:7" x14ac:dyDescent="0.25">
      <c r="A23" s="5" t="s">
        <v>249</v>
      </c>
      <c r="B23" s="40">
        <f t="shared" si="1"/>
        <v>19.953282999999999</v>
      </c>
      <c r="C23" s="40">
        <f t="shared" si="1"/>
        <v>22.726037000000002</v>
      </c>
      <c r="D23" s="40">
        <f t="shared" si="1"/>
        <v>23.726852999999998</v>
      </c>
      <c r="E23" s="40">
        <f t="shared" si="1"/>
        <v>23.610965</v>
      </c>
      <c r="F23" s="40">
        <f t="shared" si="1"/>
        <v>23.864343000000002</v>
      </c>
      <c r="G23" s="40">
        <f t="shared" si="1"/>
        <v>18.683392000000001</v>
      </c>
    </row>
    <row r="28" spans="1:7" s="30" customFormat="1" x14ac:dyDescent="0.25">
      <c r="B28" s="30">
        <v>2010</v>
      </c>
      <c r="C28" s="30">
        <v>2011</v>
      </c>
      <c r="D28" s="30">
        <v>2012</v>
      </c>
      <c r="E28" s="30">
        <v>2013</v>
      </c>
      <c r="F28" s="30">
        <v>2014</v>
      </c>
      <c r="G28" s="30">
        <v>2015</v>
      </c>
    </row>
    <row r="29" spans="1:7" x14ac:dyDescent="0.25">
      <c r="A29" s="5" t="s">
        <v>162</v>
      </c>
      <c r="B29" s="5">
        <v>3874386</v>
      </c>
      <c r="C29" s="5">
        <v>4289185</v>
      </c>
      <c r="D29" s="5">
        <v>4081796</v>
      </c>
      <c r="E29" s="5">
        <v>4237149</v>
      </c>
      <c r="F29" s="5">
        <v>4529161</v>
      </c>
      <c r="G29" s="5">
        <v>3845775</v>
      </c>
    </row>
    <row r="30" spans="1:7" x14ac:dyDescent="0.25">
      <c r="A30" s="5" t="s">
        <v>163</v>
      </c>
      <c r="B30" s="5">
        <v>4174244</v>
      </c>
      <c r="C30" s="5">
        <v>4569643</v>
      </c>
      <c r="D30" s="5">
        <v>5046401</v>
      </c>
      <c r="E30" s="5">
        <v>4601844</v>
      </c>
      <c r="F30" s="5">
        <v>4774961</v>
      </c>
      <c r="G30" s="5">
        <v>3792166</v>
      </c>
    </row>
    <row r="31" spans="1:7" x14ac:dyDescent="0.25">
      <c r="A31" s="5" t="s">
        <v>166</v>
      </c>
      <c r="B31" s="5">
        <v>1737370</v>
      </c>
      <c r="C31" s="5">
        <v>2372368</v>
      </c>
      <c r="D31" s="5">
        <v>2654044</v>
      </c>
      <c r="E31" s="5">
        <v>2707835</v>
      </c>
      <c r="F31" s="5">
        <v>2717093</v>
      </c>
      <c r="G31" s="5">
        <v>2191438</v>
      </c>
    </row>
    <row r="32" spans="1:7" x14ac:dyDescent="0.25">
      <c r="A32" s="5" t="s">
        <v>167</v>
      </c>
      <c r="B32" s="5">
        <v>1886734</v>
      </c>
      <c r="C32" s="5">
        <v>2408375</v>
      </c>
      <c r="D32" s="5">
        <v>2353543</v>
      </c>
      <c r="E32" s="5">
        <v>2828066</v>
      </c>
      <c r="F32" s="5">
        <v>3001627</v>
      </c>
      <c r="G32" s="5">
        <v>2143624</v>
      </c>
    </row>
    <row r="33" spans="1:7" x14ac:dyDescent="0.25">
      <c r="A33" s="5" t="s">
        <v>168</v>
      </c>
      <c r="B33" s="5">
        <v>2130520</v>
      </c>
      <c r="C33" s="5">
        <v>2429130</v>
      </c>
      <c r="D33" s="5">
        <v>2418663</v>
      </c>
      <c r="E33" s="5">
        <v>2396083</v>
      </c>
      <c r="F33" s="5">
        <v>2286054</v>
      </c>
      <c r="G33" s="5">
        <v>1793476</v>
      </c>
    </row>
    <row r="34" spans="1:7" x14ac:dyDescent="0.25">
      <c r="A34" s="5" t="s">
        <v>244</v>
      </c>
      <c r="B34" s="5">
        <f t="shared" ref="B34:G34" si="2">B38-SUM(B29:B33)</f>
        <v>6150029</v>
      </c>
      <c r="C34" s="5">
        <f t="shared" si="2"/>
        <v>6657336</v>
      </c>
      <c r="D34" s="5">
        <f t="shared" si="2"/>
        <v>7172406</v>
      </c>
      <c r="E34" s="5">
        <f t="shared" si="2"/>
        <v>6839988</v>
      </c>
      <c r="F34" s="5">
        <f t="shared" si="2"/>
        <v>6555447</v>
      </c>
      <c r="G34" s="5">
        <f t="shared" si="2"/>
        <v>4916913</v>
      </c>
    </row>
    <row r="35" spans="1:7" x14ac:dyDescent="0.25">
      <c r="A35" s="5" t="s">
        <v>251</v>
      </c>
      <c r="B35" s="5">
        <f t="shared" ref="B35:G35" si="3">B36-B38</f>
        <v>3376693</v>
      </c>
      <c r="C35" s="5">
        <f t="shared" si="3"/>
        <v>3931846</v>
      </c>
      <c r="D35" s="5">
        <f t="shared" si="3"/>
        <v>3919857</v>
      </c>
      <c r="E35" s="5">
        <f t="shared" si="3"/>
        <v>3765939</v>
      </c>
      <c r="F35" s="5">
        <f t="shared" si="3"/>
        <v>3764454</v>
      </c>
      <c r="G35" s="5">
        <f t="shared" si="3"/>
        <v>3058269</v>
      </c>
    </row>
    <row r="36" spans="1:7" x14ac:dyDescent="0.25">
      <c r="A36" s="5" t="s">
        <v>252</v>
      </c>
      <c r="B36" s="5">
        <v>23329976</v>
      </c>
      <c r="C36" s="5">
        <v>26657883</v>
      </c>
      <c r="D36" s="5">
        <v>27646710</v>
      </c>
      <c r="E36" s="5">
        <v>27376904</v>
      </c>
      <c r="F36" s="5">
        <v>27628797</v>
      </c>
      <c r="G36" s="5">
        <v>21741661</v>
      </c>
    </row>
    <row r="37" spans="1:7" x14ac:dyDescent="0.25">
      <c r="A37" s="5" t="s">
        <v>161</v>
      </c>
      <c r="B37" s="5">
        <v>82625557</v>
      </c>
      <c r="C37" s="5">
        <v>107946318</v>
      </c>
      <c r="D37" s="5">
        <v>98872228</v>
      </c>
      <c r="E37" s="5">
        <v>95111531</v>
      </c>
      <c r="F37" s="5">
        <v>90612104</v>
      </c>
      <c r="G37" s="5">
        <v>69631083</v>
      </c>
    </row>
    <row r="38" spans="1:7" x14ac:dyDescent="0.25">
      <c r="A38" s="5" t="s">
        <v>249</v>
      </c>
      <c r="B38" s="5">
        <v>19953283</v>
      </c>
      <c r="C38" s="5">
        <v>22726037</v>
      </c>
      <c r="D38" s="5">
        <v>23726853</v>
      </c>
      <c r="E38" s="5">
        <v>23610965</v>
      </c>
      <c r="F38" s="5">
        <v>23864343</v>
      </c>
      <c r="G38" s="5">
        <v>18683392</v>
      </c>
    </row>
    <row r="40" spans="1:7" x14ac:dyDescent="0.25">
      <c r="B40" s="30">
        <v>2010</v>
      </c>
      <c r="C40" s="30">
        <v>2011</v>
      </c>
      <c r="D40" s="30">
        <v>2012</v>
      </c>
      <c r="E40" s="30">
        <v>2013</v>
      </c>
      <c r="F40" s="30">
        <v>2014</v>
      </c>
      <c r="G40" s="30">
        <v>2015</v>
      </c>
    </row>
    <row r="41" spans="1:7" x14ac:dyDescent="0.25">
      <c r="A41" s="5" t="s">
        <v>253</v>
      </c>
      <c r="B41" s="45">
        <f>B36/B37</f>
        <v>0.28235786658600076</v>
      </c>
      <c r="C41" s="45">
        <f t="shared" ref="C41:G41" si="4">C36/C37</f>
        <v>0.24695500035489862</v>
      </c>
      <c r="D41" s="45">
        <f t="shared" si="4"/>
        <v>0.27962058263721939</v>
      </c>
      <c r="E41" s="45">
        <f t="shared" si="4"/>
        <v>0.28784000964089201</v>
      </c>
      <c r="F41" s="45">
        <f t="shared" si="4"/>
        <v>0.3049128734501077</v>
      </c>
      <c r="G41" s="45">
        <f t="shared" si="4"/>
        <v>0.31224074168141258</v>
      </c>
    </row>
  </sheetData>
  <hyperlinks>
    <hyperlink ref="A4" r:id="rId1" display="http://comtrade.un.org/"/>
  </hyperlinks>
  <pageMargins left="0.75" right="0.75" top="1" bottom="1" header="0.5" footer="0.5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36.28515625" style="5" customWidth="1"/>
    <col min="2" max="2" width="14.42578125" style="5" bestFit="1" customWidth="1"/>
    <col min="3" max="4" width="14.42578125" style="5" customWidth="1"/>
    <col min="5" max="8" width="14.42578125" style="5" bestFit="1" customWidth="1"/>
    <col min="9" max="13" width="15.85546875" style="5" bestFit="1" customWidth="1"/>
    <col min="14" max="18" width="14.42578125" style="5" bestFit="1" customWidth="1"/>
    <col min="19" max="16384" width="9.140625" style="5"/>
  </cols>
  <sheetData>
    <row r="1" spans="1:14" ht="26.25" x14ac:dyDescent="0.4">
      <c r="A1" s="1" t="s">
        <v>278</v>
      </c>
    </row>
    <row r="2" spans="1:14" x14ac:dyDescent="0.25">
      <c r="B2" s="30">
        <v>2015</v>
      </c>
    </row>
    <row r="3" spans="1:14" x14ac:dyDescent="0.25">
      <c r="B3" s="5" t="s">
        <v>259</v>
      </c>
      <c r="F3" s="30"/>
      <c r="G3" s="30"/>
      <c r="H3" s="30"/>
      <c r="I3" s="30"/>
      <c r="J3" s="30"/>
      <c r="K3" s="30"/>
      <c r="L3" s="30"/>
      <c r="M3" s="30"/>
      <c r="N3" s="30"/>
    </row>
    <row r="4" spans="1:14" x14ac:dyDescent="0.25">
      <c r="A4" s="5" t="s">
        <v>255</v>
      </c>
      <c r="B4" s="45">
        <v>0.68316756870324191</v>
      </c>
      <c r="C4" s="45"/>
      <c r="E4" s="45"/>
      <c r="F4" s="45"/>
    </row>
    <row r="5" spans="1:14" x14ac:dyDescent="0.25">
      <c r="A5" s="5" t="s">
        <v>229</v>
      </c>
      <c r="B5" s="45">
        <v>0.57816878308050834</v>
      </c>
      <c r="C5" s="45"/>
      <c r="E5" s="45"/>
      <c r="F5" s="45"/>
    </row>
    <row r="6" spans="1:14" x14ac:dyDescent="0.25">
      <c r="A6" s="5" t="s">
        <v>120</v>
      </c>
      <c r="B6" s="45">
        <v>0.46038399120859524</v>
      </c>
      <c r="C6" s="45"/>
      <c r="E6" s="45"/>
      <c r="F6" s="45"/>
    </row>
    <row r="7" spans="1:14" x14ac:dyDescent="0.25">
      <c r="A7" s="5" t="s">
        <v>257</v>
      </c>
      <c r="B7" s="45">
        <v>0.289285486470718</v>
      </c>
      <c r="C7" s="45"/>
      <c r="E7" s="45"/>
      <c r="F7" s="45"/>
    </row>
    <row r="8" spans="1:14" x14ac:dyDescent="0.25">
      <c r="A8" s="5" t="s">
        <v>258</v>
      </c>
      <c r="B8" s="45">
        <v>0.21380063983368794</v>
      </c>
      <c r="C8" s="45"/>
      <c r="E8" s="45"/>
      <c r="F8" s="45"/>
    </row>
    <row r="9" spans="1:14" x14ac:dyDescent="0.25">
      <c r="A9" s="5" t="s">
        <v>256</v>
      </c>
      <c r="B9" s="45">
        <v>8.1511562825468648E-2</v>
      </c>
      <c r="C9" s="45"/>
      <c r="E9" s="45"/>
      <c r="F9" s="45"/>
    </row>
    <row r="10" spans="1:14" x14ac:dyDescent="0.25">
      <c r="A10" s="5" t="s">
        <v>254</v>
      </c>
      <c r="B10" s="45">
        <v>0.26831970909984271</v>
      </c>
      <c r="C10" s="45"/>
      <c r="E10" s="45"/>
      <c r="F10" s="45"/>
    </row>
    <row r="11" spans="1:14" x14ac:dyDescent="0.25">
      <c r="E11" s="45"/>
      <c r="F11" s="45"/>
    </row>
    <row r="12" spans="1:14" x14ac:dyDescent="0.25">
      <c r="A12" s="5" t="s">
        <v>260</v>
      </c>
      <c r="B12" s="45">
        <v>0.39948255624681756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27"/>
  <sheetViews>
    <sheetView zoomScale="53" zoomScaleNormal="53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21" sqref="A21"/>
    </sheetView>
  </sheetViews>
  <sheetFormatPr defaultRowHeight="15" x14ac:dyDescent="0.25"/>
  <cols>
    <col min="1" max="1" width="17.7109375" style="24" customWidth="1"/>
    <col min="2" max="6" width="13.28515625" style="24" customWidth="1"/>
    <col min="7" max="7" width="14.85546875" style="5" bestFit="1" customWidth="1"/>
    <col min="8" max="12" width="12.5703125" style="25" customWidth="1"/>
    <col min="13" max="13" width="12.140625" style="27" customWidth="1"/>
    <col min="14" max="17" width="13" style="25" customWidth="1"/>
    <col min="18" max="18" width="14.85546875" style="27" bestFit="1" customWidth="1"/>
    <col min="19" max="19" width="14.85546875" style="25" customWidth="1"/>
    <col min="20" max="22" width="14.85546875" style="25" bestFit="1" customWidth="1"/>
    <col min="23" max="23" width="14.85546875" style="25" customWidth="1"/>
    <col min="24" max="26" width="14.85546875" style="25" bestFit="1" customWidth="1"/>
    <col min="27" max="27" width="14.85546875" style="25" customWidth="1"/>
    <col min="28" max="30" width="14.85546875" style="25" bestFit="1" customWidth="1"/>
    <col min="31" max="31" width="14.85546875" style="25" customWidth="1"/>
    <col min="32" max="34" width="14.85546875" style="25" bestFit="1" customWidth="1"/>
    <col min="35" max="35" width="14.85546875" style="25" customWidth="1"/>
    <col min="36" max="38" width="14.85546875" style="25" bestFit="1" customWidth="1"/>
    <col min="39" max="39" width="14.85546875" style="25" customWidth="1"/>
    <col min="40" max="42" width="14.85546875" style="25" bestFit="1" customWidth="1"/>
    <col min="43" max="43" width="14.85546875" style="25" customWidth="1"/>
    <col min="44" max="44" width="14.85546875" style="28" bestFit="1" customWidth="1"/>
    <col min="45" max="46" width="14.85546875" style="25" bestFit="1" customWidth="1"/>
    <col min="47" max="47" width="14.85546875" style="25" customWidth="1"/>
    <col min="48" max="49" width="14.85546875" style="25" bestFit="1" customWidth="1"/>
    <col min="50" max="50" width="14.85546875" style="28" bestFit="1" customWidth="1"/>
    <col min="51" max="51" width="14.85546875" style="25" customWidth="1"/>
    <col min="52" max="54" width="14.85546875" style="25" bestFit="1" customWidth="1"/>
    <col min="55" max="55" width="14.85546875" style="25" customWidth="1"/>
    <col min="56" max="58" width="14.85546875" style="25" bestFit="1" customWidth="1"/>
    <col min="59" max="59" width="14.85546875" style="25" customWidth="1"/>
    <col min="60" max="62" width="14.85546875" style="25" bestFit="1" customWidth="1"/>
    <col min="63" max="63" width="14.85546875" style="25" customWidth="1"/>
    <col min="64" max="66" width="14.85546875" style="25" bestFit="1" customWidth="1"/>
    <col min="67" max="67" width="14.85546875" style="25" customWidth="1"/>
    <col min="68" max="70" width="14.85546875" style="25" bestFit="1" customWidth="1"/>
    <col min="71" max="71" width="14.85546875" style="25" customWidth="1"/>
    <col min="72" max="74" width="14.85546875" style="25" bestFit="1" customWidth="1"/>
    <col min="75" max="75" width="14.85546875" style="25" customWidth="1"/>
    <col min="76" max="78" width="14.85546875" style="25" bestFit="1" customWidth="1"/>
    <col min="79" max="79" width="14.85546875" style="25" customWidth="1"/>
    <col min="80" max="16384" width="9.140625" style="25"/>
  </cols>
  <sheetData>
    <row r="1" spans="1:79" ht="26.25" x14ac:dyDescent="0.4">
      <c r="A1" s="1" t="s">
        <v>36</v>
      </c>
      <c r="M1" s="26"/>
    </row>
    <row r="2" spans="1:79" x14ac:dyDescent="0.25">
      <c r="M2" s="26"/>
    </row>
    <row r="3" spans="1:79" x14ac:dyDescent="0.25">
      <c r="A3" s="25"/>
      <c r="B3" s="5"/>
      <c r="C3" s="5"/>
      <c r="D3" s="5"/>
      <c r="E3" s="5"/>
      <c r="F3" s="5"/>
      <c r="H3" s="5"/>
      <c r="I3" s="5"/>
      <c r="J3" s="5"/>
      <c r="K3" s="5"/>
      <c r="L3" s="5"/>
      <c r="M3" s="5"/>
      <c r="N3" s="5"/>
      <c r="O3" s="5"/>
      <c r="P3" s="5"/>
      <c r="Q3" s="5"/>
      <c r="R3" s="29"/>
      <c r="AR3" s="25"/>
      <c r="AX3" s="25"/>
      <c r="BA3" s="28"/>
      <c r="BF3" s="28"/>
    </row>
    <row r="4" spans="1:79" x14ac:dyDescent="0.25">
      <c r="B4" s="5" t="s">
        <v>37</v>
      </c>
      <c r="C4" s="5" t="s">
        <v>38</v>
      </c>
      <c r="D4" s="5" t="s">
        <v>39</v>
      </c>
      <c r="E4" s="30" t="s">
        <v>40</v>
      </c>
      <c r="F4" s="30" t="s">
        <v>41</v>
      </c>
      <c r="H4" s="5"/>
      <c r="I4" s="5"/>
      <c r="J4" s="5"/>
      <c r="K4" s="30"/>
      <c r="L4" s="30"/>
      <c r="M4" s="5"/>
      <c r="N4" s="5"/>
      <c r="O4" s="5"/>
      <c r="P4" s="30"/>
      <c r="Q4" s="30"/>
      <c r="AR4" s="25"/>
      <c r="AX4" s="25"/>
      <c r="BA4" s="28"/>
      <c r="BF4" s="28"/>
    </row>
    <row r="5" spans="1:79" x14ac:dyDescent="0.25">
      <c r="A5" s="24" t="s">
        <v>42</v>
      </c>
      <c r="B5" s="31">
        <v>108.01543532123735</v>
      </c>
      <c r="C5" s="31">
        <v>118.7808532897085</v>
      </c>
      <c r="D5" s="31">
        <v>121.34576830904223</v>
      </c>
      <c r="E5" s="31">
        <v>121.45414500000001</v>
      </c>
      <c r="F5" s="31">
        <v>124.09131114663892</v>
      </c>
      <c r="M5" s="32"/>
      <c r="N5" s="32"/>
      <c r="O5" s="32"/>
      <c r="P5" s="32"/>
      <c r="Q5" s="32"/>
      <c r="R5" s="33"/>
      <c r="S5" s="34"/>
      <c r="T5" s="34"/>
      <c r="U5" s="34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6"/>
      <c r="BB5" s="35"/>
      <c r="BC5" s="35"/>
      <c r="BD5" s="35"/>
      <c r="BE5" s="35"/>
      <c r="BF5" s="36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</row>
    <row r="6" spans="1:79" x14ac:dyDescent="0.25">
      <c r="A6" s="24" t="s">
        <v>43</v>
      </c>
      <c r="B6" s="31">
        <v>83.404691783048534</v>
      </c>
      <c r="C6" s="31">
        <v>85.87223402286007</v>
      </c>
      <c r="D6" s="31">
        <v>78.711536944490149</v>
      </c>
      <c r="E6" s="31">
        <v>79.863512</v>
      </c>
      <c r="F6" s="31">
        <v>81.18360183089537</v>
      </c>
      <c r="M6" s="37"/>
      <c r="N6" s="35"/>
      <c r="O6" s="35"/>
      <c r="P6" s="35"/>
      <c r="Q6" s="35"/>
      <c r="R6" s="33"/>
      <c r="S6" s="34"/>
      <c r="T6" s="34"/>
      <c r="U6" s="34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6"/>
      <c r="BB6" s="35"/>
      <c r="BC6" s="35"/>
      <c r="BD6" s="35"/>
      <c r="BE6" s="35"/>
      <c r="BF6" s="36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</row>
    <row r="7" spans="1:79" x14ac:dyDescent="0.25">
      <c r="A7" s="24" t="s">
        <v>44</v>
      </c>
      <c r="B7" s="31">
        <v>65.826718251207637</v>
      </c>
      <c r="C7" s="31">
        <v>70.780525641369593</v>
      </c>
      <c r="D7" s="31">
        <v>72.088300935862492</v>
      </c>
      <c r="E7" s="31">
        <v>73.458614000000011</v>
      </c>
      <c r="F7" s="31">
        <v>76.079880273997006</v>
      </c>
      <c r="M7" s="38"/>
      <c r="N7" s="35"/>
      <c r="O7" s="35"/>
      <c r="P7" s="35"/>
      <c r="Q7" s="35"/>
      <c r="R7" s="33"/>
      <c r="S7" s="34"/>
      <c r="T7" s="34"/>
      <c r="U7" s="34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6"/>
      <c r="BB7" s="35"/>
      <c r="BC7" s="35"/>
      <c r="BD7" s="35"/>
      <c r="BE7" s="35"/>
      <c r="BF7" s="36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</row>
    <row r="8" spans="1:79" x14ac:dyDescent="0.25">
      <c r="A8" s="24" t="s">
        <v>45</v>
      </c>
      <c r="B8" s="31">
        <v>64.582543599876118</v>
      </c>
      <c r="C8" s="31">
        <v>68.114071033137208</v>
      </c>
      <c r="D8" s="31">
        <v>73.041291943016404</v>
      </c>
      <c r="E8" s="31">
        <v>68.283246000000005</v>
      </c>
      <c r="F8" s="31">
        <v>73.781432423041196</v>
      </c>
      <c r="M8" s="39"/>
      <c r="N8" s="32"/>
      <c r="O8" s="32"/>
      <c r="P8" s="32"/>
      <c r="Q8" s="32"/>
      <c r="R8" s="33"/>
      <c r="S8" s="34"/>
      <c r="T8" s="34"/>
      <c r="U8" s="34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6"/>
      <c r="BB8" s="35"/>
      <c r="BC8" s="35"/>
      <c r="BD8" s="35"/>
      <c r="BE8" s="35"/>
      <c r="BF8" s="36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</row>
    <row r="9" spans="1:79" x14ac:dyDescent="0.25">
      <c r="A9" s="24" t="s">
        <v>46</v>
      </c>
      <c r="B9" s="31">
        <v>31.438157837582629</v>
      </c>
      <c r="C9" s="31">
        <v>33.540940717658167</v>
      </c>
      <c r="D9" s="31">
        <v>28.164860349386213</v>
      </c>
      <c r="E9" s="31">
        <v>32.90907</v>
      </c>
      <c r="F9" s="31">
        <v>34.007074853635508</v>
      </c>
      <c r="M9" s="32"/>
      <c r="N9" s="32"/>
      <c r="O9" s="32"/>
      <c r="P9" s="32"/>
      <c r="Q9" s="32"/>
      <c r="R9" s="33"/>
      <c r="S9" s="34"/>
      <c r="T9" s="34"/>
      <c r="U9" s="34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6"/>
      <c r="BB9" s="35"/>
      <c r="BC9" s="35"/>
      <c r="BD9" s="35"/>
      <c r="BE9" s="35"/>
      <c r="BF9" s="36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</row>
    <row r="10" spans="1:79" x14ac:dyDescent="0.25">
      <c r="A10" s="5" t="s">
        <v>47</v>
      </c>
      <c r="B10" s="31">
        <v>22.220903716393668</v>
      </c>
      <c r="C10" s="31">
        <v>23.423855962039557</v>
      </c>
      <c r="D10" s="31">
        <v>23.414718310658888</v>
      </c>
      <c r="E10" s="31">
        <v>25.063601999999999</v>
      </c>
      <c r="F10" s="31">
        <v>23.921947620460639</v>
      </c>
      <c r="M10" s="38"/>
      <c r="N10" s="35"/>
      <c r="O10" s="35"/>
      <c r="P10" s="35"/>
      <c r="Q10" s="35"/>
      <c r="R10" s="33"/>
      <c r="S10" s="34"/>
      <c r="T10" s="34"/>
      <c r="U10" s="34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6"/>
      <c r="BB10" s="35"/>
      <c r="BC10" s="35"/>
      <c r="BD10" s="35"/>
      <c r="BE10" s="35"/>
      <c r="BF10" s="36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</row>
    <row r="11" spans="1:79" x14ac:dyDescent="0.25">
      <c r="A11" s="24" t="s">
        <v>48</v>
      </c>
      <c r="B11" s="31">
        <v>24.06871380180597</v>
      </c>
      <c r="C11" s="31">
        <v>26.128655847214677</v>
      </c>
      <c r="D11" s="31">
        <v>24.635198513393288</v>
      </c>
      <c r="E11" s="31">
        <v>24.609085</v>
      </c>
      <c r="F11" s="31">
        <v>25.180739962238427</v>
      </c>
      <c r="M11" s="37"/>
      <c r="N11" s="35"/>
      <c r="O11" s="35"/>
      <c r="P11" s="35"/>
      <c r="Q11" s="35"/>
      <c r="R11" s="33"/>
      <c r="S11" s="34"/>
      <c r="T11" s="34"/>
      <c r="U11" s="34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6"/>
      <c r="BB11" s="35"/>
      <c r="BC11" s="35"/>
      <c r="BD11" s="35"/>
      <c r="BE11" s="35"/>
      <c r="BF11" s="36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</row>
    <row r="12" spans="1:79" x14ac:dyDescent="0.25">
      <c r="A12" s="24" t="s">
        <v>49</v>
      </c>
      <c r="B12" s="31">
        <v>13.747364051967558</v>
      </c>
      <c r="C12" s="31">
        <v>14.143266293781915</v>
      </c>
      <c r="D12" s="31">
        <v>13.952141073595676</v>
      </c>
      <c r="E12" s="31">
        <v>15.148949</v>
      </c>
      <c r="F12" s="31">
        <v>14.780350361069393</v>
      </c>
      <c r="M12" s="38"/>
      <c r="N12" s="35"/>
      <c r="O12" s="35"/>
      <c r="P12" s="35"/>
      <c r="Q12" s="35"/>
      <c r="R12" s="33"/>
      <c r="S12" s="34"/>
      <c r="T12" s="34"/>
      <c r="U12" s="34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6"/>
      <c r="BB12" s="35"/>
      <c r="BC12" s="35"/>
      <c r="BD12" s="35"/>
      <c r="BE12" s="35"/>
      <c r="BF12" s="36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</row>
    <row r="13" spans="1:79" x14ac:dyDescent="0.25">
      <c r="A13" s="24" t="s">
        <v>50</v>
      </c>
      <c r="B13" s="31">
        <v>15.041210101213174</v>
      </c>
      <c r="C13" s="31">
        <v>14.84677616221837</v>
      </c>
      <c r="D13" s="31">
        <v>14.757037421143849</v>
      </c>
      <c r="E13" s="31">
        <v>14.383126000000001</v>
      </c>
      <c r="F13" s="31">
        <v>14.732109993067592</v>
      </c>
      <c r="M13" s="39"/>
      <c r="N13" s="32"/>
      <c r="O13" s="32"/>
      <c r="P13" s="32"/>
      <c r="Q13" s="32"/>
      <c r="R13" s="33"/>
      <c r="S13" s="34"/>
      <c r="T13" s="34"/>
      <c r="U13" s="34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6"/>
      <c r="BB13" s="35"/>
      <c r="BC13" s="35"/>
      <c r="BD13" s="35"/>
      <c r="BE13" s="35"/>
      <c r="BF13" s="36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</row>
    <row r="14" spans="1:79" x14ac:dyDescent="0.25">
      <c r="A14" s="24" t="s">
        <v>51</v>
      </c>
      <c r="B14" s="31">
        <v>14.6117480938263</v>
      </c>
      <c r="C14" s="31">
        <v>13.556799930240668</v>
      </c>
      <c r="D14" s="31">
        <v>13.642723310080221</v>
      </c>
      <c r="E14" s="31">
        <v>13.685684999999999</v>
      </c>
      <c r="F14" s="31">
        <v>13.728646689919772</v>
      </c>
      <c r="M14" s="32"/>
      <c r="N14" s="32"/>
      <c r="O14" s="32"/>
      <c r="P14" s="32"/>
      <c r="Q14" s="32"/>
      <c r="R14" s="33"/>
      <c r="S14" s="34"/>
      <c r="T14" s="34"/>
      <c r="U14" s="34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6"/>
      <c r="BB14" s="35"/>
      <c r="BC14" s="35"/>
      <c r="BD14" s="35"/>
      <c r="BE14" s="35"/>
      <c r="BF14" s="36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</row>
    <row r="15" spans="1:79" x14ac:dyDescent="0.25">
      <c r="A15" s="24" t="s">
        <v>52</v>
      </c>
      <c r="B15" s="31">
        <v>14.192635143373034</v>
      </c>
      <c r="C15" s="31">
        <v>14.663572299057071</v>
      </c>
      <c r="D15" s="31">
        <v>13.070562613529228</v>
      </c>
      <c r="E15" s="31">
        <v>12.982460999999999</v>
      </c>
      <c r="F15" s="31">
        <v>13.431434831608085</v>
      </c>
      <c r="M15" s="37"/>
      <c r="N15" s="35"/>
      <c r="O15" s="35"/>
      <c r="P15" s="35"/>
      <c r="Q15" s="35"/>
      <c r="R15" s="33"/>
      <c r="S15" s="34"/>
      <c r="T15" s="34"/>
      <c r="U15" s="34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6"/>
      <c r="BB15" s="35"/>
      <c r="BC15" s="35"/>
      <c r="BD15" s="35"/>
      <c r="BE15" s="35"/>
      <c r="BF15" s="36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</row>
    <row r="16" spans="1:79" x14ac:dyDescent="0.25">
      <c r="A16" s="24" t="s">
        <v>53</v>
      </c>
      <c r="B16" s="31">
        <v>4.8166574223632805</v>
      </c>
      <c r="C16" s="31">
        <v>7.2217294348144536</v>
      </c>
      <c r="D16" s="31">
        <v>6.3179955371093754</v>
      </c>
      <c r="E16" s="31">
        <v>6.6697189999999997</v>
      </c>
      <c r="F16" s="31">
        <v>6.7283395771484393</v>
      </c>
      <c r="M16" s="32"/>
      <c r="N16" s="32"/>
      <c r="O16" s="32"/>
      <c r="P16" s="32"/>
      <c r="Q16" s="32"/>
      <c r="R16" s="33"/>
      <c r="S16" s="34"/>
      <c r="T16" s="34"/>
      <c r="U16" s="34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6"/>
      <c r="BB16" s="35"/>
      <c r="BC16" s="35"/>
      <c r="BD16" s="35"/>
      <c r="BE16" s="35"/>
      <c r="BF16" s="36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</row>
    <row r="17" spans="1:79" x14ac:dyDescent="0.25">
      <c r="A17" s="24" t="s">
        <v>54</v>
      </c>
      <c r="B17" s="31">
        <v>3.82268380787837</v>
      </c>
      <c r="C17" s="31">
        <v>4.4652792328956465</v>
      </c>
      <c r="D17" s="31">
        <v>4.0276059709744301</v>
      </c>
      <c r="E17" s="31">
        <v>3.6607699999999999</v>
      </c>
      <c r="F17" s="31">
        <v>3.7126330165860404</v>
      </c>
      <c r="M17" s="32"/>
      <c r="N17" s="32"/>
      <c r="O17" s="32"/>
      <c r="P17" s="32"/>
      <c r="Q17" s="32"/>
      <c r="R17" s="33"/>
      <c r="S17" s="34"/>
      <c r="T17" s="34"/>
      <c r="U17" s="34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6"/>
      <c r="BB17" s="35"/>
      <c r="BC17" s="35"/>
      <c r="BD17" s="35"/>
      <c r="BE17" s="35"/>
      <c r="BF17" s="36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</row>
    <row r="18" spans="1:79" x14ac:dyDescent="0.25">
      <c r="A18" s="24" t="s">
        <v>55</v>
      </c>
      <c r="B18" s="31">
        <v>17.836839702127666</v>
      </c>
      <c r="C18" s="31">
        <v>15.894448127659574</v>
      </c>
      <c r="D18" s="31">
        <v>15.47399141489362</v>
      </c>
      <c r="E18" s="31">
        <v>13.916525</v>
      </c>
      <c r="F18" s="31">
        <v>14.615312212765959</v>
      </c>
      <c r="M18" s="39"/>
      <c r="N18" s="32"/>
      <c r="O18" s="32"/>
      <c r="P18" s="32"/>
      <c r="Q18" s="32"/>
      <c r="R18" s="33"/>
      <c r="S18" s="34"/>
      <c r="T18" s="34"/>
      <c r="U18" s="34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6"/>
      <c r="BB18" s="35"/>
      <c r="BC18" s="35"/>
      <c r="BD18" s="35"/>
      <c r="BE18" s="35"/>
      <c r="BF18" s="36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</row>
    <row r="19" spans="1:79" x14ac:dyDescent="0.25">
      <c r="A19" s="24" t="s">
        <v>56</v>
      </c>
      <c r="B19" s="31">
        <v>478.2797126974711</v>
      </c>
      <c r="C19" s="31">
        <v>508.77458701217603</v>
      </c>
      <c r="D19" s="31">
        <v>500.40034691539194</v>
      </c>
      <c r="E19" s="31">
        <v>506.08850999999999</v>
      </c>
      <c r="F19" s="31">
        <v>516.51680898844825</v>
      </c>
      <c r="M19" s="32"/>
      <c r="N19" s="32"/>
      <c r="O19" s="32"/>
      <c r="P19" s="32"/>
      <c r="Q19" s="32"/>
      <c r="R19" s="33"/>
      <c r="S19" s="34"/>
      <c r="T19" s="34"/>
      <c r="U19" s="34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6"/>
      <c r="BB19" s="35"/>
      <c r="BC19" s="35"/>
      <c r="BD19" s="35"/>
      <c r="BE19" s="35"/>
      <c r="BF19" s="36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</row>
    <row r="20" spans="1:79" x14ac:dyDescent="0.25">
      <c r="M20" s="38"/>
      <c r="N20" s="35"/>
      <c r="O20" s="35"/>
      <c r="P20" s="35"/>
      <c r="Q20" s="35"/>
      <c r="R20" s="33"/>
      <c r="S20" s="34"/>
      <c r="T20" s="34"/>
      <c r="U20" s="34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6"/>
      <c r="BB20" s="35"/>
      <c r="BC20" s="35"/>
      <c r="BD20" s="35"/>
      <c r="BE20" s="35"/>
      <c r="BF20" s="36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</row>
    <row r="21" spans="1:79" x14ac:dyDescent="0.25">
      <c r="A21" s="24" t="s">
        <v>261</v>
      </c>
      <c r="M21" s="38"/>
      <c r="N21" s="35"/>
      <c r="O21" s="35"/>
      <c r="P21" s="35"/>
      <c r="Q21" s="35"/>
      <c r="R21" s="33"/>
      <c r="S21" s="34"/>
      <c r="T21" s="34"/>
      <c r="U21" s="34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6"/>
      <c r="BB21" s="35"/>
      <c r="BC21" s="35"/>
      <c r="BD21" s="35"/>
      <c r="BE21" s="35"/>
      <c r="BF21" s="36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</row>
    <row r="22" spans="1:79" x14ac:dyDescent="0.25">
      <c r="M22" s="38"/>
      <c r="N22" s="35"/>
      <c r="O22" s="35"/>
      <c r="P22" s="35"/>
      <c r="Q22" s="35"/>
      <c r="R22" s="33"/>
      <c r="S22" s="34"/>
      <c r="T22" s="34"/>
      <c r="U22" s="34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6"/>
      <c r="BB22" s="35"/>
      <c r="BC22" s="35"/>
      <c r="BD22" s="35"/>
      <c r="BE22" s="35"/>
      <c r="BF22" s="36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</row>
    <row r="23" spans="1:79" x14ac:dyDescent="0.25">
      <c r="M23" s="38"/>
      <c r="N23" s="35"/>
      <c r="O23" s="35"/>
      <c r="P23" s="35"/>
      <c r="Q23" s="35"/>
      <c r="R23" s="33"/>
      <c r="S23" s="34"/>
      <c r="T23" s="34"/>
      <c r="U23" s="34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6"/>
      <c r="BB23" s="35"/>
      <c r="BC23" s="35"/>
      <c r="BD23" s="35"/>
      <c r="BE23" s="35"/>
      <c r="BF23" s="36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</row>
    <row r="24" spans="1:79" x14ac:dyDescent="0.25">
      <c r="M24" s="38"/>
      <c r="N24" s="35"/>
      <c r="O24" s="35"/>
      <c r="P24" s="35"/>
      <c r="Q24" s="35"/>
      <c r="R24" s="33"/>
      <c r="S24" s="34"/>
      <c r="T24" s="34"/>
      <c r="U24" s="34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6"/>
      <c r="BB24" s="35"/>
      <c r="BC24" s="35"/>
      <c r="BD24" s="35"/>
      <c r="BE24" s="35"/>
      <c r="BF24" s="36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</row>
    <row r="25" spans="1:79" x14ac:dyDescent="0.25">
      <c r="M25" s="38"/>
      <c r="N25" s="35"/>
      <c r="O25" s="35"/>
      <c r="P25" s="35"/>
      <c r="Q25" s="35"/>
      <c r="R25" s="33"/>
      <c r="S25" s="34"/>
      <c r="T25" s="34"/>
      <c r="U25" s="34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6"/>
      <c r="BB25" s="35"/>
      <c r="BC25" s="35"/>
      <c r="BD25" s="35"/>
      <c r="BE25" s="35"/>
      <c r="BF25" s="36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</row>
    <row r="26" spans="1:79" x14ac:dyDescent="0.25">
      <c r="M26" s="38"/>
      <c r="N26" s="35"/>
      <c r="O26" s="35"/>
      <c r="P26" s="35"/>
      <c r="Q26" s="35"/>
      <c r="R26" s="33"/>
      <c r="S26" s="34"/>
      <c r="T26" s="34"/>
      <c r="U26" s="34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6"/>
      <c r="BB26" s="35"/>
      <c r="BC26" s="35"/>
      <c r="BD26" s="35"/>
      <c r="BE26" s="35"/>
      <c r="BF26" s="36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</row>
    <row r="27" spans="1:79" x14ac:dyDescent="0.25">
      <c r="M27" s="38"/>
      <c r="N27" s="35"/>
      <c r="O27" s="35"/>
      <c r="P27" s="35"/>
      <c r="Q27" s="35"/>
      <c r="R27" s="33"/>
      <c r="S27" s="34"/>
      <c r="T27" s="34"/>
      <c r="U27" s="34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6"/>
      <c r="BB27" s="35"/>
      <c r="BC27" s="35"/>
      <c r="BD27" s="35"/>
      <c r="BE27" s="35"/>
      <c r="BF27" s="36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</row>
    <row r="28" spans="1:79" x14ac:dyDescent="0.25">
      <c r="M28" s="38"/>
      <c r="N28" s="35"/>
      <c r="O28" s="35"/>
      <c r="P28" s="35"/>
      <c r="Q28" s="35"/>
      <c r="R28" s="33"/>
      <c r="S28" s="34"/>
      <c r="T28" s="34"/>
      <c r="U28" s="34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6"/>
      <c r="BB28" s="35"/>
      <c r="BC28" s="35"/>
      <c r="BD28" s="35"/>
      <c r="BE28" s="35"/>
      <c r="BF28" s="36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</row>
    <row r="29" spans="1:79" x14ac:dyDescent="0.25">
      <c r="M29" s="38"/>
      <c r="N29" s="35"/>
      <c r="O29" s="35"/>
      <c r="P29" s="35"/>
      <c r="Q29" s="35"/>
      <c r="R29" s="33"/>
      <c r="S29" s="34"/>
      <c r="T29" s="34"/>
      <c r="U29" s="34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6"/>
      <c r="BB29" s="35"/>
      <c r="BC29" s="35"/>
      <c r="BD29" s="35"/>
      <c r="BE29" s="35"/>
      <c r="BF29" s="36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</row>
    <row r="30" spans="1:79" x14ac:dyDescent="0.25">
      <c r="M30" s="38"/>
      <c r="N30" s="35"/>
      <c r="O30" s="35"/>
      <c r="P30" s="35"/>
      <c r="Q30" s="35"/>
      <c r="R30" s="33"/>
      <c r="S30" s="34"/>
      <c r="T30" s="34"/>
      <c r="U30" s="34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6"/>
      <c r="BB30" s="35"/>
      <c r="BC30" s="35"/>
      <c r="BD30" s="35"/>
      <c r="BE30" s="35"/>
      <c r="BF30" s="36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</row>
    <row r="31" spans="1:79" x14ac:dyDescent="0.25">
      <c r="M31" s="38"/>
      <c r="N31" s="35"/>
      <c r="O31" s="35"/>
      <c r="P31" s="35"/>
      <c r="Q31" s="35"/>
      <c r="R31" s="33"/>
      <c r="S31" s="34"/>
      <c r="T31" s="34"/>
      <c r="U31" s="34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6"/>
      <c r="BB31" s="35"/>
      <c r="BC31" s="35"/>
      <c r="BD31" s="35"/>
      <c r="BE31" s="35"/>
      <c r="BF31" s="36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</row>
    <row r="32" spans="1:79" x14ac:dyDescent="0.25">
      <c r="M32" s="38"/>
      <c r="N32" s="35"/>
      <c r="O32" s="35"/>
      <c r="P32" s="35"/>
      <c r="Q32" s="35"/>
      <c r="R32" s="33"/>
      <c r="S32" s="34"/>
      <c r="T32" s="34"/>
      <c r="U32" s="34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6"/>
      <c r="BB32" s="35"/>
      <c r="BC32" s="35"/>
      <c r="BD32" s="35"/>
      <c r="BE32" s="35"/>
      <c r="BF32" s="36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</row>
    <row r="33" spans="13:79" x14ac:dyDescent="0.25">
      <c r="M33" s="38"/>
      <c r="N33" s="35"/>
      <c r="O33" s="35"/>
      <c r="P33" s="35"/>
      <c r="Q33" s="35"/>
      <c r="R33" s="33"/>
      <c r="S33" s="34"/>
      <c r="T33" s="34"/>
      <c r="U33" s="34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6"/>
      <c r="BB33" s="35"/>
      <c r="BC33" s="35"/>
      <c r="BD33" s="35"/>
      <c r="BE33" s="35"/>
      <c r="BF33" s="36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</row>
    <row r="34" spans="13:79" x14ac:dyDescent="0.25">
      <c r="M34" s="38"/>
      <c r="N34" s="35"/>
      <c r="O34" s="35"/>
      <c r="P34" s="35"/>
      <c r="Q34" s="35"/>
      <c r="R34" s="33"/>
      <c r="S34" s="34"/>
      <c r="T34" s="34"/>
      <c r="U34" s="34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6"/>
      <c r="BB34" s="35"/>
      <c r="BC34" s="35"/>
      <c r="BD34" s="35"/>
      <c r="BE34" s="35"/>
      <c r="BF34" s="36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</row>
    <row r="35" spans="13:79" x14ac:dyDescent="0.25">
      <c r="M35" s="38"/>
      <c r="N35" s="35"/>
      <c r="O35" s="35"/>
      <c r="P35" s="35"/>
      <c r="Q35" s="35"/>
      <c r="R35" s="33"/>
      <c r="S35" s="34"/>
      <c r="T35" s="34"/>
      <c r="U35" s="34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6"/>
      <c r="BB35" s="35"/>
      <c r="BC35" s="35"/>
      <c r="BD35" s="35"/>
      <c r="BE35" s="35"/>
      <c r="BF35" s="36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</row>
    <row r="36" spans="13:79" x14ac:dyDescent="0.25">
      <c r="M36" s="38"/>
      <c r="N36" s="35"/>
      <c r="O36" s="35"/>
      <c r="P36" s="35"/>
      <c r="Q36" s="35"/>
      <c r="R36" s="33"/>
      <c r="S36" s="34"/>
      <c r="T36" s="34"/>
      <c r="U36" s="34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6"/>
      <c r="BB36" s="35"/>
      <c r="BC36" s="35"/>
      <c r="BD36" s="35"/>
      <c r="BE36" s="35"/>
      <c r="BF36" s="36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</row>
    <row r="37" spans="13:79" x14ac:dyDescent="0.25">
      <c r="M37" s="38"/>
      <c r="N37" s="35"/>
      <c r="O37" s="35"/>
      <c r="P37" s="35"/>
      <c r="Q37" s="35"/>
      <c r="R37" s="33"/>
      <c r="S37" s="34"/>
      <c r="T37" s="34"/>
      <c r="U37" s="34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6"/>
      <c r="BB37" s="35"/>
      <c r="BC37" s="35"/>
      <c r="BD37" s="35"/>
      <c r="BE37" s="35"/>
      <c r="BF37" s="36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</row>
    <row r="38" spans="13:79" x14ac:dyDescent="0.25">
      <c r="M38" s="38"/>
      <c r="N38" s="35"/>
      <c r="O38" s="35"/>
      <c r="P38" s="35"/>
      <c r="Q38" s="35"/>
      <c r="R38" s="33"/>
      <c r="S38" s="34"/>
      <c r="T38" s="34"/>
      <c r="U38" s="34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6"/>
      <c r="BB38" s="35"/>
      <c r="BC38" s="35"/>
      <c r="BD38" s="35"/>
      <c r="BE38" s="35"/>
      <c r="BF38" s="36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</row>
    <row r="39" spans="13:79" x14ac:dyDescent="0.25">
      <c r="M39" s="38"/>
      <c r="N39" s="35"/>
      <c r="O39" s="35"/>
      <c r="P39" s="35"/>
      <c r="Q39" s="35"/>
      <c r="R39" s="33"/>
      <c r="S39" s="34"/>
      <c r="T39" s="34"/>
      <c r="U39" s="34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6"/>
      <c r="BB39" s="35"/>
      <c r="BC39" s="35"/>
      <c r="BD39" s="35"/>
      <c r="BE39" s="35"/>
      <c r="BF39" s="36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</row>
    <row r="40" spans="13:79" x14ac:dyDescent="0.25">
      <c r="M40" s="38"/>
      <c r="N40" s="35"/>
      <c r="O40" s="35"/>
      <c r="P40" s="35"/>
      <c r="Q40" s="35"/>
      <c r="R40" s="33"/>
      <c r="S40" s="34"/>
      <c r="T40" s="34"/>
      <c r="U40" s="34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6"/>
      <c r="BB40" s="35"/>
      <c r="BC40" s="35"/>
      <c r="BD40" s="35"/>
      <c r="BE40" s="35"/>
      <c r="BF40" s="36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</row>
    <row r="41" spans="13:79" x14ac:dyDescent="0.25">
      <c r="M41" s="38"/>
      <c r="N41" s="35"/>
      <c r="O41" s="35"/>
      <c r="P41" s="35"/>
      <c r="Q41" s="35"/>
      <c r="R41" s="33"/>
      <c r="S41" s="34"/>
      <c r="T41" s="34"/>
      <c r="U41" s="34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6"/>
      <c r="BB41" s="35"/>
      <c r="BC41" s="35"/>
      <c r="BD41" s="35"/>
      <c r="BE41" s="35"/>
      <c r="BF41" s="36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</row>
    <row r="42" spans="13:79" x14ac:dyDescent="0.25">
      <c r="M42" s="38"/>
      <c r="N42" s="35"/>
      <c r="O42" s="35"/>
      <c r="P42" s="35"/>
      <c r="Q42" s="35"/>
      <c r="R42" s="33"/>
      <c r="S42" s="34"/>
      <c r="T42" s="34"/>
      <c r="U42" s="34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6"/>
      <c r="BB42" s="35"/>
      <c r="BC42" s="35"/>
      <c r="BD42" s="35"/>
      <c r="BE42" s="35"/>
      <c r="BF42" s="36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</row>
    <row r="43" spans="13:79" x14ac:dyDescent="0.25">
      <c r="M43" s="38"/>
      <c r="N43" s="35"/>
      <c r="O43" s="35"/>
      <c r="P43" s="35"/>
      <c r="Q43" s="35"/>
      <c r="R43" s="33"/>
      <c r="S43" s="34"/>
      <c r="T43" s="34"/>
      <c r="U43" s="34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6"/>
      <c r="BB43" s="35"/>
      <c r="BC43" s="35"/>
      <c r="BD43" s="35"/>
      <c r="BE43" s="35"/>
      <c r="BF43" s="36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</row>
    <row r="44" spans="13:79" x14ac:dyDescent="0.25">
      <c r="M44" s="38"/>
      <c r="N44" s="35"/>
      <c r="O44" s="35"/>
      <c r="P44" s="35"/>
      <c r="Q44" s="35"/>
      <c r="R44" s="33"/>
      <c r="S44" s="34"/>
      <c r="T44" s="34"/>
      <c r="U44" s="34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6"/>
      <c r="BB44" s="35"/>
      <c r="BC44" s="35"/>
      <c r="BD44" s="35"/>
      <c r="BE44" s="35"/>
      <c r="BF44" s="36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</row>
    <row r="45" spans="13:79" x14ac:dyDescent="0.25">
      <c r="M45" s="38"/>
      <c r="N45" s="35"/>
      <c r="O45" s="35"/>
      <c r="P45" s="35"/>
      <c r="Q45" s="35"/>
      <c r="R45" s="33"/>
      <c r="S45" s="34"/>
      <c r="T45" s="34"/>
      <c r="U45" s="34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6"/>
      <c r="BB45" s="35"/>
      <c r="BC45" s="35"/>
      <c r="BD45" s="35"/>
      <c r="BE45" s="35"/>
      <c r="BF45" s="36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</row>
    <row r="46" spans="13:79" x14ac:dyDescent="0.25">
      <c r="M46" s="38"/>
      <c r="N46" s="35"/>
      <c r="O46" s="35"/>
      <c r="P46" s="35"/>
      <c r="Q46" s="35"/>
      <c r="R46" s="33"/>
      <c r="S46" s="34"/>
      <c r="T46" s="34"/>
      <c r="U46" s="34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6"/>
      <c r="BB46" s="35"/>
      <c r="BC46" s="35"/>
      <c r="BD46" s="35"/>
      <c r="BE46" s="35"/>
      <c r="BF46" s="36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</row>
    <row r="47" spans="13:79" x14ac:dyDescent="0.25">
      <c r="M47" s="38"/>
      <c r="N47" s="35"/>
      <c r="O47" s="35"/>
      <c r="P47" s="35"/>
      <c r="Q47" s="35"/>
      <c r="R47" s="33"/>
      <c r="S47" s="34"/>
      <c r="T47" s="34"/>
      <c r="U47" s="34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6"/>
      <c r="BB47" s="35"/>
      <c r="BC47" s="35"/>
      <c r="BD47" s="35"/>
      <c r="BE47" s="35"/>
      <c r="BF47" s="36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</row>
    <row r="48" spans="13:79" x14ac:dyDescent="0.25">
      <c r="M48" s="38"/>
      <c r="N48" s="35"/>
      <c r="O48" s="35"/>
      <c r="P48" s="35"/>
      <c r="Q48" s="35"/>
      <c r="R48" s="33"/>
      <c r="S48" s="34"/>
      <c r="T48" s="34"/>
      <c r="U48" s="34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6"/>
      <c r="BB48" s="35"/>
      <c r="BC48" s="35"/>
      <c r="BD48" s="35"/>
      <c r="BE48" s="35"/>
      <c r="BF48" s="36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</row>
    <row r="49" spans="13:79" x14ac:dyDescent="0.25">
      <c r="M49" s="38"/>
      <c r="N49" s="35"/>
      <c r="O49" s="35"/>
      <c r="P49" s="35"/>
      <c r="Q49" s="35"/>
      <c r="R49" s="33"/>
      <c r="S49" s="34"/>
      <c r="T49" s="34"/>
      <c r="U49" s="34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6"/>
      <c r="BB49" s="35"/>
      <c r="BC49" s="35"/>
      <c r="BD49" s="35"/>
      <c r="BE49" s="35"/>
      <c r="BF49" s="36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</row>
    <row r="50" spans="13:79" x14ac:dyDescent="0.25">
      <c r="M50" s="38"/>
      <c r="N50" s="35"/>
      <c r="O50" s="35"/>
      <c r="P50" s="35"/>
      <c r="Q50" s="35"/>
      <c r="R50" s="33"/>
      <c r="S50" s="34"/>
      <c r="T50" s="34"/>
      <c r="U50" s="34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6"/>
      <c r="BB50" s="35"/>
      <c r="BC50" s="35"/>
      <c r="BD50" s="35"/>
      <c r="BE50" s="35"/>
      <c r="BF50" s="36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</row>
    <row r="51" spans="13:79" x14ac:dyDescent="0.25">
      <c r="M51" s="38"/>
      <c r="N51" s="35"/>
      <c r="O51" s="35"/>
      <c r="P51" s="35"/>
      <c r="Q51" s="35"/>
      <c r="R51" s="33"/>
      <c r="S51" s="34"/>
      <c r="T51" s="34"/>
      <c r="U51" s="34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6"/>
      <c r="BB51" s="35"/>
      <c r="BC51" s="35"/>
      <c r="BD51" s="35"/>
      <c r="BE51" s="35"/>
      <c r="BF51" s="36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</row>
    <row r="52" spans="13:79" x14ac:dyDescent="0.25">
      <c r="M52" s="38"/>
      <c r="N52" s="35"/>
      <c r="O52" s="35"/>
      <c r="P52" s="35"/>
      <c r="Q52" s="35"/>
      <c r="R52" s="33"/>
      <c r="S52" s="34"/>
      <c r="T52" s="34"/>
      <c r="U52" s="34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6"/>
      <c r="BB52" s="35"/>
      <c r="BC52" s="35"/>
      <c r="BD52" s="35"/>
      <c r="BE52" s="35"/>
      <c r="BF52" s="36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</row>
    <row r="53" spans="13:79" x14ac:dyDescent="0.25">
      <c r="M53" s="38"/>
      <c r="N53" s="35"/>
      <c r="O53" s="35"/>
      <c r="P53" s="35"/>
      <c r="Q53" s="35"/>
      <c r="R53" s="33"/>
      <c r="S53" s="34"/>
      <c r="T53" s="34"/>
      <c r="U53" s="34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6"/>
      <c r="BB53" s="35"/>
      <c r="BC53" s="35"/>
      <c r="BD53" s="35"/>
      <c r="BE53" s="35"/>
      <c r="BF53" s="36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</row>
    <row r="54" spans="13:79" x14ac:dyDescent="0.25">
      <c r="M54" s="38"/>
      <c r="N54" s="35"/>
      <c r="O54" s="35"/>
      <c r="P54" s="35"/>
      <c r="Q54" s="35"/>
      <c r="R54" s="33"/>
      <c r="S54" s="34"/>
      <c r="T54" s="34"/>
      <c r="U54" s="34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6"/>
      <c r="BB54" s="35"/>
      <c r="BC54" s="35"/>
      <c r="BD54" s="35"/>
      <c r="BE54" s="35"/>
      <c r="BF54" s="36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</row>
    <row r="55" spans="13:79" x14ac:dyDescent="0.25">
      <c r="M55" s="38"/>
      <c r="N55" s="35"/>
      <c r="O55" s="35"/>
      <c r="P55" s="35"/>
      <c r="Q55" s="35"/>
      <c r="R55" s="33"/>
      <c r="S55" s="34"/>
      <c r="T55" s="34"/>
      <c r="U55" s="34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6"/>
      <c r="BB55" s="35"/>
      <c r="BC55" s="35"/>
      <c r="BD55" s="35"/>
      <c r="BE55" s="35"/>
      <c r="BF55" s="36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</row>
    <row r="56" spans="13:79" x14ac:dyDescent="0.25">
      <c r="M56" s="38"/>
      <c r="N56" s="35"/>
      <c r="O56" s="35"/>
      <c r="P56" s="35"/>
      <c r="Q56" s="35"/>
      <c r="R56" s="33"/>
      <c r="S56" s="34"/>
      <c r="T56" s="34"/>
      <c r="U56" s="34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6"/>
      <c r="BB56" s="35"/>
      <c r="BC56" s="35"/>
      <c r="BD56" s="35"/>
      <c r="BE56" s="35"/>
      <c r="BF56" s="36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</row>
    <row r="57" spans="13:79" x14ac:dyDescent="0.25">
      <c r="M57" s="38"/>
      <c r="N57" s="35"/>
      <c r="O57" s="35"/>
      <c r="P57" s="35"/>
      <c r="Q57" s="35"/>
      <c r="R57" s="33"/>
      <c r="S57" s="34"/>
      <c r="T57" s="34"/>
      <c r="U57" s="34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6"/>
      <c r="BB57" s="35"/>
      <c r="BC57" s="35"/>
      <c r="BD57" s="35"/>
      <c r="BE57" s="35"/>
      <c r="BF57" s="36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</row>
    <row r="58" spans="13:79" x14ac:dyDescent="0.25">
      <c r="M58" s="38"/>
      <c r="N58" s="35"/>
      <c r="O58" s="35"/>
      <c r="P58" s="35"/>
      <c r="Q58" s="35"/>
      <c r="R58" s="33"/>
      <c r="S58" s="34"/>
      <c r="T58" s="34"/>
      <c r="U58" s="34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6"/>
      <c r="BB58" s="35"/>
      <c r="BC58" s="35"/>
      <c r="BD58" s="35"/>
      <c r="BE58" s="35"/>
      <c r="BF58" s="36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</row>
    <row r="59" spans="13:79" x14ac:dyDescent="0.25">
      <c r="M59" s="38"/>
      <c r="N59" s="35"/>
      <c r="O59" s="35"/>
      <c r="P59" s="35"/>
      <c r="Q59" s="35"/>
      <c r="R59" s="33"/>
      <c r="S59" s="34"/>
      <c r="T59" s="34"/>
      <c r="U59" s="34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6"/>
      <c r="BB59" s="35"/>
      <c r="BC59" s="35"/>
      <c r="BD59" s="35"/>
      <c r="BE59" s="35"/>
      <c r="BF59" s="36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</row>
    <row r="60" spans="13:79" x14ac:dyDescent="0.25">
      <c r="M60" s="38"/>
      <c r="N60" s="35"/>
      <c r="O60" s="35"/>
      <c r="P60" s="35"/>
      <c r="Q60" s="35"/>
      <c r="R60" s="33"/>
      <c r="S60" s="34"/>
      <c r="T60" s="34"/>
      <c r="U60" s="34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6"/>
      <c r="BB60" s="35"/>
      <c r="BC60" s="35"/>
      <c r="BD60" s="35"/>
      <c r="BE60" s="35"/>
      <c r="BF60" s="36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</row>
    <row r="61" spans="13:79" x14ac:dyDescent="0.25">
      <c r="M61" s="38"/>
      <c r="N61" s="35"/>
      <c r="O61" s="35"/>
      <c r="P61" s="35"/>
      <c r="Q61" s="35"/>
      <c r="R61" s="33"/>
      <c r="S61" s="34"/>
      <c r="T61" s="34"/>
      <c r="U61" s="34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6"/>
      <c r="BB61" s="35"/>
      <c r="BC61" s="35"/>
      <c r="BD61" s="35"/>
      <c r="BE61" s="35"/>
      <c r="BF61" s="36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</row>
    <row r="62" spans="13:79" x14ac:dyDescent="0.25">
      <c r="AR62" s="25"/>
      <c r="AX62" s="25"/>
      <c r="BA62" s="28"/>
      <c r="BF62" s="28"/>
    </row>
    <row r="63" spans="13:79" x14ac:dyDescent="0.25">
      <c r="AR63" s="25"/>
      <c r="AX63" s="25"/>
      <c r="BA63" s="28"/>
      <c r="BF63" s="28"/>
    </row>
    <row r="64" spans="13:79" x14ac:dyDescent="0.25">
      <c r="AR64" s="25"/>
      <c r="AX64" s="25"/>
      <c r="BA64" s="28"/>
      <c r="BF64" s="28"/>
    </row>
    <row r="65" spans="44:58" x14ac:dyDescent="0.25">
      <c r="AR65" s="25"/>
      <c r="AX65" s="25"/>
      <c r="BA65" s="28"/>
      <c r="BF65" s="28"/>
    </row>
    <row r="66" spans="44:58" x14ac:dyDescent="0.25">
      <c r="AR66" s="25"/>
      <c r="AX66" s="25"/>
      <c r="BA66" s="28"/>
      <c r="BF66" s="28"/>
    </row>
    <row r="67" spans="44:58" x14ac:dyDescent="0.25">
      <c r="AR67" s="25"/>
      <c r="AX67" s="25"/>
      <c r="BA67" s="28"/>
      <c r="BF67" s="28"/>
    </row>
    <row r="68" spans="44:58" x14ac:dyDescent="0.25">
      <c r="AR68" s="25"/>
      <c r="AX68" s="25"/>
      <c r="BA68" s="28"/>
      <c r="BF68" s="28"/>
    </row>
    <row r="69" spans="44:58" x14ac:dyDescent="0.25">
      <c r="AR69" s="25"/>
      <c r="AX69" s="25"/>
      <c r="BA69" s="28"/>
      <c r="BF69" s="28"/>
    </row>
    <row r="70" spans="44:58" x14ac:dyDescent="0.25">
      <c r="AR70" s="25"/>
      <c r="AX70" s="25"/>
      <c r="BA70" s="28"/>
      <c r="BF70" s="28"/>
    </row>
    <row r="71" spans="44:58" x14ac:dyDescent="0.25">
      <c r="AR71" s="25"/>
      <c r="AX71" s="25"/>
      <c r="BA71" s="28"/>
      <c r="BF71" s="28"/>
    </row>
    <row r="72" spans="44:58" x14ac:dyDescent="0.25">
      <c r="AR72" s="25"/>
      <c r="AX72" s="25"/>
      <c r="BA72" s="28"/>
      <c r="BF72" s="28"/>
    </row>
    <row r="73" spans="44:58" x14ac:dyDescent="0.25">
      <c r="AR73" s="25"/>
      <c r="AX73" s="25"/>
      <c r="BA73" s="28"/>
      <c r="BF73" s="28"/>
    </row>
    <row r="74" spans="44:58" x14ac:dyDescent="0.25">
      <c r="AR74" s="25"/>
      <c r="AX74" s="25"/>
      <c r="BA74" s="28"/>
      <c r="BF74" s="28"/>
    </row>
    <row r="75" spans="44:58" x14ac:dyDescent="0.25">
      <c r="AR75" s="25"/>
      <c r="AX75" s="25"/>
      <c r="BA75" s="28"/>
      <c r="BF75" s="28"/>
    </row>
    <row r="76" spans="44:58" x14ac:dyDescent="0.25">
      <c r="AR76" s="25"/>
      <c r="AX76" s="25"/>
      <c r="BA76" s="28"/>
      <c r="BF76" s="28"/>
    </row>
    <row r="77" spans="44:58" x14ac:dyDescent="0.25">
      <c r="AR77" s="25"/>
      <c r="AX77" s="25"/>
      <c r="BA77" s="28"/>
      <c r="BF77" s="28"/>
    </row>
    <row r="78" spans="44:58" x14ac:dyDescent="0.25">
      <c r="AR78" s="25"/>
      <c r="AX78" s="25"/>
      <c r="BA78" s="28"/>
      <c r="BF78" s="28"/>
    </row>
    <row r="79" spans="44:58" x14ac:dyDescent="0.25">
      <c r="AR79" s="25"/>
      <c r="AX79" s="25"/>
      <c r="BA79" s="28"/>
      <c r="BF79" s="28"/>
    </row>
    <row r="80" spans="44:58" x14ac:dyDescent="0.25">
      <c r="AR80" s="25"/>
      <c r="AX80" s="25"/>
      <c r="BA80" s="28"/>
      <c r="BF80" s="28"/>
    </row>
    <row r="81" spans="44:58" x14ac:dyDescent="0.25">
      <c r="AR81" s="25"/>
      <c r="AX81" s="25"/>
      <c r="BA81" s="28"/>
      <c r="BF81" s="28"/>
    </row>
    <row r="82" spans="44:58" x14ac:dyDescent="0.25">
      <c r="AR82" s="25"/>
      <c r="AX82" s="25"/>
      <c r="BA82" s="28"/>
      <c r="BF82" s="28"/>
    </row>
    <row r="83" spans="44:58" x14ac:dyDescent="0.25">
      <c r="AR83" s="25"/>
      <c r="AX83" s="25"/>
      <c r="BA83" s="28"/>
      <c r="BF83" s="28"/>
    </row>
    <row r="84" spans="44:58" x14ac:dyDescent="0.25">
      <c r="AR84" s="25"/>
      <c r="AX84" s="25"/>
      <c r="BA84" s="28"/>
      <c r="BF84" s="28"/>
    </row>
    <row r="85" spans="44:58" x14ac:dyDescent="0.25">
      <c r="AR85" s="25"/>
      <c r="AX85" s="25"/>
      <c r="BA85" s="28"/>
      <c r="BF85" s="28"/>
    </row>
    <row r="86" spans="44:58" x14ac:dyDescent="0.25">
      <c r="AR86" s="25"/>
      <c r="AX86" s="25"/>
      <c r="BA86" s="28"/>
      <c r="BF86" s="28"/>
    </row>
    <row r="87" spans="44:58" x14ac:dyDescent="0.25">
      <c r="AR87" s="25"/>
      <c r="AX87" s="25"/>
      <c r="BA87" s="28"/>
      <c r="BF87" s="28"/>
    </row>
    <row r="88" spans="44:58" x14ac:dyDescent="0.25">
      <c r="AR88" s="25"/>
      <c r="AX88" s="25"/>
      <c r="BA88" s="28"/>
      <c r="BF88" s="28"/>
    </row>
    <row r="89" spans="44:58" x14ac:dyDescent="0.25">
      <c r="AR89" s="25"/>
      <c r="AX89" s="25"/>
      <c r="BA89" s="28"/>
      <c r="BF89" s="28"/>
    </row>
    <row r="90" spans="44:58" x14ac:dyDescent="0.25">
      <c r="AR90" s="25"/>
      <c r="AX90" s="25"/>
      <c r="BA90" s="28"/>
      <c r="BF90" s="28"/>
    </row>
    <row r="91" spans="44:58" x14ac:dyDescent="0.25">
      <c r="AR91" s="25"/>
      <c r="AX91" s="25"/>
      <c r="BA91" s="28"/>
      <c r="BF91" s="28"/>
    </row>
    <row r="92" spans="44:58" x14ac:dyDescent="0.25">
      <c r="AR92" s="25"/>
      <c r="AX92" s="25"/>
      <c r="BA92" s="28"/>
      <c r="BF92" s="28"/>
    </row>
    <row r="93" spans="44:58" x14ac:dyDescent="0.25">
      <c r="AR93" s="25"/>
      <c r="AX93" s="25"/>
      <c r="BA93" s="28"/>
      <c r="BF93" s="28"/>
    </row>
    <row r="94" spans="44:58" x14ac:dyDescent="0.25">
      <c r="AR94" s="25"/>
      <c r="AX94" s="25"/>
      <c r="BA94" s="28"/>
      <c r="BF94" s="28"/>
    </row>
    <row r="95" spans="44:58" x14ac:dyDescent="0.25">
      <c r="AR95" s="25"/>
      <c r="AX95" s="25"/>
      <c r="BA95" s="28"/>
      <c r="BF95" s="28"/>
    </row>
    <row r="96" spans="44:58" x14ac:dyDescent="0.25">
      <c r="AR96" s="25"/>
      <c r="AX96" s="25"/>
      <c r="BA96" s="28"/>
      <c r="BF96" s="28"/>
    </row>
    <row r="97" spans="44:58" x14ac:dyDescent="0.25">
      <c r="AR97" s="25"/>
      <c r="AX97" s="25"/>
      <c r="BA97" s="28"/>
      <c r="BF97" s="28"/>
    </row>
    <row r="98" spans="44:58" x14ac:dyDescent="0.25">
      <c r="AR98" s="25"/>
      <c r="AX98" s="25"/>
      <c r="BA98" s="28"/>
      <c r="BF98" s="28"/>
    </row>
    <row r="99" spans="44:58" x14ac:dyDescent="0.25">
      <c r="AR99" s="25"/>
      <c r="AX99" s="25"/>
      <c r="BA99" s="28"/>
      <c r="BF99" s="28"/>
    </row>
    <row r="100" spans="44:58" x14ac:dyDescent="0.25">
      <c r="AR100" s="25"/>
      <c r="AX100" s="25"/>
      <c r="BA100" s="28"/>
      <c r="BF100" s="28"/>
    </row>
    <row r="101" spans="44:58" x14ac:dyDescent="0.25">
      <c r="AR101" s="25"/>
      <c r="AX101" s="25"/>
      <c r="BA101" s="28"/>
      <c r="BF101" s="28"/>
    </row>
    <row r="102" spans="44:58" x14ac:dyDescent="0.25">
      <c r="AR102" s="25"/>
      <c r="AX102" s="25"/>
      <c r="BA102" s="28"/>
      <c r="BF102" s="28"/>
    </row>
    <row r="103" spans="44:58" x14ac:dyDescent="0.25">
      <c r="AR103" s="25"/>
      <c r="AX103" s="25"/>
      <c r="BA103" s="28"/>
      <c r="BF103" s="28"/>
    </row>
    <row r="104" spans="44:58" x14ac:dyDescent="0.25">
      <c r="AR104" s="25"/>
      <c r="AX104" s="25"/>
      <c r="BA104" s="28"/>
      <c r="BF104" s="28"/>
    </row>
    <row r="105" spans="44:58" x14ac:dyDescent="0.25">
      <c r="AR105" s="25"/>
      <c r="AX105" s="25"/>
      <c r="BA105" s="28"/>
      <c r="BF105" s="28"/>
    </row>
    <row r="106" spans="44:58" x14ac:dyDescent="0.25">
      <c r="AR106" s="25"/>
      <c r="AX106" s="25"/>
      <c r="BA106" s="28"/>
      <c r="BF106" s="28"/>
    </row>
    <row r="107" spans="44:58" x14ac:dyDescent="0.25">
      <c r="AR107" s="25"/>
      <c r="AX107" s="25"/>
      <c r="BA107" s="28"/>
      <c r="BF107" s="28"/>
    </row>
    <row r="108" spans="44:58" x14ac:dyDescent="0.25">
      <c r="AR108" s="25"/>
      <c r="AX108" s="25"/>
      <c r="BA108" s="28"/>
      <c r="BF108" s="28"/>
    </row>
    <row r="109" spans="44:58" x14ac:dyDescent="0.25">
      <c r="AR109" s="25"/>
      <c r="AX109" s="25"/>
      <c r="BA109" s="28"/>
      <c r="BF109" s="28"/>
    </row>
    <row r="110" spans="44:58" x14ac:dyDescent="0.25">
      <c r="AR110" s="25"/>
      <c r="AX110" s="25"/>
      <c r="BA110" s="28"/>
      <c r="BF110" s="28"/>
    </row>
    <row r="111" spans="44:58" x14ac:dyDescent="0.25">
      <c r="AR111" s="25"/>
      <c r="AX111" s="25"/>
      <c r="BA111" s="28"/>
      <c r="BF111" s="28"/>
    </row>
    <row r="112" spans="44:58" x14ac:dyDescent="0.25">
      <c r="AR112" s="25"/>
      <c r="AX112" s="25"/>
      <c r="BA112" s="28"/>
      <c r="BF112" s="28"/>
    </row>
    <row r="113" spans="44:58" x14ac:dyDescent="0.25">
      <c r="AR113" s="25"/>
      <c r="AX113" s="25"/>
      <c r="BA113" s="28"/>
      <c r="BF113" s="28"/>
    </row>
    <row r="114" spans="44:58" x14ac:dyDescent="0.25">
      <c r="AR114" s="25"/>
      <c r="AX114" s="25"/>
      <c r="BA114" s="28"/>
      <c r="BF114" s="28"/>
    </row>
    <row r="115" spans="44:58" x14ac:dyDescent="0.25">
      <c r="AR115" s="25"/>
      <c r="AX115" s="25"/>
      <c r="BA115" s="28"/>
      <c r="BF115" s="28"/>
    </row>
    <row r="116" spans="44:58" x14ac:dyDescent="0.25">
      <c r="AR116" s="25"/>
      <c r="AX116" s="25"/>
      <c r="BA116" s="28"/>
      <c r="BF116" s="28"/>
    </row>
    <row r="117" spans="44:58" x14ac:dyDescent="0.25">
      <c r="AR117" s="25"/>
      <c r="AX117" s="25"/>
      <c r="BA117" s="28"/>
      <c r="BF117" s="28"/>
    </row>
    <row r="118" spans="44:58" x14ac:dyDescent="0.25">
      <c r="AR118" s="25"/>
      <c r="AX118" s="25"/>
      <c r="BA118" s="28"/>
      <c r="BF118" s="28"/>
    </row>
    <row r="119" spans="44:58" x14ac:dyDescent="0.25">
      <c r="AR119" s="25"/>
      <c r="AX119" s="25"/>
      <c r="BA119" s="28"/>
      <c r="BF119" s="28"/>
    </row>
    <row r="120" spans="44:58" x14ac:dyDescent="0.25">
      <c r="AR120" s="25"/>
      <c r="AX120" s="25"/>
      <c r="BA120" s="28"/>
      <c r="BF120" s="28"/>
    </row>
    <row r="121" spans="44:58" x14ac:dyDescent="0.25">
      <c r="AR121" s="25"/>
      <c r="AX121" s="25"/>
      <c r="BA121" s="28"/>
      <c r="BF121" s="28"/>
    </row>
    <row r="122" spans="44:58" x14ac:dyDescent="0.25">
      <c r="AR122" s="25"/>
      <c r="AX122" s="25"/>
      <c r="BA122" s="28"/>
      <c r="BF122" s="28"/>
    </row>
    <row r="123" spans="44:58" x14ac:dyDescent="0.25">
      <c r="AR123" s="25"/>
      <c r="AX123" s="25"/>
      <c r="BA123" s="28"/>
      <c r="BF123" s="28"/>
    </row>
    <row r="124" spans="44:58" x14ac:dyDescent="0.25">
      <c r="AR124" s="25"/>
      <c r="AX124" s="25"/>
      <c r="BA124" s="28"/>
      <c r="BF124" s="28"/>
    </row>
    <row r="125" spans="44:58" x14ac:dyDescent="0.25">
      <c r="AR125" s="25"/>
      <c r="AX125" s="25"/>
      <c r="BA125" s="28"/>
      <c r="BF125" s="28"/>
    </row>
    <row r="126" spans="44:58" x14ac:dyDescent="0.25">
      <c r="AR126" s="25"/>
      <c r="AX126" s="25"/>
      <c r="BA126" s="28"/>
      <c r="BF126" s="28"/>
    </row>
    <row r="127" spans="44:58" x14ac:dyDescent="0.25">
      <c r="AR127" s="25"/>
      <c r="AX127" s="25"/>
      <c r="BA127" s="28"/>
      <c r="BF127" s="28"/>
    </row>
    <row r="128" spans="44:58" x14ac:dyDescent="0.25">
      <c r="AR128" s="25"/>
      <c r="AX128" s="25"/>
      <c r="BA128" s="28"/>
      <c r="BF128" s="28"/>
    </row>
    <row r="129" spans="44:58" x14ac:dyDescent="0.25">
      <c r="AR129" s="25"/>
      <c r="AX129" s="25"/>
      <c r="BA129" s="28"/>
      <c r="BF129" s="28"/>
    </row>
    <row r="130" spans="44:58" x14ac:dyDescent="0.25">
      <c r="AR130" s="25"/>
      <c r="AX130" s="25"/>
      <c r="BA130" s="28"/>
      <c r="BF130" s="28"/>
    </row>
    <row r="131" spans="44:58" x14ac:dyDescent="0.25">
      <c r="AR131" s="25"/>
      <c r="AX131" s="25"/>
      <c r="BA131" s="28"/>
      <c r="BF131" s="28"/>
    </row>
    <row r="132" spans="44:58" x14ac:dyDescent="0.25">
      <c r="AR132" s="25"/>
      <c r="AX132" s="25"/>
      <c r="BA132" s="28"/>
      <c r="BF132" s="28"/>
    </row>
    <row r="133" spans="44:58" x14ac:dyDescent="0.25">
      <c r="AR133" s="25"/>
      <c r="AX133" s="25"/>
      <c r="BA133" s="28"/>
      <c r="BF133" s="28"/>
    </row>
    <row r="134" spans="44:58" x14ac:dyDescent="0.25">
      <c r="AR134" s="25"/>
      <c r="AX134" s="25"/>
      <c r="BA134" s="28"/>
      <c r="BF134" s="28"/>
    </row>
    <row r="135" spans="44:58" x14ac:dyDescent="0.25">
      <c r="AR135" s="25"/>
      <c r="AX135" s="25"/>
      <c r="BA135" s="28"/>
      <c r="BF135" s="28"/>
    </row>
    <row r="136" spans="44:58" x14ac:dyDescent="0.25">
      <c r="AR136" s="25"/>
      <c r="AX136" s="25"/>
      <c r="BA136" s="28"/>
      <c r="BF136" s="28"/>
    </row>
    <row r="137" spans="44:58" x14ac:dyDescent="0.25">
      <c r="AR137" s="25"/>
      <c r="AX137" s="25"/>
      <c r="BA137" s="28"/>
      <c r="BF137" s="28"/>
    </row>
    <row r="138" spans="44:58" x14ac:dyDescent="0.25">
      <c r="AR138" s="25"/>
      <c r="AX138" s="25"/>
      <c r="BA138" s="28"/>
      <c r="BF138" s="28"/>
    </row>
    <row r="139" spans="44:58" x14ac:dyDescent="0.25">
      <c r="AR139" s="25"/>
      <c r="AX139" s="25"/>
      <c r="BA139" s="28"/>
      <c r="BF139" s="28"/>
    </row>
    <row r="140" spans="44:58" x14ac:dyDescent="0.25">
      <c r="AR140" s="25"/>
      <c r="AX140" s="25"/>
      <c r="BA140" s="28"/>
      <c r="BF140" s="28"/>
    </row>
    <row r="141" spans="44:58" x14ac:dyDescent="0.25">
      <c r="AR141" s="25"/>
      <c r="AX141" s="25"/>
      <c r="BA141" s="28"/>
      <c r="BF141" s="28"/>
    </row>
    <row r="142" spans="44:58" x14ac:dyDescent="0.25">
      <c r="AR142" s="25"/>
      <c r="AX142" s="25"/>
      <c r="BA142" s="28"/>
      <c r="BF142" s="28"/>
    </row>
    <row r="143" spans="44:58" x14ac:dyDescent="0.25">
      <c r="AR143" s="25"/>
      <c r="AX143" s="25"/>
      <c r="BA143" s="28"/>
      <c r="BF143" s="28"/>
    </row>
    <row r="144" spans="44:58" x14ac:dyDescent="0.25">
      <c r="AR144" s="25"/>
      <c r="AX144" s="25"/>
      <c r="BA144" s="28"/>
      <c r="BF144" s="28"/>
    </row>
    <row r="145" spans="44:58" x14ac:dyDescent="0.25">
      <c r="AR145" s="25"/>
      <c r="AX145" s="25"/>
      <c r="BA145" s="28"/>
      <c r="BF145" s="28"/>
    </row>
    <row r="146" spans="44:58" x14ac:dyDescent="0.25">
      <c r="AR146" s="25"/>
      <c r="AX146" s="25"/>
      <c r="BA146" s="28"/>
      <c r="BF146" s="28"/>
    </row>
    <row r="147" spans="44:58" x14ac:dyDescent="0.25">
      <c r="AR147" s="25"/>
      <c r="AX147" s="25"/>
      <c r="BA147" s="28"/>
      <c r="BF147" s="28"/>
    </row>
    <row r="148" spans="44:58" x14ac:dyDescent="0.25">
      <c r="AR148" s="25"/>
      <c r="AX148" s="25"/>
      <c r="BA148" s="28"/>
      <c r="BF148" s="28"/>
    </row>
    <row r="149" spans="44:58" x14ac:dyDescent="0.25">
      <c r="AR149" s="25"/>
      <c r="AX149" s="25"/>
      <c r="BA149" s="28"/>
      <c r="BF149" s="28"/>
    </row>
    <row r="150" spans="44:58" x14ac:dyDescent="0.25">
      <c r="AR150" s="25"/>
      <c r="AX150" s="25"/>
      <c r="BA150" s="28"/>
      <c r="BF150" s="28"/>
    </row>
    <row r="151" spans="44:58" x14ac:dyDescent="0.25">
      <c r="AR151" s="25"/>
      <c r="AX151" s="25"/>
      <c r="BA151" s="28"/>
      <c r="BF151" s="28"/>
    </row>
    <row r="152" spans="44:58" x14ac:dyDescent="0.25">
      <c r="AR152" s="25"/>
      <c r="AX152" s="25"/>
      <c r="BA152" s="28"/>
      <c r="BF152" s="28"/>
    </row>
    <row r="153" spans="44:58" x14ac:dyDescent="0.25">
      <c r="AR153" s="25"/>
      <c r="AX153" s="25"/>
      <c r="BA153" s="28"/>
      <c r="BF153" s="28"/>
    </row>
    <row r="154" spans="44:58" x14ac:dyDescent="0.25">
      <c r="AR154" s="25"/>
      <c r="AX154" s="25"/>
      <c r="BA154" s="28"/>
      <c r="BF154" s="28"/>
    </row>
    <row r="155" spans="44:58" x14ac:dyDescent="0.25">
      <c r="AR155" s="25"/>
      <c r="AX155" s="25"/>
      <c r="BA155" s="28"/>
      <c r="BF155" s="28"/>
    </row>
    <row r="156" spans="44:58" x14ac:dyDescent="0.25">
      <c r="AR156" s="25"/>
      <c r="AX156" s="25"/>
      <c r="BA156" s="28"/>
      <c r="BF156" s="28"/>
    </row>
    <row r="157" spans="44:58" x14ac:dyDescent="0.25">
      <c r="AR157" s="25"/>
      <c r="AX157" s="25"/>
      <c r="BA157" s="28"/>
      <c r="BF157" s="28"/>
    </row>
    <row r="158" spans="44:58" x14ac:dyDescent="0.25">
      <c r="AR158" s="25"/>
      <c r="AX158" s="25"/>
      <c r="BA158" s="28"/>
      <c r="BF158" s="28"/>
    </row>
    <row r="159" spans="44:58" x14ac:dyDescent="0.25">
      <c r="AR159" s="25"/>
      <c r="AX159" s="25"/>
      <c r="BA159" s="28"/>
      <c r="BF159" s="28"/>
    </row>
    <row r="160" spans="44:58" x14ac:dyDescent="0.25">
      <c r="AR160" s="25"/>
      <c r="AX160" s="25"/>
      <c r="BA160" s="28"/>
      <c r="BF160" s="28"/>
    </row>
    <row r="161" spans="44:58" x14ac:dyDescent="0.25">
      <c r="AR161" s="25"/>
      <c r="AX161" s="25"/>
      <c r="BA161" s="28"/>
      <c r="BF161" s="28"/>
    </row>
    <row r="162" spans="44:58" x14ac:dyDescent="0.25">
      <c r="AR162" s="25"/>
      <c r="AX162" s="25"/>
      <c r="BA162" s="28"/>
      <c r="BF162" s="28"/>
    </row>
    <row r="163" spans="44:58" x14ac:dyDescent="0.25">
      <c r="AR163" s="25"/>
      <c r="AX163" s="25"/>
      <c r="BA163" s="28"/>
      <c r="BF163" s="28"/>
    </row>
    <row r="164" spans="44:58" x14ac:dyDescent="0.25">
      <c r="AR164" s="25"/>
      <c r="AX164" s="25"/>
      <c r="BA164" s="28"/>
      <c r="BF164" s="28"/>
    </row>
    <row r="165" spans="44:58" x14ac:dyDescent="0.25">
      <c r="AR165" s="25"/>
      <c r="AX165" s="25"/>
      <c r="BA165" s="28"/>
      <c r="BF165" s="28"/>
    </row>
    <row r="166" spans="44:58" x14ac:dyDescent="0.25">
      <c r="AR166" s="25"/>
      <c r="AX166" s="25"/>
      <c r="BA166" s="28"/>
      <c r="BF166" s="28"/>
    </row>
    <row r="167" spans="44:58" x14ac:dyDescent="0.25">
      <c r="AR167" s="25"/>
      <c r="AX167" s="25"/>
      <c r="BA167" s="28"/>
      <c r="BF167" s="28"/>
    </row>
    <row r="168" spans="44:58" x14ac:dyDescent="0.25">
      <c r="AR168" s="25"/>
      <c r="AX168" s="25"/>
      <c r="BA168" s="28"/>
      <c r="BF168" s="28"/>
    </row>
    <row r="169" spans="44:58" x14ac:dyDescent="0.25">
      <c r="AR169" s="25"/>
      <c r="AX169" s="25"/>
      <c r="BA169" s="28"/>
      <c r="BF169" s="28"/>
    </row>
    <row r="170" spans="44:58" x14ac:dyDescent="0.25">
      <c r="AR170" s="25"/>
      <c r="AX170" s="25"/>
      <c r="BA170" s="28"/>
      <c r="BF170" s="28"/>
    </row>
    <row r="171" spans="44:58" x14ac:dyDescent="0.25">
      <c r="AR171" s="25"/>
      <c r="AX171" s="25"/>
      <c r="BA171" s="28"/>
      <c r="BF171" s="28"/>
    </row>
    <row r="172" spans="44:58" x14ac:dyDescent="0.25">
      <c r="AR172" s="25"/>
      <c r="AX172" s="25"/>
      <c r="BA172" s="28"/>
      <c r="BF172" s="28"/>
    </row>
    <row r="173" spans="44:58" x14ac:dyDescent="0.25">
      <c r="AR173" s="25"/>
      <c r="AX173" s="25"/>
      <c r="BA173" s="28"/>
      <c r="BF173" s="28"/>
    </row>
    <row r="174" spans="44:58" x14ac:dyDescent="0.25">
      <c r="AR174" s="25"/>
      <c r="AX174" s="25"/>
      <c r="BA174" s="28"/>
      <c r="BF174" s="28"/>
    </row>
    <row r="175" spans="44:58" x14ac:dyDescent="0.25">
      <c r="AR175" s="25"/>
      <c r="AX175" s="25"/>
      <c r="BA175" s="28"/>
      <c r="BF175" s="28"/>
    </row>
    <row r="176" spans="44:58" x14ac:dyDescent="0.25">
      <c r="AR176" s="25"/>
      <c r="AX176" s="25"/>
      <c r="BA176" s="28"/>
      <c r="BF176" s="28"/>
    </row>
    <row r="177" spans="44:58" x14ac:dyDescent="0.25">
      <c r="AR177" s="25"/>
      <c r="AX177" s="25"/>
      <c r="BA177" s="28"/>
      <c r="BF177" s="28"/>
    </row>
    <row r="178" spans="44:58" x14ac:dyDescent="0.25">
      <c r="AR178" s="25"/>
      <c r="AX178" s="25"/>
      <c r="BA178" s="28"/>
      <c r="BF178" s="28"/>
    </row>
    <row r="179" spans="44:58" x14ac:dyDescent="0.25">
      <c r="AR179" s="25"/>
      <c r="AX179" s="25"/>
      <c r="BA179" s="28"/>
      <c r="BF179" s="28"/>
    </row>
    <row r="180" spans="44:58" x14ac:dyDescent="0.25">
      <c r="AR180" s="25"/>
      <c r="AX180" s="25"/>
      <c r="BA180" s="28"/>
      <c r="BF180" s="28"/>
    </row>
    <row r="181" spans="44:58" x14ac:dyDescent="0.25">
      <c r="AR181" s="25"/>
      <c r="AX181" s="25"/>
      <c r="BA181" s="28"/>
      <c r="BF181" s="28"/>
    </row>
    <row r="182" spans="44:58" x14ac:dyDescent="0.25">
      <c r="AR182" s="25"/>
      <c r="AX182" s="25"/>
      <c r="BA182" s="28"/>
      <c r="BF182" s="28"/>
    </row>
    <row r="183" spans="44:58" x14ac:dyDescent="0.25">
      <c r="AR183" s="25"/>
      <c r="AX183" s="25"/>
      <c r="BA183" s="28"/>
      <c r="BF183" s="28"/>
    </row>
    <row r="184" spans="44:58" x14ac:dyDescent="0.25">
      <c r="AR184" s="25"/>
      <c r="AX184" s="25"/>
      <c r="BA184" s="28"/>
      <c r="BF184" s="28"/>
    </row>
    <row r="185" spans="44:58" x14ac:dyDescent="0.25">
      <c r="AR185" s="25"/>
      <c r="AX185" s="25"/>
      <c r="BA185" s="28"/>
      <c r="BF185" s="28"/>
    </row>
    <row r="186" spans="44:58" x14ac:dyDescent="0.25">
      <c r="AR186" s="25"/>
      <c r="AX186" s="25"/>
      <c r="BA186" s="28"/>
      <c r="BF186" s="28"/>
    </row>
    <row r="187" spans="44:58" x14ac:dyDescent="0.25">
      <c r="AR187" s="25"/>
      <c r="AX187" s="25"/>
      <c r="BA187" s="28"/>
      <c r="BF187" s="28"/>
    </row>
    <row r="188" spans="44:58" x14ac:dyDescent="0.25">
      <c r="AR188" s="25"/>
      <c r="AX188" s="25"/>
      <c r="BA188" s="28"/>
      <c r="BF188" s="28"/>
    </row>
    <row r="189" spans="44:58" x14ac:dyDescent="0.25">
      <c r="AR189" s="25"/>
      <c r="AX189" s="25"/>
      <c r="BA189" s="28"/>
      <c r="BF189" s="28"/>
    </row>
    <row r="190" spans="44:58" x14ac:dyDescent="0.25">
      <c r="AR190" s="25"/>
      <c r="AX190" s="25"/>
      <c r="BA190" s="28"/>
      <c r="BF190" s="28"/>
    </row>
    <row r="191" spans="44:58" x14ac:dyDescent="0.25">
      <c r="AR191" s="25"/>
      <c r="AX191" s="25"/>
      <c r="BA191" s="28"/>
      <c r="BF191" s="28"/>
    </row>
    <row r="192" spans="44:58" x14ac:dyDescent="0.25">
      <c r="AR192" s="25"/>
      <c r="AX192" s="25"/>
      <c r="BA192" s="28"/>
      <c r="BF192" s="28"/>
    </row>
    <row r="193" spans="44:58" x14ac:dyDescent="0.25">
      <c r="AR193" s="25"/>
      <c r="AX193" s="25"/>
      <c r="BA193" s="28"/>
      <c r="BF193" s="28"/>
    </row>
    <row r="194" spans="44:58" x14ac:dyDescent="0.25">
      <c r="AR194" s="25"/>
      <c r="AX194" s="25"/>
      <c r="BA194" s="28"/>
      <c r="BF194" s="28"/>
    </row>
    <row r="195" spans="44:58" x14ac:dyDescent="0.25">
      <c r="AR195" s="25"/>
      <c r="AX195" s="25"/>
      <c r="BA195" s="28"/>
      <c r="BF195" s="28"/>
    </row>
    <row r="196" spans="44:58" x14ac:dyDescent="0.25">
      <c r="AR196" s="25"/>
      <c r="AX196" s="25"/>
      <c r="BA196" s="28"/>
      <c r="BF196" s="28"/>
    </row>
    <row r="197" spans="44:58" x14ac:dyDescent="0.25">
      <c r="AR197" s="25"/>
      <c r="AX197" s="25"/>
      <c r="BA197" s="28"/>
      <c r="BF197" s="28"/>
    </row>
    <row r="198" spans="44:58" x14ac:dyDescent="0.25">
      <c r="AR198" s="25"/>
      <c r="AX198" s="25"/>
      <c r="BA198" s="28"/>
      <c r="BF198" s="28"/>
    </row>
    <row r="199" spans="44:58" x14ac:dyDescent="0.25">
      <c r="AR199" s="25"/>
      <c r="AX199" s="25"/>
      <c r="BA199" s="28"/>
      <c r="BF199" s="28"/>
    </row>
    <row r="200" spans="44:58" x14ac:dyDescent="0.25">
      <c r="AR200" s="25"/>
      <c r="AX200" s="25"/>
      <c r="BA200" s="28"/>
      <c r="BF200" s="28"/>
    </row>
    <row r="201" spans="44:58" x14ac:dyDescent="0.25">
      <c r="AR201" s="25"/>
      <c r="AX201" s="25"/>
      <c r="BA201" s="28"/>
      <c r="BF201" s="28"/>
    </row>
    <row r="202" spans="44:58" x14ac:dyDescent="0.25">
      <c r="AR202" s="25"/>
      <c r="AX202" s="25"/>
      <c r="BA202" s="28"/>
      <c r="BF202" s="28"/>
    </row>
    <row r="203" spans="44:58" x14ac:dyDescent="0.25">
      <c r="AR203" s="25"/>
      <c r="AX203" s="25"/>
      <c r="BA203" s="28"/>
      <c r="BF203" s="28"/>
    </row>
    <row r="204" spans="44:58" x14ac:dyDescent="0.25">
      <c r="AR204" s="25"/>
      <c r="AX204" s="25"/>
      <c r="BA204" s="28"/>
      <c r="BF204" s="28"/>
    </row>
    <row r="205" spans="44:58" x14ac:dyDescent="0.25">
      <c r="AR205" s="25"/>
      <c r="AX205" s="25"/>
      <c r="BA205" s="28"/>
      <c r="BF205" s="28"/>
    </row>
    <row r="206" spans="44:58" x14ac:dyDescent="0.25">
      <c r="AR206" s="25"/>
      <c r="AX206" s="25"/>
      <c r="BA206" s="28"/>
      <c r="BF206" s="28"/>
    </row>
    <row r="207" spans="44:58" x14ac:dyDescent="0.25">
      <c r="AR207" s="25"/>
      <c r="AX207" s="25"/>
      <c r="BA207" s="28"/>
      <c r="BF207" s="28"/>
    </row>
    <row r="208" spans="44:58" x14ac:dyDescent="0.25">
      <c r="AR208" s="25"/>
      <c r="AX208" s="25"/>
      <c r="BA208" s="28"/>
      <c r="BF208" s="28"/>
    </row>
    <row r="209" spans="44:58" x14ac:dyDescent="0.25">
      <c r="AR209" s="25"/>
      <c r="AX209" s="25"/>
      <c r="BA209" s="28"/>
      <c r="BF209" s="28"/>
    </row>
    <row r="210" spans="44:58" x14ac:dyDescent="0.25">
      <c r="AR210" s="25"/>
      <c r="AX210" s="25"/>
      <c r="BA210" s="28"/>
      <c r="BF210" s="28"/>
    </row>
    <row r="211" spans="44:58" x14ac:dyDescent="0.25">
      <c r="AR211" s="25"/>
      <c r="AX211" s="25"/>
      <c r="BA211" s="28"/>
      <c r="BF211" s="28"/>
    </row>
    <row r="212" spans="44:58" x14ac:dyDescent="0.25">
      <c r="AR212" s="25"/>
      <c r="AX212" s="25"/>
      <c r="BA212" s="28"/>
      <c r="BF212" s="28"/>
    </row>
    <row r="213" spans="44:58" x14ac:dyDescent="0.25">
      <c r="AR213" s="25"/>
      <c r="AX213" s="25"/>
      <c r="BA213" s="28"/>
      <c r="BF213" s="28"/>
    </row>
    <row r="214" spans="44:58" x14ac:dyDescent="0.25">
      <c r="AR214" s="25"/>
      <c r="AX214" s="25"/>
      <c r="BA214" s="28"/>
      <c r="BF214" s="28"/>
    </row>
    <row r="215" spans="44:58" x14ac:dyDescent="0.25">
      <c r="AR215" s="25"/>
      <c r="AX215" s="25"/>
      <c r="BA215" s="28"/>
      <c r="BF215" s="28"/>
    </row>
    <row r="216" spans="44:58" x14ac:dyDescent="0.25">
      <c r="AR216" s="25"/>
      <c r="AX216" s="25"/>
      <c r="BA216" s="28"/>
      <c r="BF216" s="28"/>
    </row>
    <row r="217" spans="44:58" x14ac:dyDescent="0.25">
      <c r="AR217" s="25"/>
      <c r="AX217" s="25"/>
      <c r="BA217" s="28"/>
      <c r="BF217" s="28"/>
    </row>
    <row r="218" spans="44:58" x14ac:dyDescent="0.25">
      <c r="AR218" s="25"/>
      <c r="AX218" s="25"/>
      <c r="BA218" s="28"/>
      <c r="BF218" s="28"/>
    </row>
    <row r="219" spans="44:58" x14ac:dyDescent="0.25">
      <c r="AR219" s="25"/>
      <c r="AX219" s="25"/>
      <c r="BA219" s="28"/>
      <c r="BF219" s="28"/>
    </row>
    <row r="220" spans="44:58" x14ac:dyDescent="0.25">
      <c r="AR220" s="25"/>
      <c r="AX220" s="25"/>
      <c r="BA220" s="28"/>
      <c r="BF220" s="28"/>
    </row>
    <row r="221" spans="44:58" x14ac:dyDescent="0.25">
      <c r="AR221" s="25"/>
      <c r="AX221" s="25"/>
      <c r="BA221" s="28"/>
      <c r="BF221" s="28"/>
    </row>
    <row r="222" spans="44:58" x14ac:dyDescent="0.25">
      <c r="AR222" s="25"/>
      <c r="AX222" s="25"/>
      <c r="BA222" s="28"/>
      <c r="BF222" s="28"/>
    </row>
    <row r="223" spans="44:58" x14ac:dyDescent="0.25">
      <c r="AR223" s="25"/>
      <c r="AX223" s="25"/>
      <c r="BA223" s="28"/>
      <c r="BF223" s="28"/>
    </row>
    <row r="224" spans="44:58" x14ac:dyDescent="0.25">
      <c r="AR224" s="25"/>
      <c r="AX224" s="25"/>
      <c r="BA224" s="28"/>
      <c r="BF224" s="28"/>
    </row>
    <row r="225" spans="44:58" x14ac:dyDescent="0.25">
      <c r="AR225" s="25"/>
      <c r="AX225" s="25"/>
      <c r="BA225" s="28"/>
      <c r="BF225" s="28"/>
    </row>
    <row r="226" spans="44:58" x14ac:dyDescent="0.25">
      <c r="AR226" s="25"/>
      <c r="AX226" s="25"/>
      <c r="BA226" s="28"/>
      <c r="BF226" s="28"/>
    </row>
    <row r="227" spans="44:58" x14ac:dyDescent="0.25">
      <c r="AR227" s="25"/>
      <c r="AX227" s="25"/>
      <c r="BA227" s="28"/>
      <c r="BF227" s="28"/>
    </row>
  </sheetData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2"/>
  <sheetViews>
    <sheetView zoomScale="55" zoomScaleNormal="55" workbookViewId="0">
      <pane xSplit="1" ySplit="4" topLeftCell="B6" activePane="bottomRight" state="frozen"/>
      <selection pane="topRight" activeCell="B1" sqref="B1"/>
      <selection pane="bottomLeft" activeCell="A5" sqref="A5"/>
      <selection pane="bottomRight" activeCell="A32" sqref="A32"/>
    </sheetView>
  </sheetViews>
  <sheetFormatPr defaultColWidth="9.140625" defaultRowHeight="15" x14ac:dyDescent="0.25"/>
  <cols>
    <col min="1" max="1" width="28.85546875" style="5" customWidth="1"/>
    <col min="2" max="29" width="9.42578125" style="5" customWidth="1"/>
    <col min="30" max="35" width="10.28515625" style="5" bestFit="1" customWidth="1"/>
    <col min="36" max="16384" width="9.140625" style="5"/>
  </cols>
  <sheetData>
    <row r="1" spans="1:36" ht="26.25" x14ac:dyDescent="0.4">
      <c r="A1" s="1" t="s">
        <v>74</v>
      </c>
    </row>
    <row r="2" spans="1:36" x14ac:dyDescent="0.25">
      <c r="B2" s="5" t="s">
        <v>57</v>
      </c>
      <c r="C2" s="5" t="s">
        <v>58</v>
      </c>
      <c r="D2" s="5" t="s">
        <v>59</v>
      </c>
      <c r="E2" s="5" t="s">
        <v>60</v>
      </c>
      <c r="F2" s="5" t="s">
        <v>61</v>
      </c>
      <c r="G2" s="5" t="s">
        <v>62</v>
      </c>
      <c r="H2" s="5" t="s">
        <v>63</v>
      </c>
      <c r="I2" s="5" t="s">
        <v>64</v>
      </c>
      <c r="J2" s="5" t="s">
        <v>65</v>
      </c>
    </row>
    <row r="4" spans="1:36" x14ac:dyDescent="0.25">
      <c r="B4" s="30">
        <v>2008</v>
      </c>
      <c r="C4" s="30">
        <v>2009</v>
      </c>
      <c r="D4" s="30">
        <v>2010</v>
      </c>
      <c r="E4" s="30">
        <v>2011</v>
      </c>
      <c r="F4" s="30">
        <v>2012</v>
      </c>
      <c r="G4" s="30">
        <v>2013</v>
      </c>
      <c r="H4" s="30">
        <v>2014</v>
      </c>
      <c r="I4" s="30">
        <v>2015</v>
      </c>
      <c r="J4" s="30">
        <v>2016</v>
      </c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</row>
    <row r="5" spans="1:36" x14ac:dyDescent="0.25">
      <c r="A5" s="5" t="s">
        <v>13</v>
      </c>
      <c r="B5" s="5">
        <f>ROUND(B11/10,0)*10</f>
        <v>820</v>
      </c>
      <c r="C5" s="5">
        <f t="shared" ref="C5:J5" si="0">ROUND(C11/10,0)*10</f>
        <v>750</v>
      </c>
      <c r="D5" s="5">
        <f t="shared" si="0"/>
        <v>650</v>
      </c>
      <c r="E5" s="5">
        <f t="shared" si="0"/>
        <v>630</v>
      </c>
      <c r="F5" s="5">
        <f t="shared" si="0"/>
        <v>670</v>
      </c>
      <c r="G5" s="5">
        <f t="shared" si="0"/>
        <v>740</v>
      </c>
      <c r="H5" s="5">
        <f t="shared" si="0"/>
        <v>670</v>
      </c>
      <c r="I5" s="5">
        <f t="shared" si="0"/>
        <v>870</v>
      </c>
      <c r="J5" s="5">
        <f t="shared" si="0"/>
        <v>830</v>
      </c>
      <c r="K5" s="4"/>
    </row>
    <row r="6" spans="1:36" x14ac:dyDescent="0.25">
      <c r="A6" s="5" t="s">
        <v>15</v>
      </c>
      <c r="B6" s="5">
        <f t="shared" ref="B6:J8" si="1">ROUND(B12/10,0)*10</f>
        <v>2100</v>
      </c>
      <c r="C6" s="5">
        <f t="shared" si="1"/>
        <v>2030</v>
      </c>
      <c r="D6" s="5">
        <f t="shared" si="1"/>
        <v>1810</v>
      </c>
      <c r="E6" s="5">
        <f t="shared" si="1"/>
        <v>1830</v>
      </c>
      <c r="F6" s="5">
        <f t="shared" si="1"/>
        <v>1780</v>
      </c>
      <c r="G6" s="5">
        <f t="shared" si="1"/>
        <v>1840</v>
      </c>
      <c r="H6" s="5">
        <f t="shared" si="1"/>
        <v>1740</v>
      </c>
      <c r="I6" s="5">
        <f t="shared" si="1"/>
        <v>1760</v>
      </c>
      <c r="J6" s="5">
        <f t="shared" si="1"/>
        <v>1710</v>
      </c>
      <c r="K6" s="4"/>
    </row>
    <row r="7" spans="1:36" x14ac:dyDescent="0.25">
      <c r="A7" s="5" t="s">
        <v>66</v>
      </c>
      <c r="B7" s="5">
        <f t="shared" si="1"/>
        <v>110</v>
      </c>
      <c r="C7" s="5">
        <f t="shared" si="1"/>
        <v>100</v>
      </c>
      <c r="D7" s="5">
        <f t="shared" si="1"/>
        <v>100</v>
      </c>
      <c r="E7" s="5">
        <f t="shared" si="1"/>
        <v>100</v>
      </c>
      <c r="F7" s="5">
        <f t="shared" si="1"/>
        <v>100</v>
      </c>
      <c r="G7" s="5">
        <f t="shared" si="1"/>
        <v>120</v>
      </c>
      <c r="H7" s="5">
        <f t="shared" si="1"/>
        <v>120</v>
      </c>
      <c r="I7" s="5">
        <f t="shared" si="1"/>
        <v>140</v>
      </c>
      <c r="J7" s="5">
        <f t="shared" si="1"/>
        <v>110</v>
      </c>
      <c r="K7" s="4"/>
    </row>
    <row r="8" spans="1:36" x14ac:dyDescent="0.25">
      <c r="A8" s="5" t="s">
        <v>16</v>
      </c>
      <c r="B8" s="5">
        <f t="shared" si="1"/>
        <v>1220</v>
      </c>
      <c r="C8" s="5">
        <f t="shared" si="1"/>
        <v>1210</v>
      </c>
      <c r="D8" s="5">
        <f t="shared" si="1"/>
        <v>1100</v>
      </c>
      <c r="E8" s="5">
        <f t="shared" si="1"/>
        <v>1100</v>
      </c>
      <c r="F8" s="5">
        <f t="shared" si="1"/>
        <v>1070</v>
      </c>
      <c r="G8" s="5">
        <f t="shared" si="1"/>
        <v>1150</v>
      </c>
      <c r="H8" s="5">
        <f t="shared" si="1"/>
        <v>1180</v>
      </c>
      <c r="I8" s="5">
        <f t="shared" si="1"/>
        <v>1400</v>
      </c>
      <c r="J8" s="5">
        <f t="shared" si="1"/>
        <v>1390</v>
      </c>
      <c r="K8" s="4"/>
    </row>
    <row r="9" spans="1:36" x14ac:dyDescent="0.25">
      <c r="A9" s="40" t="s">
        <v>67</v>
      </c>
      <c r="B9" s="5">
        <f t="shared" ref="B9:J9" si="2">B15/1000</f>
        <v>10.333813690918591</v>
      </c>
      <c r="C9" s="5">
        <f t="shared" si="2"/>
        <v>10.262216809969688</v>
      </c>
      <c r="D9" s="5">
        <f t="shared" si="2"/>
        <v>10.146556919918014</v>
      </c>
      <c r="E9" s="5">
        <f t="shared" si="2"/>
        <v>10.268664556242147</v>
      </c>
      <c r="F9" s="5">
        <f t="shared" si="2"/>
        <v>10.698314269093672</v>
      </c>
      <c r="G9" s="5">
        <f t="shared" si="2"/>
        <v>10.839299256893838</v>
      </c>
      <c r="H9" s="5">
        <f t="shared" si="2"/>
        <v>11.380160728390869</v>
      </c>
      <c r="I9" s="5">
        <f t="shared" si="2"/>
        <v>11.494897500557103</v>
      </c>
      <c r="J9" s="5">
        <f t="shared" si="2"/>
        <v>11.509601249703627</v>
      </c>
      <c r="K9" s="4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</row>
    <row r="10" spans="1:36" x14ac:dyDescent="0.25">
      <c r="K10" s="4"/>
    </row>
    <row r="11" spans="1:36" x14ac:dyDescent="0.25">
      <c r="A11" s="5" t="s">
        <v>13</v>
      </c>
      <c r="B11" s="5">
        <v>820.20533767776055</v>
      </c>
      <c r="C11" s="5">
        <v>752.24744920122964</v>
      </c>
      <c r="D11" s="5">
        <v>654.73183273868699</v>
      </c>
      <c r="E11" s="5">
        <v>625.61826448335648</v>
      </c>
      <c r="F11" s="5">
        <v>674.39882334928188</v>
      </c>
      <c r="G11" s="5">
        <v>742.24628754603543</v>
      </c>
      <c r="H11" s="5">
        <v>669.7119504196761</v>
      </c>
      <c r="I11" s="5">
        <v>869.34269184948448</v>
      </c>
      <c r="J11" s="5">
        <v>825.4895771112358</v>
      </c>
      <c r="K11" s="4"/>
    </row>
    <row r="12" spans="1:36" x14ac:dyDescent="0.25">
      <c r="A12" s="5" t="s">
        <v>15</v>
      </c>
      <c r="B12" s="5">
        <v>2098.986975978592</v>
      </c>
      <c r="C12" s="5">
        <v>2031.7603500411974</v>
      </c>
      <c r="D12" s="5">
        <v>1806.4614056391467</v>
      </c>
      <c r="E12" s="5">
        <v>1832.2550509347013</v>
      </c>
      <c r="F12" s="5">
        <v>1781.2932623994971</v>
      </c>
      <c r="G12" s="5">
        <v>1837.8327421719932</v>
      </c>
      <c r="H12" s="5">
        <v>1744.6321747471441</v>
      </c>
      <c r="I12" s="5">
        <v>1756.0316936901934</v>
      </c>
      <c r="J12" s="5">
        <v>1711.508415843439</v>
      </c>
      <c r="K12" s="4"/>
    </row>
    <row r="13" spans="1:36" x14ac:dyDescent="0.25">
      <c r="A13" s="5" t="s">
        <v>66</v>
      </c>
      <c r="B13" s="5">
        <v>108.83158601693493</v>
      </c>
      <c r="C13" s="5">
        <v>103.55568043160292</v>
      </c>
      <c r="D13" s="5">
        <v>102.70509994335423</v>
      </c>
      <c r="E13" s="5">
        <v>96.86773334522826</v>
      </c>
      <c r="F13" s="5">
        <v>102.55648090182119</v>
      </c>
      <c r="G13" s="5">
        <v>122.847646334064</v>
      </c>
      <c r="H13" s="5">
        <v>118.16927068650557</v>
      </c>
      <c r="I13" s="5">
        <v>136.13369077076885</v>
      </c>
      <c r="J13" s="5">
        <v>111.10937648797695</v>
      </c>
      <c r="K13" s="4"/>
    </row>
    <row r="14" spans="1:36" x14ac:dyDescent="0.25">
      <c r="A14" s="5" t="s">
        <v>16</v>
      </c>
      <c r="B14" s="5">
        <v>1222.6575736923194</v>
      </c>
      <c r="C14" s="5">
        <v>1207.180177342774</v>
      </c>
      <c r="D14" s="5">
        <v>1098.2615020654621</v>
      </c>
      <c r="E14" s="5">
        <v>1098.4026024308994</v>
      </c>
      <c r="F14" s="5">
        <v>1073.4527659201378</v>
      </c>
      <c r="G14" s="5">
        <v>1149.3124137772738</v>
      </c>
      <c r="H14" s="5">
        <v>1181.5689907778294</v>
      </c>
      <c r="I14" s="5">
        <v>1400.5971934648687</v>
      </c>
      <c r="J14" s="5">
        <v>1387.738735384165</v>
      </c>
      <c r="K14" s="4"/>
    </row>
    <row r="15" spans="1:36" x14ac:dyDescent="0.25">
      <c r="A15" s="5" t="s">
        <v>17</v>
      </c>
      <c r="B15" s="5">
        <f t="shared" ref="B15:J15" si="3">SUM(B17:B23)</f>
        <v>10333.813690918591</v>
      </c>
      <c r="C15" s="5">
        <f t="shared" si="3"/>
        <v>10262.216809969688</v>
      </c>
      <c r="D15" s="5">
        <f t="shared" si="3"/>
        <v>10146.556919918014</v>
      </c>
      <c r="E15" s="5">
        <f t="shared" si="3"/>
        <v>10268.664556242147</v>
      </c>
      <c r="F15" s="5">
        <f t="shared" si="3"/>
        <v>10698.314269093671</v>
      </c>
      <c r="G15" s="5">
        <f t="shared" si="3"/>
        <v>10839.299256893839</v>
      </c>
      <c r="H15" s="5">
        <f t="shared" si="3"/>
        <v>11380.160728390869</v>
      </c>
      <c r="I15" s="5">
        <f t="shared" si="3"/>
        <v>11494.897500557103</v>
      </c>
      <c r="J15" s="5">
        <f t="shared" si="3"/>
        <v>11509.601249703626</v>
      </c>
      <c r="K15" s="4"/>
    </row>
    <row r="16" spans="1:36" x14ac:dyDescent="0.25">
      <c r="K16" s="4"/>
    </row>
    <row r="17" spans="1:11" x14ac:dyDescent="0.25">
      <c r="A17" s="5" t="s">
        <v>68</v>
      </c>
      <c r="B17" s="5">
        <v>3270.5599031326169</v>
      </c>
      <c r="C17" s="5">
        <v>3155.505997044927</v>
      </c>
      <c r="D17" s="5">
        <v>3054.9926089004275</v>
      </c>
      <c r="E17" s="5">
        <v>3102.8747814613312</v>
      </c>
      <c r="F17" s="5">
        <v>3136.4251466541587</v>
      </c>
      <c r="G17" s="5">
        <v>3086.625562274472</v>
      </c>
      <c r="H17" s="5">
        <v>3178.6649788546606</v>
      </c>
      <c r="I17" s="5">
        <v>3118.7084146626271</v>
      </c>
      <c r="J17" s="5">
        <v>3136.2235434682325</v>
      </c>
      <c r="K17" s="4"/>
    </row>
    <row r="18" spans="1:11" x14ac:dyDescent="0.25">
      <c r="A18" s="5" t="s">
        <v>69</v>
      </c>
      <c r="B18" s="5">
        <v>832.41114821297174</v>
      </c>
      <c r="C18" s="5">
        <v>779.5445468895764</v>
      </c>
      <c r="D18" s="5">
        <v>809.83020177482047</v>
      </c>
      <c r="E18" s="5">
        <v>822.14143715980265</v>
      </c>
      <c r="F18" s="5">
        <v>834.37339611820119</v>
      </c>
      <c r="G18" s="5">
        <v>897.04234077770082</v>
      </c>
      <c r="H18" s="5">
        <v>947.47097339621098</v>
      </c>
      <c r="I18" s="5">
        <v>922.20368990953864</v>
      </c>
      <c r="J18" s="5">
        <v>861.89669584162027</v>
      </c>
      <c r="K18" s="4"/>
    </row>
    <row r="19" spans="1:11" x14ac:dyDescent="0.25">
      <c r="A19" s="5" t="s">
        <v>70</v>
      </c>
      <c r="B19" s="5">
        <v>1812.5755750457784</v>
      </c>
      <c r="C19" s="5">
        <v>1853.7301126689679</v>
      </c>
      <c r="D19" s="5">
        <v>1824.5172875811224</v>
      </c>
      <c r="E19" s="5">
        <v>1814.4006962820449</v>
      </c>
      <c r="F19" s="5">
        <v>1859.5159590871117</v>
      </c>
      <c r="G19" s="5">
        <v>1966.6946404107157</v>
      </c>
      <c r="H19" s="5">
        <v>2011.528642027597</v>
      </c>
      <c r="I19" s="5">
        <v>2164.3444891992845</v>
      </c>
      <c r="J19" s="5">
        <v>2220.24198685176</v>
      </c>
      <c r="K19" s="4"/>
    </row>
    <row r="20" spans="1:11" x14ac:dyDescent="0.25">
      <c r="A20" s="5" t="s">
        <v>71</v>
      </c>
      <c r="B20" s="5">
        <v>2785.2946473016709</v>
      </c>
      <c r="C20" s="5">
        <v>2835.5595232487726</v>
      </c>
      <c r="D20" s="5">
        <v>2866.0550430663156</v>
      </c>
      <c r="E20" s="5">
        <v>3008.3564654808224</v>
      </c>
      <c r="F20" s="5">
        <v>3224.271379554079</v>
      </c>
      <c r="G20" s="5">
        <v>3266.0614581521181</v>
      </c>
      <c r="H20" s="5">
        <v>3530.7014688324739</v>
      </c>
      <c r="I20" s="5">
        <v>3548.1470712517594</v>
      </c>
      <c r="J20" s="5">
        <v>3543.754104228346</v>
      </c>
      <c r="K20" s="4"/>
    </row>
    <row r="21" spans="1:11" x14ac:dyDescent="0.25">
      <c r="A21" s="5" t="s">
        <v>72</v>
      </c>
      <c r="B21" s="5">
        <v>1255.4274226529772</v>
      </c>
      <c r="C21" s="5">
        <v>1286.0156796612</v>
      </c>
      <c r="D21" s="5">
        <v>1251.4992590923621</v>
      </c>
      <c r="E21" s="5">
        <v>1216.1867060387499</v>
      </c>
      <c r="F21" s="5">
        <v>1255.3078863450246</v>
      </c>
      <c r="G21" s="5">
        <v>1215.4474209417056</v>
      </c>
      <c r="H21" s="5">
        <v>1290.2691171924578</v>
      </c>
      <c r="I21" s="5">
        <v>1291.7544127675872</v>
      </c>
      <c r="J21" s="5">
        <v>1296.096703367273</v>
      </c>
      <c r="K21" s="4"/>
    </row>
    <row r="22" spans="1:11" x14ac:dyDescent="0.25">
      <c r="A22" s="5" t="s">
        <v>17</v>
      </c>
      <c r="B22" s="5">
        <v>4.7478768653396433</v>
      </c>
      <c r="C22" s="5">
        <v>2.3469214757463943</v>
      </c>
      <c r="D22" s="5">
        <v>7.169384445366072</v>
      </c>
      <c r="E22" s="5">
        <v>2.9846389539402569</v>
      </c>
      <c r="F22" s="5">
        <v>4.3467861717602219</v>
      </c>
      <c r="G22" s="5">
        <v>4.1065279715013183</v>
      </c>
      <c r="H22" s="5">
        <v>2.6258783403059409</v>
      </c>
      <c r="I22" s="5">
        <v>3.7076830401678116</v>
      </c>
      <c r="J22" s="5">
        <v>4.195966257553347</v>
      </c>
      <c r="K22" s="4"/>
    </row>
    <row r="23" spans="1:11" x14ac:dyDescent="0.25">
      <c r="A23" s="5" t="s">
        <v>14</v>
      </c>
      <c r="B23" s="5">
        <v>372.79711770723577</v>
      </c>
      <c r="C23" s="5">
        <v>349.51402898049651</v>
      </c>
      <c r="D23" s="5">
        <v>332.49313505760068</v>
      </c>
      <c r="E23" s="5">
        <v>301.71983086545583</v>
      </c>
      <c r="F23" s="5">
        <v>384.07371516333615</v>
      </c>
      <c r="G23" s="5">
        <v>403.32130636562459</v>
      </c>
      <c r="H23" s="5">
        <v>418.899669747161</v>
      </c>
      <c r="I23" s="5">
        <v>446.0317397261411</v>
      </c>
      <c r="J23" s="5">
        <v>447.19224968883941</v>
      </c>
      <c r="K23" s="4"/>
    </row>
    <row r="24" spans="1:11" x14ac:dyDescent="0.25">
      <c r="A24" s="5" t="s">
        <v>34</v>
      </c>
      <c r="B24" s="5">
        <v>14584.495164284137</v>
      </c>
      <c r="C24" s="5">
        <v>14356.96046698648</v>
      </c>
      <c r="D24" s="5">
        <v>13808.716760304625</v>
      </c>
      <c r="E24" s="5">
        <v>13921.808207436383</v>
      </c>
      <c r="F24" s="5">
        <v>14330.015601664352</v>
      </c>
      <c r="G24" s="5">
        <v>14691.538346723291</v>
      </c>
      <c r="H24" s="5">
        <v>15094.243115021973</v>
      </c>
      <c r="I24" s="5">
        <v>15657.002770332387</v>
      </c>
      <c r="J24" s="5">
        <v>15545.447354530606</v>
      </c>
      <c r="K24" s="4"/>
    </row>
    <row r="25" spans="1:11" x14ac:dyDescent="0.25">
      <c r="B25" s="4"/>
      <c r="C25" s="4"/>
      <c r="D25" s="4"/>
      <c r="E25" s="4"/>
      <c r="F25" s="4"/>
      <c r="G25" s="4"/>
      <c r="H25" s="4"/>
      <c r="I25" s="4"/>
      <c r="J25" s="4"/>
    </row>
    <row r="27" spans="1:11" x14ac:dyDescent="0.25">
      <c r="A27" s="42" t="s">
        <v>73</v>
      </c>
      <c r="B27" s="5">
        <f>B24-B5-B23</f>
        <v>13391.698046576901</v>
      </c>
      <c r="C27" s="5">
        <f t="shared" ref="C27:J27" si="4">C24-C5-C23</f>
        <v>13257.446438005984</v>
      </c>
      <c r="D27" s="5">
        <f t="shared" si="4"/>
        <v>12826.223625247025</v>
      </c>
      <c r="E27" s="5">
        <f t="shared" si="4"/>
        <v>12990.088376570928</v>
      </c>
      <c r="F27" s="5">
        <f t="shared" si="4"/>
        <v>13275.941886501016</v>
      </c>
      <c r="G27" s="5">
        <f t="shared" si="4"/>
        <v>13548.217040357667</v>
      </c>
      <c r="H27" s="5">
        <f t="shared" si="4"/>
        <v>14005.343445274812</v>
      </c>
      <c r="I27" s="5">
        <f t="shared" si="4"/>
        <v>14340.971030606246</v>
      </c>
      <c r="J27" s="5">
        <f t="shared" si="4"/>
        <v>14268.255104841766</v>
      </c>
    </row>
    <row r="28" spans="1:11" x14ac:dyDescent="0.25">
      <c r="B28" s="4" t="e">
        <f t="shared" ref="B28:I28" si="5">B27/A27-1</f>
        <v>#VALUE!</v>
      </c>
      <c r="C28" s="4">
        <f t="shared" si="5"/>
        <v>-1.0024987727768719E-2</v>
      </c>
      <c r="D28" s="4">
        <f t="shared" si="5"/>
        <v>-3.2526838013295256E-2</v>
      </c>
      <c r="E28" s="4">
        <f t="shared" si="5"/>
        <v>1.2775759733469227E-2</v>
      </c>
      <c r="F28" s="4">
        <f t="shared" si="5"/>
        <v>2.2005509250087707E-2</v>
      </c>
      <c r="G28" s="4">
        <f t="shared" si="5"/>
        <v>2.0508914258919875E-2</v>
      </c>
      <c r="H28" s="4">
        <f t="shared" si="5"/>
        <v>3.3740705773715352E-2</v>
      </c>
      <c r="I28" s="4">
        <f t="shared" si="5"/>
        <v>2.3964252404297115E-2</v>
      </c>
      <c r="J28" s="4">
        <f>J27/I27-1</f>
        <v>-5.0705022420930446E-3</v>
      </c>
    </row>
    <row r="30" spans="1:11" x14ac:dyDescent="0.25">
      <c r="B30" s="5">
        <f>SUM(B11:B14)</f>
        <v>4250.6814733656074</v>
      </c>
      <c r="C30" s="5">
        <f t="shared" ref="C30:J30" si="6">SUM(C11:C14)</f>
        <v>4094.7436570168038</v>
      </c>
      <c r="D30" s="5">
        <f t="shared" si="6"/>
        <v>3662.1598403866501</v>
      </c>
      <c r="E30" s="5">
        <f t="shared" si="6"/>
        <v>3653.1436511941856</v>
      </c>
      <c r="F30" s="5">
        <f t="shared" si="6"/>
        <v>3631.7013325707376</v>
      </c>
      <c r="G30" s="5">
        <f t="shared" si="6"/>
        <v>3852.2390898293665</v>
      </c>
      <c r="H30" s="5">
        <f t="shared" si="6"/>
        <v>3714.0823866311548</v>
      </c>
      <c r="I30" s="5">
        <f t="shared" si="6"/>
        <v>4162.1052697753148</v>
      </c>
      <c r="J30" s="5">
        <f t="shared" si="6"/>
        <v>4035.8461048268168</v>
      </c>
    </row>
    <row r="32" spans="1:11" x14ac:dyDescent="0.25">
      <c r="A32" s="5" t="s">
        <v>262</v>
      </c>
    </row>
  </sheetData>
  <pageMargins left="0.4" right="0.43" top="1" bottom="1" header="0.5" footer="0.5"/>
  <pageSetup scale="7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zoomScale="51" zoomScaleNormal="51" workbookViewId="0"/>
  </sheetViews>
  <sheetFormatPr defaultRowHeight="12.75" x14ac:dyDescent="0.2"/>
  <cols>
    <col min="1" max="1" width="9.28515625" style="44" bestFit="1" customWidth="1"/>
    <col min="2" max="2" width="11.28515625" style="43" bestFit="1" customWidth="1"/>
    <col min="3" max="3" width="9.85546875" style="43" bestFit="1" customWidth="1"/>
    <col min="4" max="4" width="11.28515625" style="43" bestFit="1" customWidth="1"/>
    <col min="5" max="5" width="9.140625" style="43"/>
    <col min="6" max="6" width="10.85546875" style="43" bestFit="1" customWidth="1"/>
    <col min="7" max="7" width="10" style="43" bestFit="1" customWidth="1"/>
    <col min="8" max="8" width="9.140625" style="43"/>
    <col min="9" max="10" width="11.28515625" style="43" bestFit="1" customWidth="1"/>
    <col min="11" max="11" width="10.85546875" style="43" bestFit="1" customWidth="1"/>
    <col min="12" max="12" width="9.28515625" style="43" bestFit="1" customWidth="1"/>
    <col min="13" max="14" width="9.140625" style="43"/>
    <col min="15" max="15" width="11.28515625" style="43" bestFit="1" customWidth="1"/>
    <col min="16" max="16" width="10.28515625" style="43" bestFit="1" customWidth="1"/>
    <col min="17" max="16384" width="9.140625" style="43"/>
  </cols>
  <sheetData>
    <row r="1" spans="1:11" ht="26.25" x14ac:dyDescent="0.4">
      <c r="A1" s="1" t="s">
        <v>264</v>
      </c>
    </row>
    <row r="5" spans="1:11" ht="15" x14ac:dyDescent="0.25">
      <c r="A5" s="30" t="s">
        <v>75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5" x14ac:dyDescent="0.25">
      <c r="A6" s="30"/>
      <c r="B6" s="42" t="s">
        <v>76</v>
      </c>
      <c r="C6" s="5"/>
      <c r="D6" s="5"/>
      <c r="E6" s="5"/>
      <c r="F6" s="5"/>
      <c r="G6" s="5"/>
      <c r="H6" s="5"/>
      <c r="I6" s="5"/>
      <c r="J6" s="5"/>
      <c r="K6" s="5"/>
    </row>
    <row r="7" spans="1:11" ht="15" x14ac:dyDescent="0.25">
      <c r="A7" s="30">
        <v>2010</v>
      </c>
      <c r="B7" s="5">
        <v>491000</v>
      </c>
      <c r="C7" s="5"/>
      <c r="D7" s="5"/>
      <c r="E7" s="5"/>
      <c r="F7" s="5"/>
      <c r="G7" s="5"/>
      <c r="H7" s="5"/>
      <c r="I7" s="5"/>
      <c r="J7" s="5"/>
      <c r="K7" s="5"/>
    </row>
    <row r="8" spans="1:11" ht="15" x14ac:dyDescent="0.25">
      <c r="A8" s="30"/>
      <c r="B8" s="5">
        <v>497000</v>
      </c>
      <c r="C8" s="4"/>
      <c r="D8" s="5"/>
      <c r="E8" s="5"/>
      <c r="F8" s="5"/>
      <c r="G8" s="5"/>
      <c r="H8" s="5"/>
      <c r="I8" s="5"/>
      <c r="J8" s="5"/>
      <c r="K8" s="5"/>
    </row>
    <row r="9" spans="1:11" ht="15" x14ac:dyDescent="0.25">
      <c r="A9" s="30"/>
      <c r="B9" s="5">
        <v>505000</v>
      </c>
      <c r="C9" s="4"/>
      <c r="D9" s="5"/>
      <c r="E9" s="5"/>
      <c r="F9" s="5"/>
      <c r="G9" s="5"/>
      <c r="H9" s="5"/>
      <c r="I9" s="5"/>
      <c r="J9" s="5"/>
      <c r="K9" s="5"/>
    </row>
    <row r="10" spans="1:11" ht="15" x14ac:dyDescent="0.25">
      <c r="A10" s="30"/>
      <c r="B10" s="5">
        <v>504000</v>
      </c>
      <c r="C10" s="4"/>
      <c r="D10" s="5"/>
      <c r="E10" s="5"/>
      <c r="F10" s="5"/>
      <c r="G10" s="5"/>
      <c r="H10" s="5"/>
      <c r="I10" s="5"/>
      <c r="J10" s="5"/>
      <c r="K10" s="5"/>
    </row>
    <row r="11" spans="1:11" ht="15" x14ac:dyDescent="0.25">
      <c r="A11" s="30">
        <v>2011</v>
      </c>
      <c r="B11" s="5">
        <v>511000</v>
      </c>
      <c r="C11" s="4"/>
      <c r="D11" s="5"/>
      <c r="E11" s="5"/>
      <c r="F11" s="5"/>
      <c r="G11" s="5"/>
      <c r="H11" s="5"/>
      <c r="I11" s="5"/>
      <c r="J11" s="5"/>
      <c r="K11" s="5"/>
    </row>
    <row r="12" spans="1:11" ht="15" x14ac:dyDescent="0.25">
      <c r="A12" s="30"/>
      <c r="B12" s="5">
        <v>517000</v>
      </c>
      <c r="C12" s="4"/>
      <c r="D12" s="5"/>
      <c r="E12" s="5"/>
      <c r="F12" s="5"/>
      <c r="G12" s="5"/>
      <c r="H12" s="5"/>
      <c r="I12" s="5"/>
      <c r="J12" s="5"/>
      <c r="K12" s="5"/>
    </row>
    <row r="13" spans="1:11" ht="15" x14ac:dyDescent="0.25">
      <c r="A13" s="30"/>
      <c r="B13" s="5">
        <v>519000</v>
      </c>
      <c r="C13" s="4"/>
      <c r="D13" s="5"/>
      <c r="E13" s="5"/>
      <c r="F13" s="5"/>
      <c r="G13" s="5"/>
      <c r="H13" s="5"/>
      <c r="I13" s="5"/>
      <c r="J13" s="5"/>
      <c r="K13" s="5"/>
    </row>
    <row r="14" spans="1:11" ht="15" x14ac:dyDescent="0.25">
      <c r="A14" s="30"/>
      <c r="B14" s="5">
        <v>518000</v>
      </c>
      <c r="C14" s="4"/>
      <c r="D14" s="5"/>
      <c r="E14" s="5"/>
      <c r="F14" s="5"/>
      <c r="G14" s="5"/>
      <c r="H14" s="5"/>
      <c r="I14" s="5"/>
      <c r="J14" s="5"/>
      <c r="K14" s="5"/>
    </row>
    <row r="15" spans="1:11" ht="15" x14ac:dyDescent="0.25">
      <c r="A15" s="30">
        <v>2012</v>
      </c>
      <c r="B15" s="5">
        <v>523000</v>
      </c>
      <c r="C15" s="4"/>
      <c r="D15" s="5"/>
      <c r="E15" s="5"/>
      <c r="F15" s="5"/>
      <c r="G15" s="5"/>
      <c r="H15" s="5"/>
      <c r="I15" s="5"/>
      <c r="J15" s="5"/>
      <c r="K15" s="5"/>
    </row>
    <row r="16" spans="1:11" ht="15" x14ac:dyDescent="0.25">
      <c r="A16" s="30"/>
      <c r="B16" s="5">
        <v>534000</v>
      </c>
      <c r="C16" s="4"/>
      <c r="D16" s="5"/>
      <c r="E16" s="5"/>
      <c r="F16" s="5"/>
      <c r="G16" s="5"/>
      <c r="H16" s="5"/>
      <c r="I16" s="5"/>
      <c r="J16" s="5"/>
      <c r="K16" s="5"/>
    </row>
    <row r="17" spans="1:18" ht="15" x14ac:dyDescent="0.25">
      <c r="A17" s="30"/>
      <c r="B17" s="5">
        <v>518000</v>
      </c>
      <c r="C17" s="4"/>
      <c r="D17" s="5"/>
      <c r="E17" s="5"/>
      <c r="F17" s="5"/>
      <c r="G17" s="5"/>
      <c r="H17" s="5"/>
      <c r="I17" s="5"/>
      <c r="J17" s="5"/>
      <c r="K17" s="5"/>
    </row>
    <row r="18" spans="1:18" ht="15" x14ac:dyDescent="0.25">
      <c r="A18" s="30"/>
      <c r="B18" s="5">
        <v>515000</v>
      </c>
      <c r="C18" s="4"/>
      <c r="D18" s="5"/>
      <c r="E18" s="5"/>
      <c r="F18" s="5"/>
      <c r="G18" s="5"/>
      <c r="H18" s="5"/>
      <c r="I18" s="5"/>
      <c r="J18" s="5"/>
      <c r="K18" s="5"/>
    </row>
    <row r="19" spans="1:18" ht="15" x14ac:dyDescent="0.25">
      <c r="A19" s="30">
        <v>2013</v>
      </c>
      <c r="B19" s="5">
        <v>515000</v>
      </c>
      <c r="C19" s="4"/>
      <c r="E19" s="5"/>
      <c r="F19" s="5"/>
      <c r="K19" s="5"/>
      <c r="L19" s="5"/>
      <c r="M19" s="5"/>
      <c r="N19" s="5"/>
      <c r="O19" s="5"/>
      <c r="P19" s="5"/>
      <c r="Q19" s="5"/>
      <c r="R19" s="5"/>
    </row>
    <row r="20" spans="1:18" ht="15" x14ac:dyDescent="0.25">
      <c r="A20" s="30"/>
      <c r="B20" s="5">
        <v>511000</v>
      </c>
      <c r="C20" s="4"/>
      <c r="E20" s="5"/>
      <c r="F20" s="5"/>
      <c r="K20" s="5"/>
      <c r="L20" s="5"/>
      <c r="M20" s="5"/>
      <c r="N20" s="5"/>
      <c r="O20" s="5"/>
      <c r="P20" s="5"/>
      <c r="Q20" s="5"/>
      <c r="R20" s="5"/>
    </row>
    <row r="21" spans="1:18" ht="15" x14ac:dyDescent="0.25">
      <c r="B21" s="5">
        <v>507000</v>
      </c>
      <c r="C21" s="4"/>
      <c r="D21" s="5"/>
      <c r="E21" s="5"/>
      <c r="F21" s="5"/>
      <c r="J21" s="5"/>
      <c r="K21" s="5"/>
      <c r="L21" s="5"/>
      <c r="M21" s="5"/>
      <c r="N21" s="5"/>
      <c r="O21" s="5"/>
      <c r="P21" s="5"/>
      <c r="Q21" s="5"/>
      <c r="R21" s="5"/>
    </row>
    <row r="22" spans="1:18" ht="15" x14ac:dyDescent="0.25">
      <c r="B22" s="5">
        <v>499000</v>
      </c>
      <c r="C22" s="4"/>
      <c r="D22" s="5"/>
      <c r="E22" s="5"/>
      <c r="F22" s="5"/>
      <c r="J22" s="5"/>
      <c r="K22" s="5"/>
      <c r="L22" s="5"/>
      <c r="M22" s="5"/>
      <c r="N22" s="5"/>
      <c r="O22" s="5"/>
      <c r="P22" s="5"/>
      <c r="Q22" s="5"/>
      <c r="R22" s="5"/>
    </row>
    <row r="23" spans="1:18" ht="15" x14ac:dyDescent="0.25">
      <c r="A23" s="30">
        <v>2014</v>
      </c>
      <c r="B23" s="5">
        <v>491000</v>
      </c>
      <c r="C23" s="4"/>
      <c r="E23" s="5"/>
      <c r="F23" s="5"/>
      <c r="J23" s="5"/>
      <c r="K23" s="5"/>
      <c r="L23" s="5"/>
      <c r="M23" s="5"/>
      <c r="N23" s="5"/>
      <c r="O23" s="5"/>
      <c r="P23" s="5"/>
      <c r="Q23" s="5"/>
      <c r="R23" s="5"/>
    </row>
    <row r="24" spans="1:18" ht="15" x14ac:dyDescent="0.25">
      <c r="B24" s="5">
        <v>491000</v>
      </c>
      <c r="C24" s="4"/>
      <c r="D24" s="5"/>
      <c r="E24" s="5"/>
      <c r="F24" s="5"/>
      <c r="K24" s="5"/>
      <c r="L24" s="5"/>
      <c r="M24" s="5"/>
      <c r="N24" s="5"/>
      <c r="O24" s="5"/>
      <c r="P24" s="5"/>
      <c r="Q24" s="5"/>
      <c r="R24" s="5"/>
    </row>
    <row r="25" spans="1:18" ht="15" x14ac:dyDescent="0.25">
      <c r="B25" s="5">
        <v>498000</v>
      </c>
      <c r="C25" s="4"/>
      <c r="D25" s="5"/>
      <c r="E25" s="5"/>
      <c r="F25" s="5"/>
      <c r="J25" s="5"/>
      <c r="K25" s="5"/>
      <c r="L25" s="5"/>
      <c r="M25" s="5"/>
      <c r="N25" s="5"/>
      <c r="O25" s="5"/>
      <c r="P25" s="5"/>
      <c r="Q25" s="5"/>
      <c r="R25" s="5"/>
    </row>
    <row r="26" spans="1:18" ht="15" x14ac:dyDescent="0.25">
      <c r="B26" s="5">
        <v>491000</v>
      </c>
      <c r="C26" s="4"/>
      <c r="D26" s="5"/>
      <c r="E26" s="5"/>
      <c r="F26" s="5"/>
      <c r="J26" s="5"/>
      <c r="K26" s="5"/>
      <c r="L26" s="5"/>
      <c r="M26" s="5"/>
      <c r="N26" s="5"/>
      <c r="O26" s="5"/>
      <c r="P26" s="5"/>
      <c r="Q26" s="5"/>
      <c r="R26" s="5"/>
    </row>
    <row r="27" spans="1:18" ht="15" x14ac:dyDescent="0.25">
      <c r="A27" s="30">
        <v>2015</v>
      </c>
      <c r="B27" s="5">
        <v>490000</v>
      </c>
      <c r="C27" s="4"/>
      <c r="E27" s="5"/>
      <c r="F27" s="5"/>
      <c r="J27" s="5"/>
      <c r="K27" s="5"/>
      <c r="L27" s="5"/>
      <c r="M27" s="5"/>
      <c r="N27" s="5"/>
      <c r="O27" s="5"/>
      <c r="P27" s="5"/>
      <c r="Q27" s="5"/>
      <c r="R27" s="5"/>
    </row>
    <row r="28" spans="1:18" ht="15" x14ac:dyDescent="0.25">
      <c r="B28" s="5">
        <v>489000</v>
      </c>
      <c r="C28" s="4"/>
      <c r="D28" s="5"/>
      <c r="E28" s="5"/>
      <c r="F28" s="5"/>
      <c r="K28" s="5"/>
      <c r="L28" s="5"/>
      <c r="M28" s="5"/>
      <c r="N28" s="5"/>
      <c r="O28" s="5"/>
      <c r="P28" s="5"/>
      <c r="Q28" s="5"/>
      <c r="R28" s="5"/>
    </row>
    <row r="29" spans="1:18" ht="15" x14ac:dyDescent="0.25">
      <c r="B29" s="5">
        <v>476000</v>
      </c>
      <c r="C29" s="4"/>
      <c r="D29" s="5"/>
      <c r="E29" s="5"/>
      <c r="F29" s="5"/>
      <c r="J29" s="5"/>
      <c r="K29" s="5"/>
      <c r="L29" s="5"/>
      <c r="M29" s="5"/>
      <c r="N29" s="5"/>
      <c r="O29" s="5"/>
      <c r="P29" s="5"/>
      <c r="Q29" s="5"/>
      <c r="R29" s="5"/>
    </row>
    <row r="30" spans="1:18" ht="15" x14ac:dyDescent="0.25">
      <c r="B30" s="5">
        <v>459000</v>
      </c>
      <c r="C30" s="4"/>
      <c r="D30" s="5"/>
      <c r="E30" s="5"/>
      <c r="F30" s="5"/>
      <c r="J30" s="5"/>
      <c r="K30" s="5"/>
      <c r="L30" s="5"/>
      <c r="M30" s="5"/>
      <c r="N30" s="5"/>
      <c r="O30" s="5"/>
      <c r="P30" s="5"/>
      <c r="Q30" s="5"/>
      <c r="R30" s="5"/>
    </row>
    <row r="31" spans="1:18" ht="15" x14ac:dyDescent="0.25">
      <c r="A31" s="30">
        <v>2016</v>
      </c>
      <c r="B31" s="5">
        <v>455000</v>
      </c>
      <c r="C31" s="4"/>
      <c r="D31" s="45"/>
      <c r="E31" s="5"/>
      <c r="F31" s="5"/>
      <c r="J31" s="5"/>
      <c r="K31" s="5"/>
      <c r="L31" s="5"/>
      <c r="M31" s="5"/>
      <c r="N31" s="5"/>
      <c r="O31" s="5"/>
      <c r="P31" s="5"/>
      <c r="Q31" s="5"/>
      <c r="R31" s="5"/>
    </row>
    <row r="32" spans="1:18" ht="15" x14ac:dyDescent="0.25">
      <c r="J32" s="5"/>
      <c r="K32" s="5"/>
      <c r="L32" s="5"/>
      <c r="M32" s="5"/>
      <c r="N32" s="5"/>
      <c r="P32" s="5"/>
      <c r="Q32" s="5"/>
      <c r="R32" s="5"/>
    </row>
    <row r="33" spans="1:1" ht="26.25" x14ac:dyDescent="0.4">
      <c r="A33" s="1"/>
    </row>
    <row r="34" spans="1:1" x14ac:dyDescent="0.2">
      <c r="A34" s="88" t="s">
        <v>263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2"/>
  <sheetViews>
    <sheetView zoomScale="55" zoomScaleNormal="5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5" x14ac:dyDescent="0.25"/>
  <cols>
    <col min="1" max="1" width="28.85546875" style="5" customWidth="1"/>
    <col min="2" max="29" width="9.42578125" style="5" customWidth="1"/>
    <col min="30" max="35" width="10.28515625" style="5" bestFit="1" customWidth="1"/>
    <col min="36" max="16384" width="9.140625" style="5"/>
  </cols>
  <sheetData>
    <row r="1" spans="1:39" ht="26.25" x14ac:dyDescent="0.4">
      <c r="A1" s="1" t="s">
        <v>103</v>
      </c>
    </row>
    <row r="2" spans="1:39" x14ac:dyDescent="0.25">
      <c r="B2" s="5" t="s">
        <v>77</v>
      </c>
      <c r="C2" s="5" t="s">
        <v>57</v>
      </c>
      <c r="D2" s="5" t="s">
        <v>78</v>
      </c>
      <c r="E2" s="5" t="s">
        <v>79</v>
      </c>
      <c r="F2" s="5" t="s">
        <v>80</v>
      </c>
      <c r="G2" s="5" t="s">
        <v>58</v>
      </c>
      <c r="H2" s="5" t="s">
        <v>81</v>
      </c>
      <c r="I2" s="5" t="s">
        <v>82</v>
      </c>
      <c r="J2" s="5" t="s">
        <v>83</v>
      </c>
      <c r="K2" s="5" t="s">
        <v>59</v>
      </c>
      <c r="L2" s="5" t="s">
        <v>84</v>
      </c>
      <c r="M2" s="5" t="s">
        <v>85</v>
      </c>
      <c r="N2" s="5" t="s">
        <v>86</v>
      </c>
      <c r="O2" s="5" t="s">
        <v>60</v>
      </c>
      <c r="P2" s="5" t="s">
        <v>87</v>
      </c>
      <c r="Q2" s="5" t="s">
        <v>88</v>
      </c>
      <c r="R2" s="5" t="s">
        <v>89</v>
      </c>
      <c r="S2" s="5" t="s">
        <v>61</v>
      </c>
      <c r="T2" s="5" t="s">
        <v>90</v>
      </c>
      <c r="U2" s="5" t="s">
        <v>91</v>
      </c>
      <c r="V2" s="5" t="s">
        <v>92</v>
      </c>
      <c r="W2" s="5" t="s">
        <v>62</v>
      </c>
      <c r="X2" s="5" t="s">
        <v>93</v>
      </c>
      <c r="Y2" s="5" t="s">
        <v>94</v>
      </c>
      <c r="Z2" s="5" t="s">
        <v>95</v>
      </c>
      <c r="AA2" s="5" t="s">
        <v>63</v>
      </c>
      <c r="AB2" s="5" t="s">
        <v>96</v>
      </c>
      <c r="AC2" s="5" t="s">
        <v>97</v>
      </c>
      <c r="AD2" s="5" t="s">
        <v>98</v>
      </c>
      <c r="AE2" s="5" t="s">
        <v>64</v>
      </c>
      <c r="AF2" s="5" t="s">
        <v>99</v>
      </c>
      <c r="AG2" s="5" t="s">
        <v>100</v>
      </c>
      <c r="AH2" s="5" t="s">
        <v>101</v>
      </c>
      <c r="AI2" s="5" t="s">
        <v>65</v>
      </c>
    </row>
    <row r="4" spans="1:39" x14ac:dyDescent="0.25">
      <c r="B4" s="30">
        <v>2008</v>
      </c>
      <c r="C4" s="30"/>
      <c r="D4" s="30"/>
      <c r="E4" s="30"/>
      <c r="F4" s="30">
        <v>2009</v>
      </c>
      <c r="G4" s="30"/>
      <c r="H4" s="30"/>
      <c r="I4" s="30"/>
      <c r="J4" s="30">
        <v>2010</v>
      </c>
      <c r="K4" s="30"/>
      <c r="L4" s="30"/>
      <c r="M4" s="30"/>
      <c r="N4" s="30">
        <v>2011</v>
      </c>
      <c r="O4" s="30"/>
      <c r="P4" s="30"/>
      <c r="Q4" s="30"/>
      <c r="R4" s="30">
        <v>2012</v>
      </c>
      <c r="S4" s="30"/>
      <c r="T4" s="30"/>
      <c r="U4" s="30"/>
      <c r="V4" s="30">
        <v>2013</v>
      </c>
      <c r="W4" s="30"/>
      <c r="X4" s="30"/>
      <c r="Y4" s="30"/>
      <c r="Z4" s="30">
        <v>2014</v>
      </c>
      <c r="AA4" s="30"/>
      <c r="AB4" s="30"/>
      <c r="AC4" s="30"/>
      <c r="AD4" s="30">
        <v>2015</v>
      </c>
      <c r="AE4" s="30"/>
      <c r="AF4" s="30"/>
      <c r="AG4" s="30"/>
      <c r="AH4" s="30">
        <v>2016</v>
      </c>
      <c r="AI4" s="30"/>
    </row>
    <row r="5" spans="1:39" x14ac:dyDescent="0.25">
      <c r="A5" s="5" t="s">
        <v>15</v>
      </c>
      <c r="B5" s="5">
        <f>B8/$B8*100</f>
        <v>100</v>
      </c>
      <c r="C5" s="5">
        <f t="shared" ref="C5:AI6" si="0">C8/$B8*100</f>
        <v>99.416815108848652</v>
      </c>
      <c r="D5" s="5">
        <f t="shared" si="0"/>
        <v>97.350246847756537</v>
      </c>
      <c r="E5" s="5">
        <f t="shared" si="0"/>
        <v>99.330945876920779</v>
      </c>
      <c r="F5" s="5">
        <f t="shared" si="0"/>
        <v>96.2185343855908</v>
      </c>
      <c r="G5" s="5">
        <f t="shared" si="0"/>
        <v>96.232680515496199</v>
      </c>
      <c r="H5" s="5">
        <f t="shared" si="0"/>
        <v>88.353741857368234</v>
      </c>
      <c r="I5" s="5">
        <f t="shared" si="0"/>
        <v>89.340634413858382</v>
      </c>
      <c r="J5" s="5">
        <f t="shared" si="0"/>
        <v>87.449184837843433</v>
      </c>
      <c r="K5" s="5">
        <f t="shared" si="0"/>
        <v>85.561578809686523</v>
      </c>
      <c r="L5" s="5">
        <f t="shared" si="0"/>
        <v>85.949646539455145</v>
      </c>
      <c r="M5" s="5">
        <f t="shared" si="0"/>
        <v>89.451281491554468</v>
      </c>
      <c r="N5" s="5">
        <f t="shared" si="0"/>
        <v>90.266583579055677</v>
      </c>
      <c r="O5" s="5">
        <f t="shared" si="0"/>
        <v>86.78327389149419</v>
      </c>
      <c r="P5" s="5">
        <f t="shared" si="0"/>
        <v>86.978848883819651</v>
      </c>
      <c r="Q5" s="5">
        <f t="shared" si="0"/>
        <v>90.435989131074436</v>
      </c>
      <c r="R5" s="5">
        <f t="shared" si="0"/>
        <v>87.038078201555123</v>
      </c>
      <c r="S5" s="5">
        <f t="shared" si="0"/>
        <v>84.369510125257108</v>
      </c>
      <c r="T5" s="5">
        <f t="shared" si="0"/>
        <v>86.807381316404928</v>
      </c>
      <c r="U5" s="5">
        <f t="shared" si="0"/>
        <v>85.941372172286847</v>
      </c>
      <c r="V5" s="5">
        <f t="shared" si="0"/>
        <v>87.917187617573433</v>
      </c>
      <c r="W5" s="5">
        <f t="shared" si="0"/>
        <v>87.047456711501241</v>
      </c>
      <c r="X5" s="5">
        <f t="shared" si="0"/>
        <v>84.224105122238726</v>
      </c>
      <c r="Y5" s="5">
        <f t="shared" si="0"/>
        <v>83.661493886692256</v>
      </c>
      <c r="Z5" s="5">
        <f t="shared" si="0"/>
        <v>85.453145914671609</v>
      </c>
      <c r="AA5" s="5">
        <f t="shared" si="0"/>
        <v>82.633087453494696</v>
      </c>
      <c r="AB5" s="5">
        <f t="shared" si="0"/>
        <v>82.43761318187552</v>
      </c>
      <c r="AC5" s="5">
        <f t="shared" si="0"/>
        <v>82.859318444856072</v>
      </c>
      <c r="AD5" s="5">
        <f t="shared" si="0"/>
        <v>84.241728153874433</v>
      </c>
      <c r="AE5" s="5">
        <f t="shared" si="0"/>
        <v>83.17301641925809</v>
      </c>
      <c r="AF5" s="5">
        <f t="shared" si="0"/>
        <v>84.037614692946661</v>
      </c>
      <c r="AG5" s="5">
        <f t="shared" si="0"/>
        <v>82.325790419829019</v>
      </c>
      <c r="AH5" s="5">
        <f t="shared" si="0"/>
        <v>77.89904614213404</v>
      </c>
      <c r="AI5" s="5">
        <f t="shared" si="0"/>
        <v>81.06420748790822</v>
      </c>
    </row>
    <row r="6" spans="1:39" x14ac:dyDescent="0.25">
      <c r="A6" s="42" t="s">
        <v>102</v>
      </c>
      <c r="B6" s="5">
        <f>B9/$B9*100</f>
        <v>100</v>
      </c>
      <c r="C6" s="5">
        <f t="shared" si="0"/>
        <v>101.29045841176602</v>
      </c>
      <c r="D6" s="5">
        <f t="shared" si="0"/>
        <v>101.35248623208383</v>
      </c>
      <c r="E6" s="5">
        <f t="shared" si="0"/>
        <v>102.79954680739314</v>
      </c>
      <c r="F6" s="5">
        <f t="shared" si="0"/>
        <v>102.08981354763935</v>
      </c>
      <c r="G6" s="5">
        <f t="shared" si="0"/>
        <v>99.989936415360958</v>
      </c>
      <c r="H6" s="5">
        <f t="shared" si="0"/>
        <v>97.062774634476995</v>
      </c>
      <c r="I6" s="5">
        <f t="shared" si="0"/>
        <v>98.055786597880527</v>
      </c>
      <c r="J6" s="5">
        <f t="shared" si="0"/>
        <v>96.953685508968192</v>
      </c>
      <c r="K6" s="5">
        <f t="shared" si="0"/>
        <v>97.370001165657712</v>
      </c>
      <c r="L6" s="5">
        <f t="shared" si="0"/>
        <v>95.997939798541495</v>
      </c>
      <c r="M6" s="5">
        <f t="shared" si="0"/>
        <v>97.429314561209921</v>
      </c>
      <c r="N6" s="5">
        <f t="shared" si="0"/>
        <v>97.333815860156122</v>
      </c>
      <c r="O6" s="5">
        <f t="shared" si="0"/>
        <v>98.078216981383235</v>
      </c>
      <c r="P6" s="5">
        <f t="shared" si="0"/>
        <v>99.639476202806577</v>
      </c>
      <c r="Q6" s="5">
        <f t="shared" si="0"/>
        <v>100.81612132438585</v>
      </c>
      <c r="R6" s="5">
        <f t="shared" si="0"/>
        <v>100.9735199927176</v>
      </c>
      <c r="S6" s="5">
        <f t="shared" si="0"/>
        <v>101.80329218931115</v>
      </c>
      <c r="T6" s="5">
        <f t="shared" si="0"/>
        <v>103.26461176692013</v>
      </c>
      <c r="U6" s="5">
        <f t="shared" si="0"/>
        <v>103.10657335297077</v>
      </c>
      <c r="V6" s="5">
        <f t="shared" si="0"/>
        <v>103.04823632702815</v>
      </c>
      <c r="W6" s="5">
        <f t="shared" si="0"/>
        <v>104.27751224370314</v>
      </c>
      <c r="X6" s="5">
        <f t="shared" si="0"/>
        <v>107.55432398604306</v>
      </c>
      <c r="Y6" s="5">
        <f t="shared" si="0"/>
        <v>108.7938547693162</v>
      </c>
      <c r="Z6" s="5">
        <f t="shared" si="0"/>
        <v>107.49753074048454</v>
      </c>
      <c r="AA6" s="5">
        <f t="shared" si="0"/>
        <v>108.30061470991473</v>
      </c>
      <c r="AB6" s="5">
        <f t="shared" si="0"/>
        <v>108.51521509221004</v>
      </c>
      <c r="AC6" s="5">
        <f t="shared" si="0"/>
        <v>110.09019488257019</v>
      </c>
      <c r="AD6" s="5">
        <f t="shared" si="0"/>
        <v>110.98763023895444</v>
      </c>
      <c r="AE6" s="5">
        <f t="shared" si="0"/>
        <v>112.77360212222796</v>
      </c>
      <c r="AF6" s="5">
        <f t="shared" si="0"/>
        <v>114.0163146529942</v>
      </c>
      <c r="AG6" s="5">
        <f t="shared" si="0"/>
        <v>115.84791208937834</v>
      </c>
      <c r="AH6" s="5">
        <f t="shared" si="0"/>
        <v>113.81899635296018</v>
      </c>
      <c r="AI6" s="5">
        <f t="shared" si="0"/>
        <v>112.22979438293666</v>
      </c>
    </row>
    <row r="7" spans="1:39" x14ac:dyDescent="0.25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</row>
    <row r="8" spans="1:39" x14ac:dyDescent="0.25">
      <c r="A8" s="5" t="s">
        <v>15</v>
      </c>
      <c r="B8" s="5">
        <v>2111.2997571693186</v>
      </c>
      <c r="C8" s="5">
        <v>2098.986975978592</v>
      </c>
      <c r="D8" s="5">
        <v>2055.355525300416</v>
      </c>
      <c r="E8" s="5">
        <v>2097.1740190934156</v>
      </c>
      <c r="F8" s="5">
        <v>2031.461682834856</v>
      </c>
      <c r="G8" s="5">
        <v>2031.7603500411974</v>
      </c>
      <c r="H8" s="5">
        <v>1865.412337284622</v>
      </c>
      <c r="I8" s="5">
        <v>1886.2485974333208</v>
      </c>
      <c r="J8" s="5">
        <v>1846.3144271279368</v>
      </c>
      <c r="K8" s="5">
        <v>1806.4614056391467</v>
      </c>
      <c r="L8" s="5">
        <v>1814.6546786754043</v>
      </c>
      <c r="M8" s="5">
        <v>1888.5846889160332</v>
      </c>
      <c r="N8" s="5">
        <v>1905.7981599096424</v>
      </c>
      <c r="O8" s="5">
        <v>1832.2550509347013</v>
      </c>
      <c r="P8" s="5">
        <v>1836.3842252727527</v>
      </c>
      <c r="Q8" s="5">
        <v>1909.3748189180458</v>
      </c>
      <c r="R8" s="5">
        <v>1837.6347337142749</v>
      </c>
      <c r="S8" s="5">
        <v>1781.2932623994971</v>
      </c>
      <c r="T8" s="5">
        <v>1832.7640309383016</v>
      </c>
      <c r="U8" s="5">
        <v>1814.4799819814725</v>
      </c>
      <c r="V8" s="5">
        <v>1856.195368679922</v>
      </c>
      <c r="W8" s="5">
        <v>1837.8327421719932</v>
      </c>
      <c r="X8" s="5">
        <v>1778.2233269238577</v>
      </c>
      <c r="Y8" s="5">
        <v>1766.3449172739579</v>
      </c>
      <c r="Z8" s="5">
        <v>1804.1720621900051</v>
      </c>
      <c r="AA8" s="5">
        <v>1744.6321747471441</v>
      </c>
      <c r="AB8" s="5">
        <v>1740.5051269251198</v>
      </c>
      <c r="AC8" s="5">
        <v>1749.4085891183986</v>
      </c>
      <c r="AD8" s="5">
        <v>1778.5954019479886</v>
      </c>
      <c r="AE8" s="5">
        <v>1756.0316936901934</v>
      </c>
      <c r="AF8" s="5">
        <v>1774.2859549430705</v>
      </c>
      <c r="AG8" s="5">
        <v>1738.144213221572</v>
      </c>
      <c r="AH8" s="5">
        <v>1644.6823720360915</v>
      </c>
      <c r="AI8" s="5">
        <v>1711.508415843439</v>
      </c>
      <c r="AJ8" s="4">
        <f t="shared" ref="AJ8:AJ10" si="1">AI8/AH8-1</f>
        <v>4.0631580263499778E-2</v>
      </c>
      <c r="AK8" s="5">
        <f t="shared" ref="AK8" si="2">AI8-AH8</f>
        <v>66.82604380734756</v>
      </c>
      <c r="AL8" s="5">
        <f>AI8-AE8</f>
        <v>-44.523277846754354</v>
      </c>
      <c r="AM8" s="5">
        <f>C8-AI8</f>
        <v>387.47856013515297</v>
      </c>
    </row>
    <row r="9" spans="1:39" x14ac:dyDescent="0.25">
      <c r="A9" s="42" t="s">
        <v>102</v>
      </c>
      <c r="B9" s="5">
        <f>B10-B8</f>
        <v>12326.440598727917</v>
      </c>
      <c r="C9" s="5">
        <f t="shared" ref="C9:AI9" si="3">C10-C8</f>
        <v>12485.508188305545</v>
      </c>
      <c r="D9" s="5">
        <f t="shared" si="3"/>
        <v>12493.154010731705</v>
      </c>
      <c r="E9" s="5">
        <f t="shared" si="3"/>
        <v>12671.525072974817</v>
      </c>
      <c r="F9" s="5">
        <f t="shared" si="3"/>
        <v>12584.040224301851</v>
      </c>
      <c r="G9" s="5">
        <f t="shared" si="3"/>
        <v>12325.200116945283</v>
      </c>
      <c r="H9" s="5">
        <f t="shared" si="3"/>
        <v>11964.385258795955</v>
      </c>
      <c r="I9" s="5">
        <f t="shared" si="3"/>
        <v>12086.788288603153</v>
      </c>
      <c r="J9" s="5">
        <f t="shared" si="3"/>
        <v>11950.93845254044</v>
      </c>
      <c r="K9" s="5">
        <f t="shared" si="3"/>
        <v>12002.255354665478</v>
      </c>
      <c r="L9" s="5">
        <f t="shared" si="3"/>
        <v>11833.129025269804</v>
      </c>
      <c r="M9" s="5">
        <f t="shared" si="3"/>
        <v>12009.56658513531</v>
      </c>
      <c r="N9" s="5">
        <f t="shared" si="3"/>
        <v>11997.794994477357</v>
      </c>
      <c r="O9" s="5">
        <f t="shared" si="3"/>
        <v>12089.553156501681</v>
      </c>
      <c r="P9" s="5">
        <f t="shared" si="3"/>
        <v>12282.000847022591</v>
      </c>
      <c r="Q9" s="5">
        <f t="shared" si="3"/>
        <v>12427.039308991889</v>
      </c>
      <c r="R9" s="5">
        <f t="shared" si="3"/>
        <v>12446.440962346993</v>
      </c>
      <c r="S9" s="5">
        <f t="shared" si="3"/>
        <v>12548.722339264856</v>
      </c>
      <c r="T9" s="5">
        <f t="shared" si="3"/>
        <v>12728.851028956407</v>
      </c>
      <c r="U9" s="5">
        <f t="shared" si="3"/>
        <v>12709.370517737769</v>
      </c>
      <c r="V9" s="5">
        <f t="shared" si="3"/>
        <v>12702.179638887888</v>
      </c>
      <c r="W9" s="5">
        <f t="shared" si="3"/>
        <v>12853.705604551298</v>
      </c>
      <c r="X9" s="5">
        <f t="shared" si="3"/>
        <v>13257.61985750297</v>
      </c>
      <c r="Y9" s="5">
        <f t="shared" si="3"/>
        <v>13410.409883206079</v>
      </c>
      <c r="Z9" s="5">
        <f t="shared" si="3"/>
        <v>13250.619271825108</v>
      </c>
      <c r="AA9" s="5">
        <f t="shared" si="3"/>
        <v>13349.610940274828</v>
      </c>
      <c r="AB9" s="5">
        <f t="shared" si="3"/>
        <v>13376.063528923103</v>
      </c>
      <c r="AC9" s="5">
        <f t="shared" si="3"/>
        <v>13570.202477223815</v>
      </c>
      <c r="AD9" s="5">
        <f t="shared" si="3"/>
        <v>13680.824313340503</v>
      </c>
      <c r="AE9" s="5">
        <f t="shared" si="3"/>
        <v>13900.971076642194</v>
      </c>
      <c r="AF9" s="5">
        <f t="shared" si="3"/>
        <v>14054.153298560044</v>
      </c>
      <c r="AG9" s="5">
        <f t="shared" si="3"/>
        <v>14279.924068563758</v>
      </c>
      <c r="AH9" s="5">
        <f t="shared" si="3"/>
        <v>14029.83097551593</v>
      </c>
      <c r="AI9" s="5">
        <f t="shared" si="3"/>
        <v>13833.938938687168</v>
      </c>
      <c r="AJ9" s="4"/>
    </row>
    <row r="10" spans="1:39" x14ac:dyDescent="0.25">
      <c r="A10" s="5" t="s">
        <v>34</v>
      </c>
      <c r="B10" s="5">
        <v>14437.740355897236</v>
      </c>
      <c r="C10" s="5">
        <v>14584.495164284137</v>
      </c>
      <c r="D10" s="5">
        <v>14548.509536032121</v>
      </c>
      <c r="E10" s="5">
        <v>14768.699092068233</v>
      </c>
      <c r="F10" s="5">
        <v>14615.501907136706</v>
      </c>
      <c r="G10" s="5">
        <v>14356.96046698648</v>
      </c>
      <c r="H10" s="5">
        <v>13829.797596080578</v>
      </c>
      <c r="I10" s="5">
        <v>13973.036886036474</v>
      </c>
      <c r="J10" s="5">
        <v>13797.252879668376</v>
      </c>
      <c r="K10" s="5">
        <v>13808.716760304625</v>
      </c>
      <c r="L10" s="5">
        <v>13647.783703945208</v>
      </c>
      <c r="M10" s="5">
        <v>13898.151274051343</v>
      </c>
      <c r="N10" s="5">
        <v>13903.593154386999</v>
      </c>
      <c r="O10" s="5">
        <v>13921.808207436383</v>
      </c>
      <c r="P10" s="5">
        <v>14118.385072295345</v>
      </c>
      <c r="Q10" s="5">
        <v>14336.414127909935</v>
      </c>
      <c r="R10" s="5">
        <v>14284.075696061267</v>
      </c>
      <c r="S10" s="5">
        <v>14330.015601664352</v>
      </c>
      <c r="T10" s="5">
        <v>14561.61505989471</v>
      </c>
      <c r="U10" s="5">
        <v>14523.850499719241</v>
      </c>
      <c r="V10" s="5">
        <v>14558.375007567811</v>
      </c>
      <c r="W10" s="5">
        <v>14691.538346723291</v>
      </c>
      <c r="X10" s="5">
        <v>15035.843184426829</v>
      </c>
      <c r="Y10" s="5">
        <v>15176.754800480037</v>
      </c>
      <c r="Z10" s="5">
        <v>15054.791334015114</v>
      </c>
      <c r="AA10" s="5">
        <v>15094.243115021973</v>
      </c>
      <c r="AB10" s="5">
        <v>15116.568655848223</v>
      </c>
      <c r="AC10" s="5">
        <v>15319.611066342213</v>
      </c>
      <c r="AD10" s="5">
        <v>15459.419715288492</v>
      </c>
      <c r="AE10" s="5">
        <v>15657.002770332387</v>
      </c>
      <c r="AF10" s="5">
        <v>15828.439253503115</v>
      </c>
      <c r="AG10" s="5">
        <v>16018.06828178533</v>
      </c>
      <c r="AH10" s="5">
        <v>15674.513347552022</v>
      </c>
      <c r="AI10" s="5">
        <v>15545.447354530606</v>
      </c>
      <c r="AJ10" s="4">
        <f t="shared" si="1"/>
        <v>-8.2341307930667851E-3</v>
      </c>
      <c r="AK10" s="5">
        <f>AI10-AH10</f>
        <v>-129.06599302141512</v>
      </c>
    </row>
    <row r="12" spans="1:39" x14ac:dyDescent="0.25">
      <c r="A12" s="5" t="s">
        <v>262</v>
      </c>
    </row>
  </sheetData>
  <pageMargins left="0.4" right="0.43" top="1" bottom="1" header="0.5" footer="0.5"/>
  <pageSetup scale="77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="75" zoomScaleNormal="75"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B1" sqref="B1"/>
    </sheetView>
  </sheetViews>
  <sheetFormatPr defaultRowHeight="15" x14ac:dyDescent="0.25"/>
  <cols>
    <col min="1" max="1" width="19.42578125" style="46" customWidth="1"/>
    <col min="2" max="2" width="17.140625" style="46" bestFit="1" customWidth="1"/>
    <col min="3" max="5" width="12.28515625" style="46" bestFit="1" customWidth="1"/>
    <col min="6" max="6" width="12.28515625" style="46" customWidth="1"/>
    <col min="7" max="7" width="12.28515625" style="46" bestFit="1" customWidth="1"/>
    <col min="8" max="8" width="12" style="46" bestFit="1" customWidth="1"/>
    <col min="9" max="15" width="9.85546875" style="46" bestFit="1" customWidth="1"/>
    <col min="16" max="16" width="10.85546875" style="46" bestFit="1" customWidth="1"/>
    <col min="17" max="17" width="22.28515625" style="46" bestFit="1" customWidth="1"/>
    <col min="18" max="18" width="17" style="46" bestFit="1" customWidth="1"/>
    <col min="19" max="16384" width="9.140625" style="46"/>
  </cols>
  <sheetData>
    <row r="1" spans="1:12" ht="26.25" x14ac:dyDescent="0.4">
      <c r="A1" s="1" t="s">
        <v>122</v>
      </c>
      <c r="B1" s="47"/>
    </row>
    <row r="3" spans="1:12" x14ac:dyDescent="0.25">
      <c r="B3" s="46" t="s">
        <v>104</v>
      </c>
    </row>
    <row r="4" spans="1:12" x14ac:dyDescent="0.25">
      <c r="B4" s="46" t="s">
        <v>105</v>
      </c>
      <c r="H4" s="30"/>
      <c r="I4" s="30"/>
      <c r="J4" s="30"/>
      <c r="K4" s="30"/>
    </row>
    <row r="5" spans="1:12" s="48" customFormat="1" x14ac:dyDescent="0.25">
      <c r="B5" s="49" t="s">
        <v>106</v>
      </c>
      <c r="C5" s="49" t="s">
        <v>37</v>
      </c>
      <c r="D5" s="49" t="s">
        <v>38</v>
      </c>
      <c r="E5" s="49" t="s">
        <v>39</v>
      </c>
      <c r="F5" s="49" t="s">
        <v>40</v>
      </c>
      <c r="G5" s="49" t="s">
        <v>41</v>
      </c>
      <c r="H5" s="5"/>
      <c r="I5" s="5"/>
      <c r="J5" s="5"/>
      <c r="K5" s="5"/>
    </row>
    <row r="6" spans="1:12" ht="26.25" x14ac:dyDescent="0.25">
      <c r="A6" s="50" t="s">
        <v>107</v>
      </c>
      <c r="B6" s="46">
        <f>B18/1000</f>
        <v>305.5942452068</v>
      </c>
      <c r="C6" s="46">
        <f t="shared" ref="C6:G15" si="0">C18/1000</f>
        <v>313.36913553580007</v>
      </c>
      <c r="D6" s="46">
        <f t="shared" si="0"/>
        <v>375.24630644659987</v>
      </c>
      <c r="E6" s="46">
        <f t="shared" si="0"/>
        <v>387.79276018460007</v>
      </c>
      <c r="F6" s="46">
        <f t="shared" si="0"/>
        <v>332.8356046935001</v>
      </c>
      <c r="G6" s="46">
        <f t="shared" si="0"/>
        <v>352.59492909440002</v>
      </c>
      <c r="H6" s="5">
        <f t="shared" ref="H6:H15" si="1">G6-F6</f>
        <v>19.759324400899914</v>
      </c>
      <c r="I6" s="45">
        <f>H6/H$16</f>
        <v>0.33710323515464996</v>
      </c>
      <c r="J6" s="45">
        <f>G6/G$16</f>
        <v>0.20601413690438239</v>
      </c>
      <c r="K6" s="5"/>
    </row>
    <row r="7" spans="1:12" ht="26.25" x14ac:dyDescent="0.25">
      <c r="A7" s="50" t="s">
        <v>108</v>
      </c>
      <c r="B7" s="46">
        <f t="shared" ref="B7:G15" si="2">B19/1000</f>
        <v>286.29760577330001</v>
      </c>
      <c r="C7" s="46">
        <f t="shared" si="2"/>
        <v>240.47493116250004</v>
      </c>
      <c r="D7" s="46">
        <f t="shared" si="2"/>
        <v>246.93503008140001</v>
      </c>
      <c r="E7" s="46">
        <f t="shared" si="2"/>
        <v>212.89523995959996</v>
      </c>
      <c r="F7" s="46">
        <f t="shared" si="0"/>
        <v>236.79202800729999</v>
      </c>
      <c r="G7" s="46">
        <f t="shared" si="2"/>
        <v>262.36022850130001</v>
      </c>
      <c r="H7" s="5">
        <f t="shared" si="1"/>
        <v>25.568200494000024</v>
      </c>
      <c r="I7" s="45">
        <f t="shared" ref="I7:I15" si="3">H7/H$16</f>
        <v>0.43620535443092279</v>
      </c>
      <c r="J7" s="45">
        <f t="shared" ref="J7:J15" si="4">G7/G$16</f>
        <v>0.15329181327579761</v>
      </c>
      <c r="K7" s="5"/>
    </row>
    <row r="8" spans="1:12" ht="26.25" x14ac:dyDescent="0.25">
      <c r="A8" s="50" t="s">
        <v>109</v>
      </c>
      <c r="B8" s="46">
        <f t="shared" si="2"/>
        <v>152.24723860519998</v>
      </c>
      <c r="C8" s="46">
        <f t="shared" si="2"/>
        <v>129.82750572460003</v>
      </c>
      <c r="D8" s="46">
        <f t="shared" si="2"/>
        <v>102.55422807949999</v>
      </c>
      <c r="E8" s="46">
        <f t="shared" si="2"/>
        <v>122.90137851760001</v>
      </c>
      <c r="F8" s="46">
        <f t="shared" si="0"/>
        <v>75.141096447899983</v>
      </c>
      <c r="G8" s="46">
        <f t="shared" si="2"/>
        <v>91.904235921399987</v>
      </c>
      <c r="H8" s="5">
        <f t="shared" si="1"/>
        <v>16.763139473500004</v>
      </c>
      <c r="I8" s="45">
        <f t="shared" si="3"/>
        <v>0.28598693119326002</v>
      </c>
      <c r="J8" s="45">
        <f t="shared" si="4"/>
        <v>5.3697799596360278E-2</v>
      </c>
      <c r="K8" s="45">
        <f>SUM(I6:I8)+I14</f>
        <v>1.3407931624427385</v>
      </c>
      <c r="L8" s="45">
        <f>SUM(J6:J8)+J14</f>
        <v>0.489316374246341</v>
      </c>
    </row>
    <row r="9" spans="1:12" ht="26.25" x14ac:dyDescent="0.25">
      <c r="A9" s="50" t="s">
        <v>110</v>
      </c>
      <c r="B9" s="46">
        <f t="shared" si="2"/>
        <v>89.511114548499989</v>
      </c>
      <c r="C9" s="46">
        <f t="shared" si="2"/>
        <v>91.816804561500035</v>
      </c>
      <c r="D9" s="46">
        <f t="shared" si="2"/>
        <v>63.538689730000002</v>
      </c>
      <c r="E9" s="46">
        <f t="shared" si="2"/>
        <v>71.87164779630001</v>
      </c>
      <c r="F9" s="46">
        <f t="shared" si="0"/>
        <v>101.17072939010001</v>
      </c>
      <c r="G9" s="46">
        <f t="shared" si="2"/>
        <v>89.123061578599973</v>
      </c>
      <c r="H9" s="5">
        <f t="shared" si="1"/>
        <v>-12.047667811500034</v>
      </c>
      <c r="I9" s="45">
        <f t="shared" si="3"/>
        <v>-0.20553879843888972</v>
      </c>
      <c r="J9" s="45">
        <f t="shared" si="4"/>
        <v>5.207281527431077E-2</v>
      </c>
      <c r="K9" s="5"/>
    </row>
    <row r="10" spans="1:12" ht="26.25" x14ac:dyDescent="0.25">
      <c r="A10" s="50" t="s">
        <v>111</v>
      </c>
      <c r="B10" s="46">
        <f t="shared" si="2"/>
        <v>260.96889409700009</v>
      </c>
      <c r="C10" s="46">
        <f t="shared" si="2"/>
        <v>217.86061085419996</v>
      </c>
      <c r="D10" s="46">
        <f t="shared" si="2"/>
        <v>206.37084748709995</v>
      </c>
      <c r="E10" s="46">
        <f t="shared" si="2"/>
        <v>213.1102108609</v>
      </c>
      <c r="F10" s="46">
        <f t="shared" si="0"/>
        <v>222.37093323529996</v>
      </c>
      <c r="G10" s="46">
        <f t="shared" si="2"/>
        <v>216.0718474036</v>
      </c>
      <c r="H10" s="5">
        <f t="shared" si="1"/>
        <v>-6.299085831699955</v>
      </c>
      <c r="I10" s="45">
        <f t="shared" si="3"/>
        <v>-0.10746532468924719</v>
      </c>
      <c r="J10" s="45">
        <f t="shared" si="4"/>
        <v>0.12624644167888871</v>
      </c>
      <c r="K10" s="5"/>
    </row>
    <row r="11" spans="1:12" ht="26.25" x14ac:dyDescent="0.25">
      <c r="A11" s="50" t="s">
        <v>112</v>
      </c>
      <c r="B11" s="46">
        <f t="shared" si="2"/>
        <v>358.36652012440004</v>
      </c>
      <c r="C11" s="46">
        <f t="shared" si="2"/>
        <v>322.43392084789997</v>
      </c>
      <c r="D11" s="46">
        <f t="shared" si="2"/>
        <v>285.59512305740003</v>
      </c>
      <c r="E11" s="46">
        <f t="shared" si="2"/>
        <v>272.56330271050007</v>
      </c>
      <c r="F11" s="46">
        <f t="shared" si="0"/>
        <v>252.72448758600004</v>
      </c>
      <c r="G11" s="46">
        <f t="shared" si="2"/>
        <v>252.96586565810006</v>
      </c>
      <c r="H11" s="5">
        <f t="shared" si="1"/>
        <v>0.24137807210001938</v>
      </c>
      <c r="I11" s="45">
        <f t="shared" si="3"/>
        <v>4.1180218184283177E-3</v>
      </c>
      <c r="J11" s="45">
        <f t="shared" si="4"/>
        <v>0.1478028757069017</v>
      </c>
      <c r="K11" s="5"/>
    </row>
    <row r="12" spans="1:12" ht="26.25" x14ac:dyDescent="0.25">
      <c r="A12" s="50" t="s">
        <v>113</v>
      </c>
      <c r="B12" s="46">
        <f t="shared" si="2"/>
        <v>231.621451751</v>
      </c>
      <c r="C12" s="46">
        <f t="shared" si="2"/>
        <v>131.902936361</v>
      </c>
      <c r="D12" s="46">
        <f t="shared" si="2"/>
        <v>155.04812279410007</v>
      </c>
      <c r="E12" s="46">
        <f t="shared" si="2"/>
        <v>138.01614785319998</v>
      </c>
      <c r="F12" s="46">
        <f t="shared" si="0"/>
        <v>148.84330200149998</v>
      </c>
      <c r="G12" s="46">
        <f t="shared" si="2"/>
        <v>144.96350965750003</v>
      </c>
      <c r="H12" s="5">
        <f t="shared" si="1"/>
        <v>-3.8797923439999522</v>
      </c>
      <c r="I12" s="45">
        <f t="shared" si="3"/>
        <v>-6.6191056149220384E-2</v>
      </c>
      <c r="J12" s="45">
        <f t="shared" si="4"/>
        <v>8.4699267801223416E-2</v>
      </c>
      <c r="K12" s="5"/>
    </row>
    <row r="13" spans="1:12" ht="26.25" x14ac:dyDescent="0.25">
      <c r="A13" s="50" t="s">
        <v>114</v>
      </c>
      <c r="B13" s="46">
        <f t="shared" si="2"/>
        <v>164.40497007720001</v>
      </c>
      <c r="C13" s="46">
        <f t="shared" si="2"/>
        <v>136.70131483009999</v>
      </c>
      <c r="D13" s="46">
        <f t="shared" si="2"/>
        <v>125.00657114459999</v>
      </c>
      <c r="E13" s="46">
        <f t="shared" si="2"/>
        <v>103.64406126390001</v>
      </c>
      <c r="F13" s="46">
        <f t="shared" si="0"/>
        <v>89.745523426900007</v>
      </c>
      <c r="G13" s="46">
        <f t="shared" si="2"/>
        <v>92.00162051689999</v>
      </c>
      <c r="H13" s="5">
        <f t="shared" si="1"/>
        <v>2.256097089999983</v>
      </c>
      <c r="I13" s="45">
        <f t="shared" si="3"/>
        <v>3.8490062333677161E-2</v>
      </c>
      <c r="J13" s="45">
        <f t="shared" si="4"/>
        <v>5.3754699460011872E-2</v>
      </c>
      <c r="K13" s="5"/>
    </row>
    <row r="14" spans="1:12" ht="26.25" x14ac:dyDescent="0.25">
      <c r="A14" s="50" t="s">
        <v>115</v>
      </c>
      <c r="B14" s="46">
        <f t="shared" si="2"/>
        <v>119.4700419286</v>
      </c>
      <c r="C14" s="46">
        <f t="shared" si="2"/>
        <v>110.70155171700002</v>
      </c>
      <c r="D14" s="46">
        <f t="shared" si="2"/>
        <v>93.76337936930004</v>
      </c>
      <c r="E14" s="46">
        <f t="shared" si="2"/>
        <v>120.37248675579998</v>
      </c>
      <c r="F14" s="46">
        <f t="shared" si="0"/>
        <v>114.10969949070001</v>
      </c>
      <c r="G14" s="46">
        <f t="shared" si="2"/>
        <v>130.60969901509992</v>
      </c>
      <c r="H14" s="5">
        <f t="shared" si="1"/>
        <v>16.499999524399911</v>
      </c>
      <c r="I14" s="45">
        <f t="shared" si="3"/>
        <v>0.2814976416639059</v>
      </c>
      <c r="J14" s="45">
        <f t="shared" si="4"/>
        <v>7.6312624469800749E-2</v>
      </c>
      <c r="K14" s="5"/>
    </row>
    <row r="15" spans="1:12" ht="26.25" x14ac:dyDescent="0.25">
      <c r="A15" s="50" t="s">
        <v>116</v>
      </c>
      <c r="B15" s="46">
        <f t="shared" si="2"/>
        <v>130.50489386560002</v>
      </c>
      <c r="C15" s="46">
        <f t="shared" si="2"/>
        <v>111.37269404320003</v>
      </c>
      <c r="D15" s="46">
        <f t="shared" si="2"/>
        <v>90.573876554799995</v>
      </c>
      <c r="E15" s="46">
        <f t="shared" si="2"/>
        <v>112.86445778669999</v>
      </c>
      <c r="F15" s="46">
        <f t="shared" si="0"/>
        <v>79.159957359500012</v>
      </c>
      <c r="G15" s="46">
        <f t="shared" si="2"/>
        <v>78.9134184957</v>
      </c>
      <c r="H15" s="5">
        <f t="shared" si="1"/>
        <v>-0.24653886380001211</v>
      </c>
      <c r="I15" s="45">
        <f t="shared" si="3"/>
        <v>-4.2060673174914116E-3</v>
      </c>
      <c r="J15" s="45">
        <f t="shared" si="4"/>
        <v>4.6107525832322478E-2</v>
      </c>
      <c r="K15" s="5"/>
    </row>
    <row r="16" spans="1:12" x14ac:dyDescent="0.25">
      <c r="B16" s="46">
        <f>SUM(B6:B15)</f>
        <v>2098.9869759776002</v>
      </c>
      <c r="C16" s="46">
        <f t="shared" ref="C16:G16" si="5">SUM(C6:C15)</f>
        <v>1806.4614056378002</v>
      </c>
      <c r="D16" s="46">
        <f t="shared" si="5"/>
        <v>1744.6321747448001</v>
      </c>
      <c r="E16" s="46">
        <f t="shared" si="5"/>
        <v>1756.0316936891004</v>
      </c>
      <c r="F16" s="46">
        <f t="shared" si="5"/>
        <v>1652.8933616386998</v>
      </c>
      <c r="G16" s="46">
        <f t="shared" si="5"/>
        <v>1711.5084158426</v>
      </c>
      <c r="H16" s="5">
        <f>G16-F16</f>
        <v>58.615054203900172</v>
      </c>
      <c r="I16" s="45">
        <f>H16/H$16</f>
        <v>1</v>
      </c>
      <c r="J16" s="45">
        <f>G16/G$16</f>
        <v>1</v>
      </c>
    </row>
    <row r="18" spans="1:7" x14ac:dyDescent="0.25">
      <c r="A18" s="51" t="s">
        <v>42</v>
      </c>
      <c r="B18" s="46">
        <v>305594.2452068</v>
      </c>
      <c r="C18" s="46">
        <v>313369.13553580007</v>
      </c>
      <c r="D18" s="46">
        <v>375246.30644659989</v>
      </c>
      <c r="E18" s="46">
        <v>387792.76018460008</v>
      </c>
      <c r="F18" s="5">
        <v>332835.60469350009</v>
      </c>
      <c r="G18" s="46">
        <v>352594.92909440002</v>
      </c>
    </row>
    <row r="19" spans="1:7" x14ac:dyDescent="0.25">
      <c r="A19" s="51" t="s">
        <v>51</v>
      </c>
      <c r="B19" s="46">
        <v>286297.60577329999</v>
      </c>
      <c r="C19" s="46">
        <v>240474.93116250006</v>
      </c>
      <c r="D19" s="46">
        <v>246935.03008140001</v>
      </c>
      <c r="E19" s="46">
        <v>212895.23995959997</v>
      </c>
      <c r="F19" s="5">
        <v>236792.02800729999</v>
      </c>
      <c r="G19" s="46">
        <v>262360.22850130004</v>
      </c>
    </row>
    <row r="20" spans="1:7" x14ac:dyDescent="0.25">
      <c r="A20" s="51" t="s">
        <v>47</v>
      </c>
      <c r="B20" s="46">
        <v>152247.23860519999</v>
      </c>
      <c r="C20" s="46">
        <v>129827.50572460002</v>
      </c>
      <c r="D20" s="46">
        <v>102554.2280795</v>
      </c>
      <c r="E20" s="46">
        <v>122901.37851760001</v>
      </c>
      <c r="F20" s="5">
        <v>75141.096447899981</v>
      </c>
      <c r="G20" s="46">
        <v>91904.235921399988</v>
      </c>
    </row>
    <row r="21" spans="1:7" x14ac:dyDescent="0.25">
      <c r="A21" s="51" t="s">
        <v>117</v>
      </c>
      <c r="B21" s="46">
        <v>89511.114548499987</v>
      </c>
      <c r="C21" s="46">
        <v>91816.80456150003</v>
      </c>
      <c r="D21" s="46">
        <v>63538.689729999998</v>
      </c>
      <c r="E21" s="46">
        <v>71871.647796300007</v>
      </c>
      <c r="F21" s="5">
        <v>101170.72939010001</v>
      </c>
      <c r="G21" s="46">
        <v>89123.061578599969</v>
      </c>
    </row>
    <row r="22" spans="1:7" x14ac:dyDescent="0.25">
      <c r="A22" s="51" t="s">
        <v>118</v>
      </c>
      <c r="B22" s="46">
        <v>260968.8940970001</v>
      </c>
      <c r="C22" s="46">
        <v>217860.61085419997</v>
      </c>
      <c r="D22" s="46">
        <v>206370.84748709996</v>
      </c>
      <c r="E22" s="46">
        <v>213110.2108609</v>
      </c>
      <c r="F22" s="5">
        <v>222370.93323529995</v>
      </c>
      <c r="G22" s="46">
        <v>216071.8474036</v>
      </c>
    </row>
    <row r="23" spans="1:7" x14ac:dyDescent="0.25">
      <c r="A23" s="51" t="s">
        <v>119</v>
      </c>
      <c r="B23" s="46">
        <v>358366.52012440003</v>
      </c>
      <c r="C23" s="46">
        <v>322433.92084789998</v>
      </c>
      <c r="D23" s="46">
        <v>285595.12305740005</v>
      </c>
      <c r="E23" s="46">
        <v>272563.30271050008</v>
      </c>
      <c r="F23" s="5">
        <v>252724.48758600003</v>
      </c>
      <c r="G23" s="46">
        <v>252965.86565810005</v>
      </c>
    </row>
    <row r="24" spans="1:7" x14ac:dyDescent="0.25">
      <c r="A24" s="51" t="s">
        <v>120</v>
      </c>
      <c r="B24" s="46">
        <v>231621.45175099999</v>
      </c>
      <c r="C24" s="46">
        <v>131902.936361</v>
      </c>
      <c r="D24" s="46">
        <v>155048.12279410005</v>
      </c>
      <c r="E24" s="46">
        <v>138016.14785319997</v>
      </c>
      <c r="F24" s="5">
        <v>148843.30200149998</v>
      </c>
      <c r="G24" s="46">
        <v>144963.50965750002</v>
      </c>
    </row>
    <row r="25" spans="1:7" x14ac:dyDescent="0.25">
      <c r="A25" s="51" t="s">
        <v>45</v>
      </c>
      <c r="B25" s="46">
        <v>164404.97007720001</v>
      </c>
      <c r="C25" s="46">
        <v>136701.31483009999</v>
      </c>
      <c r="D25" s="46">
        <v>125006.57114459999</v>
      </c>
      <c r="E25" s="46">
        <v>103644.06126390002</v>
      </c>
      <c r="F25" s="5">
        <v>89745.523426900007</v>
      </c>
      <c r="G25" s="46">
        <v>92001.620516899988</v>
      </c>
    </row>
    <row r="26" spans="1:7" x14ac:dyDescent="0.25">
      <c r="A26" s="51" t="s">
        <v>50</v>
      </c>
      <c r="B26" s="46">
        <v>119470.0419286</v>
      </c>
      <c r="C26" s="46">
        <v>110701.55171700001</v>
      </c>
      <c r="D26" s="46">
        <v>93763.379369300033</v>
      </c>
      <c r="E26" s="46">
        <v>120372.48675579998</v>
      </c>
      <c r="F26" s="5">
        <v>114109.6994907</v>
      </c>
      <c r="G26" s="46">
        <v>130609.69901509993</v>
      </c>
    </row>
    <row r="27" spans="1:7" x14ac:dyDescent="0.25">
      <c r="A27" s="51" t="s">
        <v>121</v>
      </c>
      <c r="B27" s="46">
        <v>130504.89386560002</v>
      </c>
      <c r="C27" s="46">
        <v>111372.69404320003</v>
      </c>
      <c r="D27" s="46">
        <v>90573.876554799994</v>
      </c>
      <c r="E27" s="46">
        <v>112864.45778669999</v>
      </c>
      <c r="F27" s="5">
        <v>79159.957359500011</v>
      </c>
      <c r="G27" s="46">
        <v>78913.418495699996</v>
      </c>
    </row>
    <row r="30" spans="1:7" x14ac:dyDescent="0.25">
      <c r="A30" s="5" t="s">
        <v>265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zoomScale="53" zoomScaleNormal="53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9.140625" style="53"/>
    <col min="2" max="5" width="9.140625" style="52"/>
    <col min="6" max="7" width="17.7109375" style="52" customWidth="1"/>
    <col min="8" max="16384" width="9.140625" style="52"/>
  </cols>
  <sheetData>
    <row r="1" spans="1:7" ht="26.25" x14ac:dyDescent="0.4">
      <c r="A1" s="1" t="s">
        <v>127</v>
      </c>
    </row>
    <row r="2" spans="1:7" x14ac:dyDescent="0.25">
      <c r="B2" s="60" t="s">
        <v>126</v>
      </c>
      <c r="F2" s="60"/>
    </row>
    <row r="3" spans="1:7" x14ac:dyDescent="0.25">
      <c r="B3" s="60" t="s">
        <v>125</v>
      </c>
      <c r="C3" s="60" t="s">
        <v>124</v>
      </c>
      <c r="D3" s="60" t="s">
        <v>123</v>
      </c>
      <c r="E3" s="60"/>
      <c r="F3" s="60"/>
      <c r="G3" s="60"/>
    </row>
    <row r="4" spans="1:7" x14ac:dyDescent="0.25">
      <c r="A4" s="59">
        <v>2010</v>
      </c>
      <c r="B4" s="57">
        <v>19.368691621721229</v>
      </c>
      <c r="C4" s="57">
        <v>19.039601391214571</v>
      </c>
      <c r="D4" s="57">
        <v>0.32909023050665809</v>
      </c>
      <c r="E4" s="57"/>
      <c r="F4" s="54"/>
      <c r="G4" s="54"/>
    </row>
    <row r="5" spans="1:7" x14ac:dyDescent="0.25">
      <c r="A5" s="59"/>
      <c r="B5" s="57">
        <v>21.546967135297976</v>
      </c>
      <c r="C5" s="57">
        <v>19.564757031733031</v>
      </c>
      <c r="D5" s="57">
        <v>1.9822101035649444</v>
      </c>
      <c r="E5" s="57"/>
      <c r="F5" s="54"/>
      <c r="G5" s="54"/>
    </row>
    <row r="6" spans="1:7" x14ac:dyDescent="0.25">
      <c r="A6" s="59"/>
      <c r="B6" s="57">
        <v>24.032575984881944</v>
      </c>
      <c r="C6" s="57">
        <v>22.093693155858599</v>
      </c>
      <c r="D6" s="57">
        <v>1.9388828290233446</v>
      </c>
      <c r="E6" s="57"/>
      <c r="F6" s="54"/>
      <c r="G6" s="54"/>
    </row>
    <row r="7" spans="1:7" x14ac:dyDescent="0.25">
      <c r="A7" s="59"/>
      <c r="B7" s="57">
        <v>26.382828422020843</v>
      </c>
      <c r="C7" s="57">
        <v>22.249572980633104</v>
      </c>
      <c r="D7" s="57">
        <v>4.1332554413877372</v>
      </c>
      <c r="E7" s="57"/>
      <c r="F7" s="54"/>
      <c r="G7" s="54"/>
    </row>
    <row r="8" spans="1:7" x14ac:dyDescent="0.25">
      <c r="A8" s="59">
        <v>2011</v>
      </c>
      <c r="B8" s="57">
        <v>25.01018600330173</v>
      </c>
      <c r="C8" s="57">
        <v>23.689199297872158</v>
      </c>
      <c r="D8" s="57">
        <v>1.3209867054295712</v>
      </c>
      <c r="E8" s="57"/>
      <c r="F8" s="54"/>
      <c r="G8" s="54"/>
    </row>
    <row r="9" spans="1:7" x14ac:dyDescent="0.25">
      <c r="A9" s="59"/>
      <c r="B9" s="57">
        <v>27.882332621408146</v>
      </c>
      <c r="C9" s="57">
        <v>25.376630102704389</v>
      </c>
      <c r="D9" s="57">
        <v>2.5057025187037532</v>
      </c>
      <c r="E9" s="57"/>
      <c r="F9" s="54"/>
      <c r="G9" s="54"/>
    </row>
    <row r="10" spans="1:7" x14ac:dyDescent="0.25">
      <c r="A10" s="59"/>
      <c r="B10" s="57">
        <v>29.345397295082392</v>
      </c>
      <c r="C10" s="57">
        <v>27.545288050886207</v>
      </c>
      <c r="D10" s="57">
        <v>1.8001092441961895</v>
      </c>
      <c r="E10" s="57"/>
      <c r="F10" s="54"/>
      <c r="G10" s="54"/>
    </row>
    <row r="11" spans="1:7" x14ac:dyDescent="0.25">
      <c r="A11" s="59"/>
      <c r="B11" s="57">
        <v>26.706967031747865</v>
      </c>
      <c r="C11" s="57">
        <v>26.196416156542831</v>
      </c>
      <c r="D11" s="57">
        <v>0.51055087520503939</v>
      </c>
      <c r="E11" s="57"/>
      <c r="F11" s="54"/>
      <c r="G11" s="54"/>
    </row>
    <row r="12" spans="1:7" x14ac:dyDescent="0.25">
      <c r="A12" s="59">
        <v>2012</v>
      </c>
      <c r="B12" s="57">
        <v>25.242421138681582</v>
      </c>
      <c r="C12" s="57">
        <v>26.156047392441714</v>
      </c>
      <c r="D12" s="57">
        <v>-0.91362625376013273</v>
      </c>
      <c r="E12" s="57"/>
      <c r="F12" s="54"/>
      <c r="G12" s="54"/>
    </row>
    <row r="13" spans="1:7" x14ac:dyDescent="0.25">
      <c r="A13" s="59"/>
      <c r="B13" s="57">
        <v>24.837413165719575</v>
      </c>
      <c r="C13" s="57">
        <v>25.459535413028341</v>
      </c>
      <c r="D13" s="57">
        <v>-0.62212224730876642</v>
      </c>
      <c r="E13" s="57"/>
      <c r="F13" s="54"/>
      <c r="G13" s="54"/>
    </row>
    <row r="14" spans="1:7" x14ac:dyDescent="0.25">
      <c r="A14" s="59"/>
      <c r="B14" s="57">
        <v>24.984551050221519</v>
      </c>
      <c r="C14" s="57">
        <v>26.675670440080069</v>
      </c>
      <c r="D14" s="57">
        <v>-1.6911193898585495</v>
      </c>
      <c r="E14" s="57"/>
      <c r="F14" s="54"/>
      <c r="G14" s="54"/>
    </row>
    <row r="15" spans="1:7" x14ac:dyDescent="0.25">
      <c r="A15" s="59"/>
      <c r="B15" s="57">
        <v>24.496352843291824</v>
      </c>
      <c r="C15" s="57">
        <v>25.855205735332426</v>
      </c>
      <c r="D15" s="57">
        <v>-1.358852892040602</v>
      </c>
      <c r="E15" s="57"/>
      <c r="F15" s="54"/>
      <c r="G15" s="54"/>
    </row>
    <row r="16" spans="1:7" x14ac:dyDescent="0.25">
      <c r="A16" s="59">
        <v>2013</v>
      </c>
      <c r="B16" s="57">
        <v>23.092457928446709</v>
      </c>
      <c r="C16" s="57">
        <v>25.525159269114162</v>
      </c>
      <c r="D16" s="57">
        <v>-2.4327013406674522</v>
      </c>
      <c r="E16" s="57"/>
      <c r="F16" s="54"/>
      <c r="G16" s="54"/>
    </row>
    <row r="17" spans="1:7" x14ac:dyDescent="0.25">
      <c r="A17" s="59"/>
      <c r="B17" s="57">
        <v>24.088625357375207</v>
      </c>
      <c r="C17" s="57">
        <v>25.582070769850311</v>
      </c>
      <c r="D17" s="57">
        <v>-1.4934454124751069</v>
      </c>
      <c r="E17" s="57"/>
      <c r="F17" s="54"/>
      <c r="G17" s="54"/>
    </row>
    <row r="18" spans="1:7" x14ac:dyDescent="0.25">
      <c r="A18" s="59"/>
      <c r="B18" s="57">
        <v>24.523864261088345</v>
      </c>
      <c r="C18" s="57">
        <v>27.243671964729515</v>
      </c>
      <c r="D18" s="57">
        <v>-2.7198077036411741</v>
      </c>
      <c r="E18" s="57"/>
      <c r="F18" s="54"/>
      <c r="G18" s="54"/>
    </row>
    <row r="19" spans="1:7" x14ac:dyDescent="0.25">
      <c r="A19" s="59"/>
      <c r="B19" s="57">
        <v>24.495866403456354</v>
      </c>
      <c r="C19" s="57">
        <v>25.173409746060898</v>
      </c>
      <c r="D19" s="57">
        <v>-0.67754334260453852</v>
      </c>
      <c r="E19" s="57"/>
      <c r="F19" s="54"/>
      <c r="G19" s="54"/>
    </row>
    <row r="20" spans="1:7" x14ac:dyDescent="0.25">
      <c r="A20" s="59">
        <v>2014</v>
      </c>
      <c r="B20" s="57">
        <v>22.466730569677559</v>
      </c>
      <c r="C20" s="57">
        <v>24.672836695646218</v>
      </c>
      <c r="D20" s="57">
        <v>-2.2061061259686587</v>
      </c>
      <c r="E20" s="57"/>
      <c r="F20" s="54"/>
      <c r="G20" s="54"/>
    </row>
    <row r="21" spans="1:7" x14ac:dyDescent="0.25">
      <c r="A21" s="59"/>
      <c r="B21" s="57">
        <v>22.581944984961499</v>
      </c>
      <c r="C21" s="57">
        <v>24.253271599342224</v>
      </c>
      <c r="D21" s="57">
        <v>-1.671326614380729</v>
      </c>
      <c r="E21" s="57"/>
      <c r="F21" s="54"/>
      <c r="G21" s="54"/>
    </row>
    <row r="22" spans="1:7" x14ac:dyDescent="0.25">
      <c r="A22" s="59"/>
      <c r="B22" s="57">
        <v>23.874515539709407</v>
      </c>
      <c r="C22" s="57">
        <v>25.99805215712162</v>
      </c>
      <c r="D22" s="57">
        <v>-2.1235366174122143</v>
      </c>
      <c r="E22" s="57"/>
      <c r="F22" s="54"/>
      <c r="G22" s="54"/>
    </row>
    <row r="23" spans="1:7" x14ac:dyDescent="0.25">
      <c r="A23" s="59"/>
      <c r="B23" s="57">
        <v>23.332069245686078</v>
      </c>
      <c r="C23" s="57">
        <v>25.050698763944908</v>
      </c>
      <c r="D23" s="57">
        <v>-1.7186295182588296</v>
      </c>
      <c r="E23" s="57"/>
      <c r="F23" s="54"/>
      <c r="G23" s="54"/>
    </row>
    <row r="24" spans="1:7" x14ac:dyDescent="0.25">
      <c r="A24" s="59">
        <v>2015</v>
      </c>
      <c r="B24" s="57">
        <v>20.233767751432907</v>
      </c>
      <c r="C24" s="57">
        <v>22.793495648488932</v>
      </c>
      <c r="D24" s="57">
        <v>-2.5597278970560264</v>
      </c>
      <c r="E24" s="57"/>
      <c r="F24" s="54"/>
      <c r="G24" s="54"/>
    </row>
    <row r="25" spans="1:7" x14ac:dyDescent="0.25">
      <c r="A25" s="59"/>
      <c r="B25" s="57">
        <v>21.648657954170549</v>
      </c>
      <c r="C25" s="57">
        <v>21.111160421763749</v>
      </c>
      <c r="D25" s="57">
        <v>0.53749753240680143</v>
      </c>
      <c r="E25" s="57"/>
      <c r="F25" s="54"/>
      <c r="G25" s="54"/>
    </row>
    <row r="26" spans="1:7" x14ac:dyDescent="0.25">
      <c r="A26" s="59"/>
      <c r="B26" s="57">
        <v>20.875076627246987</v>
      </c>
      <c r="C26" s="57">
        <v>21.961011401490115</v>
      </c>
      <c r="D26" s="57">
        <v>-1.0859347742431265</v>
      </c>
      <c r="E26" s="57"/>
      <c r="F26" s="54"/>
      <c r="G26" s="54"/>
    </row>
    <row r="27" spans="1:7" x14ac:dyDescent="0.25">
      <c r="A27" s="59"/>
      <c r="B27" s="57">
        <v>18.770149683074877</v>
      </c>
      <c r="C27" s="57">
        <v>19.922879793769653</v>
      </c>
      <c r="D27" s="57">
        <v>-1.1527301106947769</v>
      </c>
      <c r="E27" s="57"/>
      <c r="F27" s="54"/>
      <c r="G27" s="54"/>
    </row>
    <row r="28" spans="1:7" x14ac:dyDescent="0.25">
      <c r="A28" s="59">
        <v>2016</v>
      </c>
      <c r="B28" s="57">
        <v>16.138315641563988</v>
      </c>
      <c r="C28" s="57">
        <v>17.242997616855632</v>
      </c>
      <c r="D28" s="57">
        <v>-1.1046819752916486</v>
      </c>
      <c r="E28" s="57"/>
      <c r="F28" s="54"/>
      <c r="G28" s="54"/>
    </row>
    <row r="29" spans="1:7" x14ac:dyDescent="0.25">
      <c r="A29" s="59"/>
      <c r="B29" s="57">
        <v>20.055442194260287</v>
      </c>
      <c r="C29" s="57">
        <v>18.062800680695567</v>
      </c>
      <c r="D29" s="57">
        <v>1.9926415135647186</v>
      </c>
      <c r="E29" s="57"/>
      <c r="F29" s="54"/>
      <c r="G29" s="54"/>
    </row>
    <row r="30" spans="1:7" x14ac:dyDescent="0.25">
      <c r="B30" s="57"/>
      <c r="C30" s="57"/>
      <c r="D30" s="56"/>
      <c r="E30" s="57"/>
      <c r="F30" s="54"/>
      <c r="G30" s="54"/>
    </row>
    <row r="31" spans="1:7" x14ac:dyDescent="0.25">
      <c r="B31" s="58">
        <f>B29/B25-1</f>
        <v>-7.3594204466763902E-2</v>
      </c>
      <c r="C31" s="58">
        <f>C29/C25-1</f>
        <v>-0.14439565046010416</v>
      </c>
      <c r="D31" s="56"/>
      <c r="E31" s="57"/>
      <c r="F31" s="54"/>
      <c r="G31" s="54"/>
    </row>
    <row r="32" spans="1:7" x14ac:dyDescent="0.25">
      <c r="B32" s="57"/>
      <c r="C32" s="57"/>
      <c r="D32" s="56"/>
      <c r="E32" s="57"/>
      <c r="F32" s="54"/>
      <c r="G32" s="54"/>
    </row>
    <row r="33" spans="1:7" x14ac:dyDescent="0.25">
      <c r="A33" s="54" t="s">
        <v>266</v>
      </c>
      <c r="B33" s="57"/>
      <c r="C33" s="57"/>
      <c r="D33" s="56"/>
      <c r="E33" s="57"/>
      <c r="F33" s="54"/>
      <c r="G33" s="54"/>
    </row>
    <row r="34" spans="1:7" x14ac:dyDescent="0.25">
      <c r="B34" s="57"/>
      <c r="C34" s="57"/>
      <c r="D34" s="56"/>
      <c r="E34" s="57"/>
      <c r="F34" s="54"/>
      <c r="G34" s="54"/>
    </row>
    <row r="35" spans="1:7" x14ac:dyDescent="0.25">
      <c r="B35" s="57"/>
      <c r="C35" s="57"/>
      <c r="D35" s="56"/>
      <c r="E35" s="57"/>
      <c r="F35" s="54"/>
      <c r="G35" s="54"/>
    </row>
    <row r="36" spans="1:7" x14ac:dyDescent="0.25">
      <c r="B36" s="57"/>
      <c r="C36" s="57"/>
      <c r="D36" s="56"/>
      <c r="E36" s="57"/>
      <c r="F36" s="54"/>
      <c r="G36" s="54"/>
    </row>
    <row r="37" spans="1:7" x14ac:dyDescent="0.25">
      <c r="B37" s="57"/>
      <c r="C37" s="57"/>
      <c r="D37" s="56"/>
      <c r="E37" s="57"/>
      <c r="F37" s="54"/>
      <c r="G37" s="54"/>
    </row>
    <row r="38" spans="1:7" x14ac:dyDescent="0.25">
      <c r="B38" s="57"/>
      <c r="C38" s="57"/>
      <c r="D38" s="56"/>
      <c r="E38" s="57"/>
      <c r="F38" s="54"/>
      <c r="G38" s="54"/>
    </row>
    <row r="39" spans="1:7" x14ac:dyDescent="0.25">
      <c r="B39" s="57"/>
      <c r="C39" s="57"/>
      <c r="D39" s="56"/>
      <c r="E39" s="57"/>
      <c r="F39" s="54"/>
      <c r="G39" s="54"/>
    </row>
    <row r="40" spans="1:7" x14ac:dyDescent="0.25">
      <c r="B40" s="57"/>
      <c r="C40" s="57"/>
      <c r="D40" s="56"/>
      <c r="E40" s="57"/>
      <c r="F40" s="54"/>
      <c r="G40" s="54"/>
    </row>
    <row r="41" spans="1:7" x14ac:dyDescent="0.25">
      <c r="B41" s="57"/>
      <c r="C41" s="57"/>
      <c r="D41" s="56"/>
      <c r="E41" s="57"/>
      <c r="F41" s="54"/>
      <c r="G41" s="54"/>
    </row>
    <row r="42" spans="1:7" x14ac:dyDescent="0.25">
      <c r="B42" s="57"/>
      <c r="C42" s="57"/>
      <c r="D42" s="56"/>
      <c r="E42" s="57"/>
      <c r="F42" s="54"/>
      <c r="G42" s="54"/>
    </row>
    <row r="43" spans="1:7" x14ac:dyDescent="0.25">
      <c r="B43" s="57"/>
      <c r="C43" s="57"/>
      <c r="D43" s="56"/>
      <c r="E43" s="57"/>
      <c r="F43" s="54"/>
      <c r="G43" s="54"/>
    </row>
    <row r="44" spans="1:7" x14ac:dyDescent="0.25">
      <c r="B44" s="57"/>
      <c r="C44" s="57"/>
      <c r="D44" s="56"/>
      <c r="E44" s="57"/>
      <c r="F44" s="54"/>
      <c r="G44" s="54"/>
    </row>
    <row r="45" spans="1:7" x14ac:dyDescent="0.25">
      <c r="B45" s="57"/>
      <c r="C45" s="57"/>
      <c r="D45" s="56"/>
      <c r="E45" s="57"/>
      <c r="F45" s="54"/>
      <c r="G45" s="54"/>
    </row>
    <row r="46" spans="1:7" x14ac:dyDescent="0.25">
      <c r="B46" s="57"/>
      <c r="C46" s="57"/>
      <c r="D46" s="56"/>
      <c r="E46" s="57"/>
      <c r="F46" s="54"/>
      <c r="G46" s="54"/>
    </row>
    <row r="47" spans="1:7" x14ac:dyDescent="0.25">
      <c r="B47" s="57"/>
      <c r="C47" s="57"/>
      <c r="D47" s="56"/>
      <c r="E47" s="57"/>
      <c r="F47" s="54"/>
      <c r="G47" s="54"/>
    </row>
    <row r="48" spans="1:7" x14ac:dyDescent="0.25">
      <c r="B48" s="57"/>
      <c r="C48" s="57"/>
      <c r="D48" s="56"/>
      <c r="E48" s="57"/>
      <c r="F48" s="54"/>
      <c r="G48" s="54"/>
    </row>
    <row r="49" spans="2:7" x14ac:dyDescent="0.25">
      <c r="B49" s="57"/>
      <c r="C49" s="57"/>
      <c r="D49" s="56"/>
      <c r="E49" s="57"/>
      <c r="F49" s="54"/>
      <c r="G49" s="54"/>
    </row>
    <row r="50" spans="2:7" x14ac:dyDescent="0.25">
      <c r="B50" s="57"/>
      <c r="C50" s="57"/>
      <c r="D50" s="56"/>
      <c r="E50" s="57"/>
      <c r="F50" s="54"/>
      <c r="G50" s="54"/>
    </row>
    <row r="51" spans="2:7" x14ac:dyDescent="0.25">
      <c r="B51" s="57"/>
      <c r="C51" s="57"/>
      <c r="D51" s="56"/>
      <c r="E51" s="57"/>
      <c r="F51" s="54"/>
      <c r="G51" s="54"/>
    </row>
    <row r="52" spans="2:7" x14ac:dyDescent="0.25">
      <c r="B52" s="57"/>
      <c r="C52" s="57"/>
      <c r="D52" s="56"/>
      <c r="E52" s="57"/>
      <c r="F52" s="54"/>
      <c r="G52" s="54"/>
    </row>
    <row r="53" spans="2:7" x14ac:dyDescent="0.25">
      <c r="B53" s="57"/>
      <c r="C53" s="57"/>
      <c r="D53" s="56"/>
      <c r="E53" s="57"/>
      <c r="F53" s="54"/>
      <c r="G53" s="54"/>
    </row>
    <row r="54" spans="2:7" x14ac:dyDescent="0.25">
      <c r="B54" s="57"/>
      <c r="C54" s="57"/>
      <c r="D54" s="56"/>
      <c r="E54" s="57"/>
      <c r="F54" s="54"/>
      <c r="G54" s="54"/>
    </row>
    <row r="55" spans="2:7" x14ac:dyDescent="0.25">
      <c r="B55" s="57"/>
      <c r="C55" s="57"/>
      <c r="D55" s="56"/>
      <c r="E55" s="57"/>
      <c r="F55" s="54"/>
      <c r="G55" s="54"/>
    </row>
    <row r="56" spans="2:7" x14ac:dyDescent="0.25">
      <c r="B56" s="57"/>
      <c r="C56" s="57"/>
      <c r="D56" s="56"/>
      <c r="E56" s="57"/>
      <c r="F56" s="54"/>
      <c r="G56" s="54"/>
    </row>
    <row r="57" spans="2:7" x14ac:dyDescent="0.25">
      <c r="B57" s="57"/>
      <c r="C57" s="57"/>
      <c r="D57" s="56"/>
      <c r="E57" s="57"/>
      <c r="F57" s="54"/>
      <c r="G57" s="54"/>
    </row>
    <row r="58" spans="2:7" x14ac:dyDescent="0.25">
      <c r="B58" s="57"/>
      <c r="C58" s="57"/>
      <c r="D58" s="56"/>
      <c r="E58" s="57"/>
      <c r="F58" s="54"/>
      <c r="G58" s="54"/>
    </row>
    <row r="59" spans="2:7" x14ac:dyDescent="0.25">
      <c r="B59" s="57"/>
      <c r="C59" s="57"/>
      <c r="D59" s="56"/>
      <c r="E59" s="57"/>
      <c r="F59" s="54"/>
      <c r="G59" s="54"/>
    </row>
    <row r="60" spans="2:7" x14ac:dyDescent="0.25">
      <c r="B60" s="57"/>
      <c r="C60" s="57"/>
      <c r="D60" s="56"/>
      <c r="E60" s="57"/>
      <c r="F60" s="54"/>
      <c r="G60" s="54"/>
    </row>
    <row r="61" spans="2:7" x14ac:dyDescent="0.25">
      <c r="B61" s="57"/>
      <c r="C61" s="57"/>
      <c r="D61" s="56"/>
      <c r="E61" s="57"/>
      <c r="F61" s="54"/>
      <c r="G61" s="54"/>
    </row>
    <row r="62" spans="2:7" x14ac:dyDescent="0.25">
      <c r="B62" s="57"/>
      <c r="C62" s="57"/>
      <c r="D62" s="56"/>
      <c r="E62" s="57"/>
      <c r="F62" s="54"/>
      <c r="G62" s="54"/>
    </row>
    <row r="63" spans="2:7" x14ac:dyDescent="0.25">
      <c r="B63" s="57"/>
      <c r="C63" s="57"/>
      <c r="D63" s="56"/>
      <c r="E63" s="57"/>
      <c r="F63" s="54"/>
      <c r="G63" s="54"/>
    </row>
    <row r="64" spans="2:7" x14ac:dyDescent="0.25">
      <c r="B64" s="57"/>
      <c r="C64" s="57"/>
      <c r="D64" s="56"/>
      <c r="E64" s="57"/>
      <c r="F64" s="54"/>
      <c r="G64" s="54"/>
    </row>
    <row r="65" spans="2:7" x14ac:dyDescent="0.25">
      <c r="B65" s="57"/>
      <c r="C65" s="57"/>
      <c r="D65" s="56"/>
      <c r="E65" s="57"/>
      <c r="F65" s="54"/>
      <c r="G65" s="54"/>
    </row>
    <row r="66" spans="2:7" x14ac:dyDescent="0.25">
      <c r="B66" s="57"/>
      <c r="C66" s="57"/>
      <c r="D66" s="56"/>
      <c r="E66" s="57"/>
      <c r="F66" s="54"/>
      <c r="G66" s="54"/>
    </row>
    <row r="67" spans="2:7" x14ac:dyDescent="0.25">
      <c r="B67" s="57"/>
      <c r="C67" s="57"/>
      <c r="D67" s="56"/>
      <c r="E67" s="57"/>
      <c r="F67" s="54"/>
      <c r="G67" s="54"/>
    </row>
    <row r="68" spans="2:7" x14ac:dyDescent="0.25">
      <c r="B68" s="57"/>
      <c r="C68" s="57"/>
      <c r="D68" s="56"/>
      <c r="E68" s="57"/>
      <c r="F68" s="54"/>
      <c r="G68" s="54"/>
    </row>
    <row r="69" spans="2:7" x14ac:dyDescent="0.25">
      <c r="B69" s="57"/>
      <c r="C69" s="57"/>
      <c r="D69" s="56"/>
      <c r="E69" s="57"/>
      <c r="F69" s="54"/>
      <c r="G69" s="54"/>
    </row>
    <row r="70" spans="2:7" x14ac:dyDescent="0.25">
      <c r="B70" s="57"/>
      <c r="C70" s="57"/>
      <c r="D70" s="56"/>
      <c r="E70" s="57"/>
      <c r="F70" s="54"/>
      <c r="G70" s="54"/>
    </row>
    <row r="71" spans="2:7" x14ac:dyDescent="0.25">
      <c r="B71" s="57"/>
      <c r="C71" s="57"/>
      <c r="D71" s="56"/>
      <c r="E71" s="57"/>
      <c r="F71" s="54"/>
      <c r="G71" s="54"/>
    </row>
    <row r="72" spans="2:7" x14ac:dyDescent="0.25">
      <c r="B72" s="57"/>
      <c r="C72" s="57"/>
      <c r="D72" s="56"/>
      <c r="E72" s="57"/>
      <c r="F72" s="54"/>
      <c r="G72" s="54"/>
    </row>
    <row r="73" spans="2:7" x14ac:dyDescent="0.25">
      <c r="B73" s="57"/>
      <c r="C73" s="57"/>
      <c r="D73" s="56"/>
      <c r="E73" s="57"/>
      <c r="F73" s="54"/>
      <c r="G73" s="54"/>
    </row>
    <row r="74" spans="2:7" x14ac:dyDescent="0.25">
      <c r="B74" s="57"/>
      <c r="C74" s="57"/>
      <c r="D74" s="56"/>
      <c r="E74" s="57"/>
      <c r="F74" s="54"/>
      <c r="G74" s="54"/>
    </row>
    <row r="75" spans="2:7" x14ac:dyDescent="0.25">
      <c r="B75" s="57"/>
      <c r="C75" s="57"/>
      <c r="D75" s="56"/>
      <c r="E75" s="57"/>
      <c r="F75" s="54"/>
      <c r="G75" s="54"/>
    </row>
    <row r="76" spans="2:7" x14ac:dyDescent="0.25">
      <c r="B76" s="57"/>
      <c r="C76" s="57"/>
      <c r="D76" s="56"/>
      <c r="E76" s="57"/>
      <c r="F76" s="54"/>
      <c r="G76" s="54"/>
    </row>
    <row r="77" spans="2:7" x14ac:dyDescent="0.25">
      <c r="B77" s="57"/>
      <c r="C77" s="57"/>
      <c r="D77" s="56"/>
      <c r="E77" s="57"/>
      <c r="F77" s="54"/>
      <c r="G77" s="54"/>
    </row>
    <row r="78" spans="2:7" x14ac:dyDescent="0.25">
      <c r="B78" s="57"/>
      <c r="C78" s="57"/>
      <c r="D78" s="56"/>
      <c r="E78" s="57"/>
      <c r="F78" s="54"/>
      <c r="G78" s="54"/>
    </row>
    <row r="79" spans="2:7" x14ac:dyDescent="0.25">
      <c r="B79" s="57"/>
      <c r="C79" s="57"/>
      <c r="D79" s="56"/>
      <c r="E79" s="57"/>
      <c r="F79" s="54"/>
      <c r="G79" s="54"/>
    </row>
    <row r="80" spans="2:7" x14ac:dyDescent="0.25">
      <c r="B80" s="57"/>
      <c r="C80" s="57"/>
      <c r="D80" s="56"/>
      <c r="E80" s="57"/>
      <c r="F80" s="54"/>
      <c r="G80" s="54"/>
    </row>
    <row r="81" spans="2:7" x14ac:dyDescent="0.25">
      <c r="B81" s="57"/>
      <c r="C81" s="57"/>
      <c r="D81" s="56"/>
      <c r="E81" s="57"/>
      <c r="F81" s="54"/>
      <c r="G81" s="54"/>
    </row>
    <row r="82" spans="2:7" x14ac:dyDescent="0.25">
      <c r="B82" s="57"/>
      <c r="C82" s="57"/>
      <c r="D82" s="56"/>
      <c r="E82" s="57"/>
      <c r="F82" s="54"/>
      <c r="G82" s="54"/>
    </row>
    <row r="83" spans="2:7" x14ac:dyDescent="0.25">
      <c r="B83" s="57"/>
      <c r="C83" s="57"/>
      <c r="D83" s="56"/>
      <c r="E83" s="57"/>
      <c r="F83" s="54"/>
      <c r="G83" s="54"/>
    </row>
    <row r="84" spans="2:7" x14ac:dyDescent="0.25">
      <c r="B84" s="57"/>
      <c r="C84" s="57"/>
      <c r="D84" s="56"/>
      <c r="E84" s="57"/>
      <c r="F84" s="54"/>
      <c r="G84" s="54"/>
    </row>
    <row r="85" spans="2:7" x14ac:dyDescent="0.25">
      <c r="B85" s="57"/>
      <c r="C85" s="57"/>
      <c r="D85" s="56"/>
      <c r="E85" s="57"/>
      <c r="F85" s="54"/>
      <c r="G85" s="54"/>
    </row>
    <row r="86" spans="2:7" x14ac:dyDescent="0.25">
      <c r="B86" s="57"/>
      <c r="C86" s="57"/>
      <c r="D86" s="56"/>
      <c r="E86" s="57"/>
      <c r="F86" s="54"/>
      <c r="G86" s="54"/>
    </row>
    <row r="87" spans="2:7" x14ac:dyDescent="0.25">
      <c r="B87" s="57"/>
      <c r="C87" s="57"/>
      <c r="D87" s="56"/>
      <c r="E87" s="57"/>
      <c r="F87" s="54"/>
      <c r="G87" s="54"/>
    </row>
    <row r="88" spans="2:7" x14ac:dyDescent="0.25">
      <c r="B88" s="57"/>
      <c r="C88" s="57"/>
      <c r="D88" s="56"/>
      <c r="E88" s="57"/>
      <c r="F88" s="54"/>
      <c r="G88" s="54"/>
    </row>
    <row r="89" spans="2:7" x14ac:dyDescent="0.25">
      <c r="B89" s="57"/>
      <c r="C89" s="57"/>
      <c r="D89" s="56"/>
      <c r="E89" s="57"/>
      <c r="F89" s="54"/>
      <c r="G89" s="54"/>
    </row>
    <row r="90" spans="2:7" x14ac:dyDescent="0.25">
      <c r="B90" s="57"/>
      <c r="C90" s="57"/>
      <c r="D90" s="56"/>
      <c r="E90" s="57"/>
      <c r="F90" s="54"/>
      <c r="G90" s="54"/>
    </row>
    <row r="91" spans="2:7" x14ac:dyDescent="0.25">
      <c r="B91" s="57"/>
      <c r="C91" s="57"/>
      <c r="D91" s="56"/>
      <c r="E91" s="57"/>
      <c r="F91" s="54"/>
      <c r="G91" s="54"/>
    </row>
    <row r="92" spans="2:7" x14ac:dyDescent="0.25">
      <c r="B92" s="57"/>
      <c r="C92" s="57"/>
      <c r="D92" s="56"/>
      <c r="E92" s="57"/>
      <c r="F92" s="54"/>
      <c r="G92" s="54"/>
    </row>
    <row r="93" spans="2:7" x14ac:dyDescent="0.25">
      <c r="B93" s="57"/>
      <c r="C93" s="57"/>
      <c r="D93" s="56"/>
      <c r="E93" s="57"/>
      <c r="F93" s="54"/>
      <c r="G93" s="54"/>
    </row>
    <row r="94" spans="2:7" x14ac:dyDescent="0.25">
      <c r="B94" s="57"/>
      <c r="C94" s="57"/>
      <c r="D94" s="56"/>
      <c r="E94" s="57"/>
      <c r="F94" s="54"/>
      <c r="G94" s="54"/>
    </row>
    <row r="95" spans="2:7" x14ac:dyDescent="0.25">
      <c r="B95" s="57"/>
      <c r="C95" s="57"/>
      <c r="D95" s="56"/>
      <c r="E95" s="57"/>
      <c r="F95" s="54"/>
      <c r="G95" s="54"/>
    </row>
    <row r="96" spans="2:7" x14ac:dyDescent="0.25">
      <c r="B96" s="57"/>
      <c r="C96" s="57"/>
      <c r="D96" s="56"/>
      <c r="E96" s="57"/>
      <c r="F96" s="54"/>
      <c r="G96" s="54"/>
    </row>
    <row r="97" spans="2:7" x14ac:dyDescent="0.25">
      <c r="B97" s="57"/>
      <c r="C97" s="57"/>
      <c r="D97" s="56"/>
      <c r="E97" s="57"/>
      <c r="F97" s="54"/>
      <c r="G97" s="54"/>
    </row>
    <row r="98" spans="2:7" x14ac:dyDescent="0.25">
      <c r="B98" s="57"/>
      <c r="C98" s="57"/>
      <c r="D98" s="56"/>
      <c r="E98" s="57"/>
      <c r="F98" s="54"/>
      <c r="G98" s="54"/>
    </row>
    <row r="99" spans="2:7" x14ac:dyDescent="0.25">
      <c r="B99" s="57"/>
      <c r="C99" s="57"/>
      <c r="D99" s="56"/>
      <c r="E99" s="57"/>
      <c r="F99" s="54"/>
      <c r="G99" s="54"/>
    </row>
    <row r="100" spans="2:7" x14ac:dyDescent="0.25">
      <c r="B100" s="57"/>
      <c r="C100" s="57"/>
      <c r="D100" s="56"/>
      <c r="E100" s="57"/>
      <c r="F100" s="54"/>
      <c r="G100" s="54"/>
    </row>
    <row r="101" spans="2:7" x14ac:dyDescent="0.25">
      <c r="B101" s="57"/>
      <c r="C101" s="57"/>
      <c r="D101" s="56"/>
      <c r="E101" s="57"/>
      <c r="F101" s="54"/>
      <c r="G101" s="54"/>
    </row>
    <row r="102" spans="2:7" x14ac:dyDescent="0.25">
      <c r="B102" s="57"/>
      <c r="C102" s="57"/>
      <c r="D102" s="56"/>
      <c r="E102" s="57"/>
      <c r="F102" s="54"/>
      <c r="G102" s="54"/>
    </row>
    <row r="103" spans="2:7" x14ac:dyDescent="0.25">
      <c r="B103" s="57"/>
      <c r="C103" s="57"/>
      <c r="D103" s="56"/>
      <c r="E103" s="57"/>
      <c r="F103" s="54"/>
      <c r="G103" s="54"/>
    </row>
    <row r="104" spans="2:7" x14ac:dyDescent="0.25">
      <c r="B104" s="57"/>
      <c r="C104" s="57"/>
      <c r="D104" s="56"/>
      <c r="E104" s="57"/>
      <c r="F104" s="54"/>
      <c r="G104" s="54"/>
    </row>
    <row r="105" spans="2:7" x14ac:dyDescent="0.25">
      <c r="B105" s="57"/>
      <c r="C105" s="57"/>
      <c r="D105" s="56"/>
      <c r="E105" s="57"/>
      <c r="F105" s="54"/>
      <c r="G105" s="54"/>
    </row>
    <row r="106" spans="2:7" x14ac:dyDescent="0.25">
      <c r="B106" s="57"/>
      <c r="C106" s="57"/>
      <c r="D106" s="56"/>
      <c r="E106" s="57"/>
      <c r="F106" s="54"/>
      <c r="G106" s="54"/>
    </row>
    <row r="107" spans="2:7" x14ac:dyDescent="0.25">
      <c r="B107" s="57"/>
      <c r="C107" s="57"/>
      <c r="D107" s="56"/>
      <c r="E107" s="55"/>
      <c r="F107" s="54"/>
      <c r="G107" s="54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69" zoomScaleNormal="69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ColWidth="15.85546875" defaultRowHeight="15" x14ac:dyDescent="0.25"/>
  <cols>
    <col min="1" max="1" width="15.85546875" style="54"/>
    <col min="2" max="2" width="15.85546875" style="61"/>
    <col min="3" max="16384" width="15.85546875" style="54"/>
  </cols>
  <sheetData>
    <row r="1" spans="1:7" ht="26.25" x14ac:dyDescent="0.4">
      <c r="A1" s="1" t="s">
        <v>138</v>
      </c>
    </row>
    <row r="2" spans="1:7" x14ac:dyDescent="0.25">
      <c r="C2" s="54" t="s">
        <v>128</v>
      </c>
      <c r="F2" s="54" t="s">
        <v>129</v>
      </c>
    </row>
    <row r="3" spans="1:7" x14ac:dyDescent="0.25">
      <c r="C3" s="54" t="s">
        <v>130</v>
      </c>
      <c r="D3" s="54" t="s">
        <v>131</v>
      </c>
      <c r="E3" s="54" t="s">
        <v>132</v>
      </c>
      <c r="F3" s="62" t="s">
        <v>133</v>
      </c>
      <c r="G3" s="62"/>
    </row>
    <row r="4" spans="1:7" x14ac:dyDescent="0.25">
      <c r="A4" s="54" t="s">
        <v>134</v>
      </c>
      <c r="B4" s="61">
        <v>2010</v>
      </c>
      <c r="C4" s="54">
        <v>202.44338184796345</v>
      </c>
      <c r="D4" s="54">
        <v>199.09613132581296</v>
      </c>
      <c r="E4" s="54">
        <v>3.3472505221505129</v>
      </c>
      <c r="F4" s="63">
        <v>0.71826371826371838</v>
      </c>
      <c r="G4" s="64"/>
    </row>
    <row r="5" spans="1:7" x14ac:dyDescent="0.25">
      <c r="A5" s="54" t="s">
        <v>135</v>
      </c>
      <c r="C5" s="54">
        <v>225.68480484693748</v>
      </c>
      <c r="D5" s="54">
        <v>204.73570142459999</v>
      </c>
      <c r="E5" s="54">
        <v>20.949103422337497</v>
      </c>
      <c r="F5" s="63">
        <v>0.7207207207207208</v>
      </c>
      <c r="G5" s="64"/>
    </row>
    <row r="6" spans="1:7" x14ac:dyDescent="0.25">
      <c r="A6" s="54" t="s">
        <v>136</v>
      </c>
      <c r="C6" s="54">
        <v>242.41464317165614</v>
      </c>
      <c r="D6" s="54">
        <v>222.9150271243258</v>
      </c>
      <c r="E6" s="54">
        <v>19.499616047330324</v>
      </c>
      <c r="F6" s="63">
        <v>0.72645372645372652</v>
      </c>
      <c r="G6" s="64"/>
    </row>
    <row r="7" spans="1:7" x14ac:dyDescent="0.25">
      <c r="A7" s="54" t="s">
        <v>137</v>
      </c>
      <c r="C7" s="54">
        <v>249.42383959401789</v>
      </c>
      <c r="D7" s="54">
        <v>210.45958465565246</v>
      </c>
      <c r="E7" s="54">
        <v>38.964254938365464</v>
      </c>
      <c r="F7" s="63">
        <v>0.7305487305487306</v>
      </c>
      <c r="G7" s="64"/>
    </row>
    <row r="8" spans="1:7" x14ac:dyDescent="0.25">
      <c r="A8" s="54" t="s">
        <v>134</v>
      </c>
      <c r="B8" s="61">
        <v>2011</v>
      </c>
      <c r="C8" s="54">
        <v>234.05439982153013</v>
      </c>
      <c r="D8" s="54">
        <v>221.66946892351808</v>
      </c>
      <c r="E8" s="54">
        <v>12.384930898012048</v>
      </c>
      <c r="F8" s="63">
        <v>0.74774774774774777</v>
      </c>
      <c r="G8" s="64"/>
    </row>
    <row r="9" spans="1:7" x14ac:dyDescent="0.25">
      <c r="A9" s="54" t="s">
        <v>135</v>
      </c>
      <c r="C9" s="54">
        <v>250.32028752124998</v>
      </c>
      <c r="D9" s="54">
        <v>227.85991509610713</v>
      </c>
      <c r="E9" s="54">
        <v>22.460372425142854</v>
      </c>
      <c r="F9" s="63">
        <v>0.7567567567567568</v>
      </c>
      <c r="G9" s="64"/>
    </row>
    <row r="10" spans="1:7" x14ac:dyDescent="0.25">
      <c r="A10" s="54" t="s">
        <v>136</v>
      </c>
      <c r="C10" s="54">
        <v>272.51298643011938</v>
      </c>
      <c r="D10" s="54">
        <v>255.40603802971853</v>
      </c>
      <c r="E10" s="54">
        <v>17.106948400400853</v>
      </c>
      <c r="F10" s="63">
        <v>0.76822276822276825</v>
      </c>
      <c r="G10" s="64"/>
    </row>
    <row r="11" spans="1:7" x14ac:dyDescent="0.25">
      <c r="A11" s="54" t="s">
        <v>137</v>
      </c>
      <c r="C11" s="54">
        <v>279.01699189786046</v>
      </c>
      <c r="D11" s="54">
        <v>273.48386885672096</v>
      </c>
      <c r="E11" s="54">
        <v>5.5331230411395351</v>
      </c>
      <c r="F11" s="63">
        <v>0.77477477477477474</v>
      </c>
      <c r="G11" s="64"/>
    </row>
    <row r="12" spans="1:7" x14ac:dyDescent="0.25">
      <c r="A12" s="54" t="s">
        <v>134</v>
      </c>
      <c r="B12" s="61">
        <v>2012</v>
      </c>
      <c r="C12" s="54">
        <v>246.44226355885226</v>
      </c>
      <c r="D12" s="54">
        <v>255.80390178068183</v>
      </c>
      <c r="E12" s="54">
        <v>-9.361638221829546</v>
      </c>
      <c r="F12" s="63">
        <v>0.7927927927927928</v>
      </c>
      <c r="G12" s="64"/>
    </row>
    <row r="13" spans="1:7" x14ac:dyDescent="0.25">
      <c r="A13" s="54" t="s">
        <v>135</v>
      </c>
      <c r="C13" s="54">
        <v>253.04130899970153</v>
      </c>
      <c r="D13" s="54">
        <v>259.11620729848619</v>
      </c>
      <c r="E13" s="54">
        <v>-6.074898298784615</v>
      </c>
      <c r="F13" s="63">
        <v>0.79852579852579852</v>
      </c>
      <c r="G13" s="64"/>
    </row>
    <row r="14" spans="1:7" x14ac:dyDescent="0.25">
      <c r="A14" s="54" t="s">
        <v>136</v>
      </c>
      <c r="C14" s="54">
        <v>254.98150715880485</v>
      </c>
      <c r="D14" s="54">
        <v>272.25580887938821</v>
      </c>
      <c r="E14" s="54">
        <v>-17.274301720583413</v>
      </c>
      <c r="F14" s="63">
        <v>0.80999180999181009</v>
      </c>
      <c r="G14" s="64"/>
    </row>
    <row r="15" spans="1:7" x14ac:dyDescent="0.25">
      <c r="A15" s="54" t="s">
        <v>137</v>
      </c>
      <c r="C15" s="54">
        <v>260.09648694720897</v>
      </c>
      <c r="D15" s="54">
        <v>274.42602072022498</v>
      </c>
      <c r="E15" s="54">
        <v>-14.329533773015999</v>
      </c>
      <c r="F15" s="63">
        <v>0.819000819000819</v>
      </c>
      <c r="G15" s="64"/>
    </row>
    <row r="16" spans="1:7" x14ac:dyDescent="0.25">
      <c r="A16" s="54" t="s">
        <v>134</v>
      </c>
      <c r="B16" s="61">
        <v>2013</v>
      </c>
      <c r="C16" s="54">
        <v>246.29581978928488</v>
      </c>
      <c r="D16" s="54">
        <v>271.84796738937951</v>
      </c>
      <c r="E16" s="54">
        <v>-25.552147600094635</v>
      </c>
      <c r="F16" s="63">
        <v>0.83947583947583948</v>
      </c>
      <c r="G16" s="64"/>
    </row>
    <row r="17" spans="1:7" x14ac:dyDescent="0.25">
      <c r="A17" s="54" t="s">
        <v>135</v>
      </c>
      <c r="C17" s="54">
        <v>271.18901198451312</v>
      </c>
      <c r="D17" s="54">
        <v>287.57440190179886</v>
      </c>
      <c r="E17" s="54">
        <v>-16.385389917285714</v>
      </c>
      <c r="F17" s="63">
        <v>0.84275184275184278</v>
      </c>
      <c r="G17" s="64"/>
    </row>
    <row r="18" spans="1:7" x14ac:dyDescent="0.25">
      <c r="A18" s="54" t="s">
        <v>136</v>
      </c>
      <c r="C18" s="54">
        <v>285.4243606492758</v>
      </c>
      <c r="D18" s="54">
        <v>317.134935734333</v>
      </c>
      <c r="E18" s="54">
        <v>-31.710575085057254</v>
      </c>
      <c r="F18" s="63">
        <v>0.85831285831285831</v>
      </c>
      <c r="G18" s="64"/>
    </row>
    <row r="19" spans="1:7" x14ac:dyDescent="0.25">
      <c r="A19" s="54" t="s">
        <v>137</v>
      </c>
      <c r="C19" s="54">
        <v>288.08654411933395</v>
      </c>
      <c r="D19" s="54">
        <v>295.73934073331498</v>
      </c>
      <c r="E19" s="54">
        <v>-7.6527966139810246</v>
      </c>
      <c r="F19" s="63">
        <v>0.86322686322686326</v>
      </c>
      <c r="G19" s="64"/>
    </row>
    <row r="20" spans="1:7" x14ac:dyDescent="0.25">
      <c r="A20" s="54" t="s">
        <v>134</v>
      </c>
      <c r="B20" s="61">
        <v>2014</v>
      </c>
      <c r="C20" s="54">
        <v>274.29690518101376</v>
      </c>
      <c r="D20" s="54">
        <v>301.06416853349862</v>
      </c>
      <c r="E20" s="54">
        <v>-26.767263352484818</v>
      </c>
      <c r="F20" s="63">
        <v>0.89025389025389035</v>
      </c>
      <c r="G20" s="64"/>
    </row>
    <row r="21" spans="1:7" x14ac:dyDescent="0.25">
      <c r="A21" s="54" t="s">
        <v>135</v>
      </c>
      <c r="C21" s="54">
        <v>264.92055259014307</v>
      </c>
      <c r="D21" s="54">
        <v>284.43851155939194</v>
      </c>
      <c r="E21" s="54">
        <v>-19.517958969248859</v>
      </c>
      <c r="F21" s="63">
        <v>0.89844389844389849</v>
      </c>
      <c r="G21" s="64"/>
    </row>
    <row r="22" spans="1:7" x14ac:dyDescent="0.25">
      <c r="A22" s="54" t="s">
        <v>136</v>
      </c>
      <c r="C22" s="54">
        <v>282.70811702980001</v>
      </c>
      <c r="D22" s="54">
        <v>307.69632650129995</v>
      </c>
      <c r="E22" s="54">
        <v>-24.988209471499999</v>
      </c>
      <c r="F22" s="63">
        <v>0.90909090909090917</v>
      </c>
      <c r="G22" s="64"/>
    </row>
    <row r="23" spans="1:7" x14ac:dyDescent="0.25">
      <c r="A23" s="54" t="s">
        <v>137</v>
      </c>
      <c r="C23" s="54">
        <v>287.64556430389996</v>
      </c>
      <c r="D23" s="54">
        <v>308.28517881810001</v>
      </c>
      <c r="E23" s="54">
        <v>-20.639614514199998</v>
      </c>
      <c r="F23" s="63">
        <v>0.90909090909090917</v>
      </c>
      <c r="G23" s="64"/>
    </row>
    <row r="24" spans="1:7" x14ac:dyDescent="0.25">
      <c r="A24" s="54" t="s">
        <v>134</v>
      </c>
      <c r="B24" s="61">
        <v>2015</v>
      </c>
      <c r="C24" s="54">
        <v>256.83348435934215</v>
      </c>
      <c r="D24" s="54">
        <v>288.73688888773211</v>
      </c>
      <c r="E24" s="54">
        <v>-31.90340452838992</v>
      </c>
      <c r="F24" s="63">
        <v>0.92628992628992624</v>
      </c>
      <c r="G24" s="64"/>
    </row>
    <row r="25" spans="1:7" x14ac:dyDescent="0.25">
      <c r="A25" s="54" t="s">
        <v>135</v>
      </c>
      <c r="C25" s="54">
        <v>278.24291289928976</v>
      </c>
      <c r="D25" s="54">
        <v>271.28229808443342</v>
      </c>
      <c r="E25" s="54">
        <v>6.9606148148563962</v>
      </c>
      <c r="F25" s="63">
        <v>0.9410319410319411</v>
      </c>
      <c r="G25" s="64"/>
    </row>
    <row r="26" spans="1:7" x14ac:dyDescent="0.25">
      <c r="A26" s="54" t="s">
        <v>136</v>
      </c>
      <c r="C26" s="54">
        <v>284.76641768760464</v>
      </c>
      <c r="D26" s="54">
        <v>299.55599296341859</v>
      </c>
      <c r="E26" s="54">
        <v>-14.789575275813952</v>
      </c>
      <c r="F26" s="63">
        <v>0.9508599508599509</v>
      </c>
      <c r="G26" s="64"/>
    </row>
    <row r="27" spans="1:7" x14ac:dyDescent="0.25">
      <c r="A27" s="54" t="s">
        <v>137</v>
      </c>
      <c r="C27" s="54">
        <v>277.94350012775084</v>
      </c>
      <c r="D27" s="54">
        <v>293.48615240061986</v>
      </c>
      <c r="E27" s="54">
        <v>-15.542652272869006</v>
      </c>
      <c r="F27" s="63">
        <v>0.95659295659295662</v>
      </c>
      <c r="G27" s="64"/>
    </row>
    <row r="28" spans="1:7" x14ac:dyDescent="0.25">
      <c r="A28" s="54" t="s">
        <v>134</v>
      </c>
      <c r="B28" s="61">
        <v>2016</v>
      </c>
      <c r="C28" s="54">
        <v>258.98186151810398</v>
      </c>
      <c r="D28" s="54">
        <v>277.47161588147173</v>
      </c>
      <c r="E28" s="54">
        <v>-18.489754363367719</v>
      </c>
      <c r="F28" s="63">
        <v>0.98443898443898448</v>
      </c>
      <c r="G28" s="64"/>
    </row>
    <row r="29" spans="1:7" x14ac:dyDescent="0.25">
      <c r="A29" s="54" t="s">
        <v>135</v>
      </c>
      <c r="C29" s="54">
        <v>301.386441623</v>
      </c>
      <c r="D29" s="54">
        <v>271.00937830300001</v>
      </c>
      <c r="E29" s="54">
        <v>30.377063320000001</v>
      </c>
      <c r="F29" s="63">
        <v>1</v>
      </c>
      <c r="G29" s="64"/>
    </row>
    <row r="31" spans="1:7" x14ac:dyDescent="0.25">
      <c r="A31" s="54" t="s">
        <v>266</v>
      </c>
      <c r="C31" s="58">
        <v>8.3177423937072836E-2</v>
      </c>
      <c r="D31" s="58">
        <v>-1.0060360862487183E-3</v>
      </c>
    </row>
  </sheetData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10</vt:i4>
      </vt:variant>
    </vt:vector>
  </HeadingPairs>
  <TitlesOfParts>
    <vt:vector size="34" baseType="lpstr">
      <vt:lpstr>GDP growth, annual to Q2 2016</vt:lpstr>
      <vt:lpstr>real econ shares in GDP </vt:lpstr>
      <vt:lpstr>sales in constant rand Q2 2016</vt:lpstr>
      <vt:lpstr>employment in second quarter</vt:lpstr>
      <vt:lpstr>QES re mining</vt:lpstr>
      <vt:lpstr>mfg empl comp rest of economy</vt:lpstr>
      <vt:lpstr>employment in mfg subsectors</vt:lpstr>
      <vt:lpstr>trade in USD</vt:lpstr>
      <vt:lpstr>trade in constant rand</vt:lpstr>
      <vt:lpstr>imports in rand &amp; USD by sector</vt:lpstr>
      <vt:lpstr>exports in rand &amp; USD by sector</vt:lpstr>
      <vt:lpstr>trade by mfg subsectors</vt:lpstr>
      <vt:lpstr>exports by country</vt:lpstr>
      <vt:lpstr>investment</vt:lpstr>
      <vt:lpstr>expenditure drivers for GDP</vt:lpstr>
      <vt:lpstr>GDP growth from 1994</vt:lpstr>
      <vt:lpstr>growth trading ptners</vt:lpstr>
      <vt:lpstr>GDP growth all sectors</vt:lpstr>
      <vt:lpstr>mfg industry groups growth</vt:lpstr>
      <vt:lpstr>BRICS growth</vt:lpstr>
      <vt:lpstr>long term commodity prices</vt:lpstr>
      <vt:lpstr>SA exports to Af rand</vt:lpstr>
      <vt:lpstr>SA exports to africa usd</vt:lpstr>
      <vt:lpstr>share of SA exports to SADC</vt:lpstr>
      <vt:lpstr>'employment in second quarter'!Print_Area</vt:lpstr>
      <vt:lpstr>'expenditure drivers for GDP'!Print_Area</vt:lpstr>
      <vt:lpstr>investment!Print_Area</vt:lpstr>
      <vt:lpstr>'mfg empl comp rest of economy'!Print_Area</vt:lpstr>
      <vt:lpstr>'real econ shares in GDP '!Print_Area</vt:lpstr>
      <vt:lpstr>'expenditure drivers for GDP'!Print_Titles</vt:lpstr>
      <vt:lpstr>investment!Print_Titles</vt:lpstr>
      <vt:lpstr>'real econ shares in GDP '!Print_Titles</vt:lpstr>
      <vt:lpstr>'employment in second quarter'!Summary_Tables_6</vt:lpstr>
      <vt:lpstr>'mfg empl comp rest of economy'!Summary_Tables_6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Neva Makgetla</dc:creator>
  <cp:lastModifiedBy>Neva Makgetla</cp:lastModifiedBy>
  <dcterms:created xsi:type="dcterms:W3CDTF">2016-09-12T06:23:29Z</dcterms:created>
  <dcterms:modified xsi:type="dcterms:W3CDTF">2016-09-12T13:37:35Z</dcterms:modified>
</cp:coreProperties>
</file>