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theme/themeOverride13.xml" ContentType="application/vnd.openxmlformats-officedocument.themeOverride+xml"/>
  <Override PartName="/xl/charts/chart14.xml" ContentType="application/vnd.openxmlformats-officedocument.drawingml.chart+xml"/>
  <Override PartName="/xl/theme/themeOverride14.xml" ContentType="application/vnd.openxmlformats-officedocument.themeOverride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theme/themeOverride15.xml" ContentType="application/vnd.openxmlformats-officedocument.themeOverride+xml"/>
  <Override PartName="/xl/charts/chart16.xml" ContentType="application/vnd.openxmlformats-officedocument.drawingml.chart+xml"/>
  <Override PartName="/xl/theme/themeOverride16.xml" ContentType="application/vnd.openxmlformats-officedocument.themeOverride+xml"/>
  <Override PartName="/xl/charts/chart17.xml" ContentType="application/vnd.openxmlformats-officedocument.drawingml.chart+xml"/>
  <Override PartName="/xl/theme/themeOverride17.xml" ContentType="application/vnd.openxmlformats-officedocument.themeOverride+xml"/>
  <Override PartName="/xl/charts/chart18.xml" ContentType="application/vnd.openxmlformats-officedocument.drawingml.chart+xml"/>
  <Override PartName="/xl/theme/themeOverride18.xml" ContentType="application/vnd.openxmlformats-officedocument.themeOverride+xml"/>
  <Override PartName="/xl/drawings/drawing17.xml" ContentType="application/vnd.openxmlformats-officedocument.drawing+xml"/>
  <Override PartName="/xl/charts/chart19.xml" ContentType="application/vnd.openxmlformats-officedocument.drawingml.chart+xml"/>
  <Override PartName="/xl/theme/themeOverride19.xml" ContentType="application/vnd.openxmlformats-officedocument.themeOverride+xml"/>
  <Override PartName="/xl/drawings/drawing18.xml" ContentType="application/vnd.openxmlformats-officedocument.drawing+xml"/>
  <Override PartName="/xl/charts/chart20.xml" ContentType="application/vnd.openxmlformats-officedocument.drawingml.chart+xml"/>
  <Override PartName="/xl/theme/themeOverride20.xml" ContentType="application/vnd.openxmlformats-officedocument.themeOverride+xml"/>
  <Override PartName="/xl/drawings/drawing19.xml" ContentType="application/vnd.openxmlformats-officedocument.drawing+xml"/>
  <Override PartName="/xl/charts/chart21.xml" ContentType="application/vnd.openxmlformats-officedocument.drawingml.chart+xml"/>
  <Override PartName="/xl/theme/themeOverride21.xml" ContentType="application/vnd.openxmlformats-officedocument.themeOverride+xml"/>
  <Override PartName="/xl/drawings/drawing20.xml" ContentType="application/vnd.openxmlformats-officedocument.drawing+xml"/>
  <Override PartName="/xl/charts/chart22.xml" ContentType="application/vnd.openxmlformats-officedocument.drawingml.chart+xml"/>
  <Override PartName="/xl/theme/themeOverride22.xml" ContentType="application/vnd.openxmlformats-officedocument.themeOverride+xml"/>
  <Override PartName="/xl/drawings/drawing21.xml" ContentType="application/vnd.openxmlformats-officedocument.drawing+xml"/>
  <Override PartName="/xl/charts/chart23.xml" ContentType="application/vnd.openxmlformats-officedocument.drawingml.chart+xml"/>
  <Override PartName="/xl/theme/themeOverride23.xml" ContentType="application/vnd.openxmlformats-officedocument.themeOverride+xml"/>
  <Override PartName="/xl/drawings/drawing22.xml" ContentType="application/vnd.openxmlformats-officedocument.drawing+xml"/>
  <Override PartName="/xl/charts/chart24.xml" ContentType="application/vnd.openxmlformats-officedocument.drawingml.chart+xml"/>
  <Override PartName="/xl/theme/themeOverride24.xml" ContentType="application/vnd.openxmlformats-officedocument.themeOverride+xml"/>
  <Override PartName="/xl/drawings/drawing23.xml" ContentType="application/vnd.openxmlformats-officedocument.drawing+xml"/>
  <Override PartName="/xl/charts/chart25.xml" ContentType="application/vnd.openxmlformats-officedocument.drawingml.chart+xml"/>
  <Override PartName="/xl/theme/themeOverride25.xml" ContentType="application/vnd.openxmlformats-officedocument.themeOverride+xml"/>
  <Override PartName="/xl/drawings/drawing24.xml" ContentType="application/vnd.openxmlformats-officedocument.drawing+xml"/>
  <Override PartName="/xl/charts/chart26.xml" ContentType="application/vnd.openxmlformats-officedocument.drawingml.chart+xml"/>
  <Override PartName="/xl/theme/themeOverride26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20" windowWidth="16035" windowHeight="7650" firstSheet="3" activeTab="3"/>
  </bookViews>
  <sheets>
    <sheet name="GDP growth by sector" sheetId="17" r:id="rId1"/>
    <sheet name="quarterly production volumes" sheetId="18" r:id="rId2"/>
    <sheet name="real economy in the GDP" sheetId="39" r:id="rId3"/>
    <sheet name="mfg sales constant rand Q4 2016" sheetId="41" r:id="rId4"/>
    <sheet name="mfg industry groups growth" sheetId="14" r:id="rId5"/>
    <sheet name="GDP annual fm 1994" sheetId="26" r:id="rId6"/>
    <sheet name="GDP growth all sectors" sheetId="21" r:id="rId7"/>
    <sheet name="imf forecasts and actual growth" sheetId="29" r:id="rId8"/>
    <sheet name="employment in the 4th quarter" sheetId="9" r:id="rId9"/>
    <sheet name="mfg empl comp rest of economy" sheetId="7" r:id="rId10"/>
    <sheet name="employment in mfg subsector" sheetId="16" r:id="rId11"/>
    <sheet name="QES re mining" sheetId="12" r:id="rId12"/>
    <sheet name="balance of trade" sheetId="30" r:id="rId13"/>
    <sheet name="trade by sector" sheetId="31" r:id="rId14"/>
    <sheet name="FX rates and metal prices" sheetId="25" r:id="rId15"/>
    <sheet name="profitability" sheetId="27" r:id="rId16"/>
    <sheet name="profit in mining n mfg fm 2010" sheetId="28" r:id="rId17"/>
    <sheet name="investment by type of investor" sheetId="33" r:id="rId18"/>
    <sheet name="investment by sector" sheetId="34" r:id="rId19"/>
    <sheet name="fiscal indicators " sheetId="36" r:id="rId20"/>
    <sheet name="expenditure by econ function" sheetId="40" r:id="rId21"/>
    <sheet name="dti budget" sheetId="38" r:id="rId22"/>
  </sheets>
  <externalReferences>
    <externalReference r:id="rId23"/>
    <externalReference r:id="rId24"/>
    <externalReference r:id="rId25"/>
    <externalReference r:id="rId26"/>
    <externalReference r:id="rId27"/>
  </externalReferences>
  <definedNames>
    <definedName name="_AMO_ContentDefinition_104386094" hidden="1">"'Partitions:9'"</definedName>
    <definedName name="_AMO_ContentDefinition_104386094.0" hidden="1">"'&lt;ContentDefinition name=""Summary Tables"" rsid=""104386094"" type=""Task"" format=""ReportXml"" imgfmt=""ActiveX"" created=""10/17/2013 08:49:12"" modifed=""02/28/2014 13:17:15"" user=""ndivhuwog"" apply=""False"" css=""C:\Program Files\SASHome\SASAd'"</definedName>
    <definedName name="_AMO_ContentDefinition_104386094.1" hidden="1">"'dinforMicrosoftOffice\5.1\Styles\AMODefault.css"" range=""Summary_Tables_51"" auto=""False"" xTime=""00:00:00.3870000"" rTime=""00:00:00.6690000"" bgnew=""False"" nFmt=""False"" grphSet=""False"" imgY=""0"" imgX=""0""&gt;_x000D_
  &lt;files&gt;C:\Users\ndivhuwog\Doc'"</definedName>
    <definedName name="_AMO_ContentDefinition_104386094.2" hidden="1">"'uments\My SAS Files\Add-In for Microsoft Office\_SOA_Summary_Tables_142718989\main.srx&lt;/files&gt;_x000D_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104386094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104386094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104386094.5" hidden="1">"'&amp;amp;quot;1.0&amp;amp;quot; encoding=&amp;amp;quot;utf-16&amp;amp;quot;?&amp;amp;gt;&amp;amp;lt;FilterTree&amp;amp;gt;&amp;amp;lt;TreeRoot /&amp;amp;gt;&amp;amp;lt;/FilterTree&amp;amp;gt;&amp;quot; ColSelFlg=&amp;quot;0&amp;quot; Name=&amp;quot;TABLE2_5&amp;quot; /&amp;gt;"" /&gt;_x000D_
  &lt;param n=""CredKey"" v=""TABLE2_5'"</definedName>
    <definedName name="_AMO_ContentDefinition_104386094.6" hidden="1">"'&amp;#x1;SASApp&amp;#x1;LFSR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n=""_ROM_Appl'"</definedName>
    <definedName name="_AMO_ContentDefinition_104386094.7" hidden="1">"'ication_""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104386094.8" hidden="1">"'
&lt;/ContentDefinition&gt;'"</definedName>
    <definedName name="_AMO_ContentDefinition_112461039" hidden="1">"'Partitions:9'"</definedName>
    <definedName name="_AMO_ContentDefinition_112461039.0" hidden="1">"'&lt;ContentDefinition name=""Summary Tables"" rsid=""112461039"" type=""Task"" format=""ReportXml"" imgfmt=""ActiveX"" created=""02/14/2014 14:59:53"" modifed=""02/28/2014 13:11:57"" user=""ndivhuwog"" apply=""False"" css=""C:\Program Files\SASHome\SASAd'"</definedName>
    <definedName name="_AMO_ContentDefinition_112461039.1" hidden="1">"'dinforMicrosoftOffice\5.1\Styles\AMODefault.css"" range=""Summary_Tables_58"" auto=""False"" xTime=""00:00:00.4430000"" rTime=""00:00:00.6030000"" bgnew=""False"" nFmt=""False"" grphSet=""False"" imgY=""0"" imgX=""0""&gt;_x000D_
  &lt;files&gt;C:\Users\ndivhuwog\Doc'"</definedName>
    <definedName name="_AMO_ContentDefinition_112461039.2" hidden="1">"'uments\My SAS Files\Add-In for Microsoft Office\_SOA_Summary_Tables_224128394\main.srx&lt;/files&gt;_x000D_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112461039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112461039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112461039.5" hidden="1">"'&amp;amp;quot;1.0&amp;amp;quot; encoding=&amp;amp;quot;utf-16&amp;amp;quot;?&amp;amp;gt;&amp;amp;lt;FilterTree&amp;amp;gt;&amp;amp;lt;TreeRoot /&amp;amp;gt;&amp;amp;lt;/FilterTree&amp;amp;gt;&amp;quot; ColSelFlg=&amp;quot;0&amp;quot; Name=&amp;quot;TABLE2_1&amp;quot; /&amp;gt;"" /&gt;_x000D_
  &lt;param n=""CredKey"" v=""TABLE2_1'"</definedName>
    <definedName name="_AMO_ContentDefinition_112461039.6" hidden="1">"'&amp;#x1;SASApp&amp;#x1;LFSR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n=""_ROM_Appl'"</definedName>
    <definedName name="_AMO_ContentDefinition_112461039.7" hidden="1">"'ication_""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112461039.8" hidden="1">"'
&lt;/ContentDefinition&gt;'"</definedName>
    <definedName name="_AMO_ContentDefinition_15410102" hidden="1">"'Partitions:9'"</definedName>
    <definedName name="_AMO_ContentDefinition_15410102.0" hidden="1">"'&lt;ContentDefinition name=""Summary Tables"" rsid=""15410102"" type=""Task"" format=""ReportXml"" imgfmt=""ACTXIMG"" created=""04/30/2009 09:29:34"" modifed=""01/24/2014 16:09:26"" user=""ndivhuwog"" apply=""False"" css=""C:\Documents and Settings\ndivh'"</definedName>
    <definedName name="_AMO_ContentDefinition_15410102.1" hidden="1">"'uwog.000\Application Data\SAS\BI Clients\Styles\Copy  of cpi (Ndivhu).css"" range=""Summary_Tables_23"" auto=""False"" xTime=""00:00:00.4200000"" rTime=""00:00:00.4890000"" bgnew=""False"" nFmt=""False"" grphSet=""False"" imgY=""0"" imgX=""0""&gt;_x000D_
  &lt;fi'"</definedName>
    <definedName name="_AMO_ContentDefinition_15410102.2" hidden="1">"'les&gt;C:\Users\ndivhuwog\Documents\My SAS Files\Add-In for Microsoft Office\_SOA_Summary_Tables_415479318\main.srx&lt;/files&gt;_x000D_
  &lt;parents /&gt;_x000D_
  &lt;children /&gt;_x000D_
  &lt;param n=""TaskID"" v=""D3932E3A-4FEE-43DF-956C-A605AC9AF3E7"" /&gt;_x000D_
  &lt;param n=""DisplayName"" v'"</definedName>
    <definedName name="_AMO_ContentDefinition_15410102.3" hidden="1">"'=""Summary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n=""UseDat'"</definedName>
    <definedName name="_AMO_ContentDefinition_15410102.4" hidden="1">"'aConstraints""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FilterD'"</definedName>
    <definedName name="_AMO_ContentDefinition_15410102.5" hidden="1">"'S=&amp;quot;&amp;amp;lt;?xml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Name=&amp;quot;TABLE7A&amp;'"</definedName>
    <definedName name="_AMO_ContentDefinition_15410102.6" hidden="1">"'quot; /&amp;gt;"" /&gt;_x000D_
  &lt;param n=""CredKey"" v=""TABLE7A&amp;#x1;SASApp&amp;#x1;LFSR Tabulation Datasets"" /&gt;_x000D_
  &lt;param n=""ClassName"" v=""SAS.OfficeAddin.Task"" /&gt;_x000D_
  &lt;param n=""XlNative"" v=""False"" /&gt;_x000D_
  &lt;param n=""UnselectedIds"" v="""" /&gt;_x000D_
  &lt;param n=""_'"</definedName>
    <definedName name="_AMO_ContentDefinition_15410102.7" hidden="1">"'ROM_Version_"" v=""1.2"" /&gt;_x000D_
  &lt;param n=""_ROM_Application_"" v=""ODS"" /&gt;_x000D_
  &lt;param n=""_ROM_AppVersion_"" v=""9.2"" /&gt;_x000D_
  &lt;param n=""maxReportCols"" v=""10"" /&gt;_x000D_
  &lt;fids n=""main.srx"" v=""0"" /&gt;_x000D_
  &lt;ExcelXMLOptions AdjColWidths=""True"" RowOpt=""'"</definedName>
    <definedName name="_AMO_ContentDefinition_15410102.8" hidden="1">"'InsertEntire"" ColOpt=""InsertCells"" /&gt;_x000D_
&lt;/ContentDefinition&gt;'"</definedName>
    <definedName name="_AMO_ContentDefinition_205779628" hidden="1">"'Partitions:9'"</definedName>
    <definedName name="_AMO_ContentDefinition_205779628.0" hidden="1">"'&lt;ContentDefinition name=""Summary Tables"" rsid=""205779628"" type=""Task"" format=""ReportXml"" imgfmt=""ACTIVEX"" created=""04/19/2012 11:07:06"" modifed=""02/28/2014 13:42:20"" user=""ndivhuwog"" apply=""False"" css=""C:\Program Files\SAS\Shared Fi'"</definedName>
    <definedName name="_AMO_ContentDefinition_205779628.1" hidden="1">"'les\BIClientStyles\AMODefault.css"" range=""Summary_Tables_43"" auto=""False"" xTime=""00:00:00.4330000"" rTime=""00:00:00.8980000"" bgnew=""False"" nFmt=""False"" grphSet=""False"" imgY=""0"" imgX=""0""&gt;_x000D_
  &lt;files&gt;C:\Users\ndivhuwog\Documents\My SAS '"</definedName>
    <definedName name="_AMO_ContentDefinition_205779628.2" hidden="1">"'Files\Add-In for Microsoft Office\_SOA_Summary_Tables_137374932\main.srx&lt;/files&gt;_x000D_
  &lt;parents /&gt;_x000D_
  &lt;children /&gt;_x000D_
  &lt;param n=""TaskID"" v=""D3932E3A-4FEE-43DF-956C-A605AC9AF3E7"" /&gt;_x000D_
  &lt;param n=""DisplayName"" v=""Summary Tables"" /&gt;_x000D_
  &lt;param n=""Dis'"</definedName>
    <definedName name="_AMO_ContentDefinition_205779628.3" hidden="1">"'playType""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/&gt;_x000D_
  &lt;param n'"</definedName>
    <definedName name="_AMO_ContentDefinition_205779628.4" hidden="1">"'=""SizeDataConstraints""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version=&amp;amp;quot;1.'"</definedName>
    <definedName name="_AMO_ContentDefinition_205779628.5" hidden="1">"'0&amp;amp;quot; encoding=&amp;amp;quot;utf-16&amp;amp;quot;?&amp;amp;gt;&amp;amp;lt;FilterTree&amp;amp;gt;&amp;amp;lt;TreeRoot /&amp;amp;gt;&amp;amp;lt;/FilterTree&amp;amp;gt;&amp;quot; UseLbls=&amp;quot;true&amp;quot; ColSelFlg=&amp;quot;0&amp;quot; Name=&amp;quot;TABLE3_8B&amp;quot; /&amp;gt;"" /&gt;_x000D_
  &lt;param n=""CredKey'"</definedName>
    <definedName name="_AMO_ContentDefinition_205779628.6" hidden="1">"'"" v=""TABLE3_8B&amp;#x1;SASApp&amp;#x1;LFSR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&lt;param'"</definedName>
    <definedName name="_AMO_ContentDefinition_205779628.7" hidden="1">"' n=""_ROM_Application_"" v=""ODS"" /&gt;_x000D_
  &lt;param n=""_ROM_AppVersion_"" v=""9.2"" /&gt;_x000D_
  &lt;param n=""maxReportCols"" v=""14"" /&gt;_x000D_
  &lt;fids n=""main.srx"" v=""0"" /&gt;_x000D_
  &lt;ExcelXMLOptions AdjColWidths=""True"" RowOpt=""InsertEntire"" ColOpt=""InsertCells"" /'"</definedName>
    <definedName name="_AMO_ContentDefinition_205779628.8" hidden="1">"'&gt;_x000D_
&lt;/ContentDefinition&gt;'"</definedName>
    <definedName name="_AMO_ContentDefinition_222545728" hidden="1">"'Partitions:9'"</definedName>
    <definedName name="_AMO_ContentDefinition_222545728.0" hidden="1">"'&lt;ContentDefinition name=""Summary Tables"" rsid=""222545728"" type=""Task"" format=""ReportXml"" imgfmt=""ActiveX"" created=""02/14/2014 15:20:38"" modifed=""02/28/2014 13:12:35"" user=""ndivhuwog"" apply=""False"" css=""C:\Program Files\SASHome\SASAd'"</definedName>
    <definedName name="_AMO_ContentDefinition_222545728.1" hidden="1">"'dinforMicrosoftOffice\5.1\Styles\AMODefault.css"" range=""Summary_Tables_60"" auto=""False"" xTime=""00:00:00.4180000"" rTime=""00:00:00.6970000"" bgnew=""False"" nFmt=""False"" grphSet=""False"" imgY=""0"" imgX=""0""&gt;_x000D_
  &lt;files&gt;C:\Users\ndivhuwog\Doc'"</definedName>
    <definedName name="_AMO_ContentDefinition_222545728.2" hidden="1">"'uments\My SAS Files\Add-In for Microsoft Office\_SOA_Summary_Tables_887691185\main.srx&lt;/files&gt;_x000D_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222545728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222545728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222545728.5" hidden="1">"'&amp;amp;quot;1.0&amp;amp;quot; encoding=&amp;amp;quot;utf-16&amp;amp;quot;?&amp;amp;gt;&amp;amp;lt;FilterTree&amp;amp;gt;&amp;amp;lt;TreeRoot /&amp;amp;gt;&amp;amp;lt;/FilterTree&amp;amp;gt;&amp;quot; ColSelFlg=&amp;quot;0&amp;quot; Name=&amp;quot;TABLE2_3B&amp;quot; /&amp;gt;"" /&gt;_x000D_
  &lt;param n=""CredKey"" v=""TABLE2_'"</definedName>
    <definedName name="_AMO_ContentDefinition_222545728.6" hidden="1">"'3B&amp;#x1;SASApp&amp;#x1;LFSR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n=""_ROM_Ap'"</definedName>
    <definedName name="_AMO_ContentDefinition_222545728.7" hidden="1">"'plication_""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222545728.8" hidden="1">"'
&lt;/ContentDefinition&gt;'"</definedName>
    <definedName name="_AMO_ContentDefinition_225272241" hidden="1">"'Partitions:9'"</definedName>
    <definedName name="_AMO_ContentDefinition_225272241.0" hidden="1">"'&lt;ContentDefinition name=""Summary Tables"" rsid=""225272241"" type=""Task"" format=""ReportXml"" imgfmt=""ACTXIMG"" created=""04/29/2009 15:30:49"" modifed=""02/28/2014 13:38:21"" user=""ndivhuwog"" apply=""False"" css=""C:\Documents and Settings\ndiv'"</definedName>
    <definedName name="_AMO_ContentDefinition_225272241.1" hidden="1">"'huwog.000\Application Data\SAS\BI Clients\Styles\Copy  of cpi (Ndivhu).css"" range=""Summary_Tables_13"" auto=""False"" xTime=""00:00:00.4090000"" rTime=""00:00:00.5530000"" bgnew=""False"" nFmt=""False"" grphSet=""False"" imgY=""0"" imgX=""0""&gt;_x000D_
  &lt;f'"</definedName>
    <definedName name="_AMO_ContentDefinition_225272241.2" hidden="1">"'iles&gt;C:\Users\ndivhuwog\Documents\My SAS Files\Add-In for Microsoft Office\_SOA_Summary_Tables_974195893\main.srx&lt;/files&gt;_x000D_
  &lt;parents /&gt;_x000D_
  &lt;children /&gt;_x000D_
  &lt;param n=""TaskID"" v=""D3932E3A-4FEE-43DF-956C-A605AC9AF3E7"" /&gt;_x000D_
  &lt;param n=""DisplayName"" '"</definedName>
    <definedName name="_AMO_ContentDefinition_225272241.3" hidden="1">"'v=""Summary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n=""UseDa'"</definedName>
    <definedName name="_AMO_ContentDefinition_225272241.4" hidden="1">"'taConstraints""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Filter'"</definedName>
    <definedName name="_AMO_ContentDefinition_225272241.5" hidden="1">"'DS=&amp;quot;&amp;amp;lt;?xml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Name=&amp;quot;TABLE3_'"</definedName>
    <definedName name="_AMO_ContentDefinition_225272241.6" hidden="1">"'5&amp;quot; /&amp;gt;"" /&gt;_x000D_
  &lt;param n=""CredKey"" v=""TABLE3_5&amp;#x1;SASApp&amp;#x1;LFSR Tabulation Datasets"" /&gt;_x000D_
  &lt;param n=""ClassName"" v=""SAS.OfficeAddin.Task"" /&gt;_x000D_
  &lt;param n=""XlNative"" v=""False"" /&gt;_x000D_
  &lt;param n=""UnselectedIds"" v="""" /&gt;_x000D_
  &lt;param n'"</definedName>
    <definedName name="_AMO_ContentDefinition_225272241.7" hidden="1">"'=""_ROM_Version_"" v=""1.2"" /&gt;_x000D_
  &lt;param n=""_ROM_Application_"" v=""ODS"" /&gt;_x000D_
  &lt;param n=""_ROM_AppVersion_"" v=""9.2"" /&gt;_x000D_
  &lt;param n=""maxReportCols"" v=""14"" /&gt;_x000D_
  &lt;fids n=""main.srx"" v=""0"" /&gt;_x000D_
  &lt;ExcelXMLOptions AdjColWidths=""True"" RowOp'"</definedName>
    <definedName name="_AMO_ContentDefinition_225272241.8" hidden="1">"'t=""InsertEntire"" ColOpt=""InsertCells"" /&gt;_x000D_
&lt;/ContentDefinition&gt;'"</definedName>
    <definedName name="_AMO_ContentDefinition_242095788" hidden="1">"'Partitions:9'"</definedName>
    <definedName name="_AMO_ContentDefinition_242095788.0" hidden="1">"'&lt;ContentDefinition name=""Summary Tables"" rsid=""242095788"" type=""Task"" format=""ReportXml"" imgfmt=""ActiveX"" created=""10/24/2012 16:11:53"" modifed=""03/04/2014 10:18:13"" user=""ndivhuwog"" apply=""False"" css=""C:\Program Files\SASHome\SASAd'"</definedName>
    <definedName name="_AMO_ContentDefinition_242095788.1" hidden="1">"'dinforMicrosoftOffice\5.1\Styles\AMODefault.css"" range=""Summary_Tables_49"" auto=""False"" xTime=""00:00:00.3710000"" rTime=""00:00:00.5560000"" bgnew=""False"" nFmt=""False"" grphSet=""False"" imgY=""0"" imgX=""0""&gt;_x000D_
  &lt;files&gt;C:\Users\ndivhuwog\Doc'"</definedName>
    <definedName name="_AMO_ContentDefinition_242095788.2" hidden="1">"'uments\My SAS Files\Add-In for Microsoft Office\_SOA_Summary_Tables_934375492\main.srx&lt;/files&gt;_x000D_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242095788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242095788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242095788.5" hidden="1">"'&amp;amp;quot;1.0&amp;amp;quot; encoding=&amp;amp;quot;utf-16&amp;amp;quot;?&amp;amp;gt;&amp;amp;lt;FilterTree&amp;amp;gt;&amp;amp;lt;TreeRoot /&amp;amp;gt;&amp;amp;lt;/FilterTree&amp;amp;gt;&amp;quot; ColSelFlg=&amp;quot;0&amp;quot; Name=&amp;quot;TABLE7&amp;quot; /&amp;gt;"" /&gt;_x000D_
  &lt;param n=""CredKey"" v=""TABLE7&amp;#x1'"</definedName>
    <definedName name="_AMO_ContentDefinition_242095788.6" hidden="1">"';SASApp&amp;#x1;LFSR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n=""_ROM_Applicat'"</definedName>
    <definedName name="_AMO_ContentDefinition_242095788.7" hidden="1">"'ion_""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242095788.8" hidden="1">"'
&lt;/ContentDefinition&gt;'"</definedName>
    <definedName name="_AMO_ContentDefinition_247862661" hidden="1">"'Partitions:9'"</definedName>
    <definedName name="_AMO_ContentDefinition_247862661.0" hidden="1">"'&lt;ContentDefinition name=""Summary Tables"" rsid=""247862661"" type=""Task"" format=""ReportXml"" imgfmt=""ACTXIMG"" created=""01/27/2011 15:40:18"" modifed=""02/28/2014 13:44:08"" user=""ndivhuwog"" apply=""False"" css=""C:\Program Files\SAS\Shared Fi'"</definedName>
    <definedName name="_AMO_ContentDefinition_247862661.1" hidden="1">"'les\BIClientStyles\AMODefault.css"" range=""Summary_Tables_33"" auto=""False"" xTime=""00:00:00.4570000"" rTime=""00:00:00.5300000"" bgnew=""False"" nFmt=""False"" grphSet=""False"" imgY=""0"" imgX=""0""&gt;_x000D_
  &lt;files&gt;C:\Users\ndivhuwog\Documents\My SAS '"</definedName>
    <definedName name="_AMO_ContentDefinition_247862661.2" hidden="1">"'Files\Add-In for Microsoft Office\_SOA_Summary_Tables_172771311\main.srx&lt;/files&gt;_x000D_
  &lt;parents /&gt;_x000D_
  &lt;children /&gt;_x000D_
  &lt;param n=""TaskID"" v=""D3932E3A-4FEE-43DF-956C-A605AC9AF3E7"" /&gt;_x000D_
  &lt;param n=""DisplayName"" v=""Summary Tables"" /&gt;_x000D_
  &lt;param n=""Dis'"</definedName>
    <definedName name="_AMO_ContentDefinition_247862661.3" hidden="1">"'playType""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/&gt;_x000D_
  &lt;param n'"</definedName>
    <definedName name="_AMO_ContentDefinition_247862661.4" hidden="1">"'=""SizeDataConstraints""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version=&amp;amp;quot;1.'"</definedName>
    <definedName name="_AMO_ContentDefinition_247862661.5" hidden="1">"'0&amp;amp;quot; encoding=&amp;amp;quot;utf-16&amp;amp;quot;?&amp;amp;gt;&amp;amp;lt;FilterTree&amp;amp;gt;&amp;amp;lt;TreeRoot /&amp;amp;gt;&amp;amp;lt;/FilterTree&amp;amp;gt;&amp;quot; UseLbls=&amp;quot;true&amp;quot; ColSelFlg=&amp;quot;0&amp;quot; Name=&amp;quot;TABLE4&amp;quot; /&amp;gt;"" /&gt;_x000D_
  &lt;param n=""CredKey"" '"</definedName>
    <definedName name="_AMO_ContentDefinition_247862661.6" hidden="1">"'v=""TABLE4&amp;#x1;SASApp&amp;#x1;LFSR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n=""_'"</definedName>
    <definedName name="_AMO_ContentDefinition_247862661.7" hidden="1">"'ROM_Application_""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247862661.8" hidden="1">"'
&lt;/ContentDefinition&gt;'"</definedName>
    <definedName name="_AMO_ContentDefinition_30194841" hidden="1">"'Partitions:9'"</definedName>
    <definedName name="_AMO_ContentDefinition_30194841.0" hidden="1">"'&lt;ContentDefinition name=""Summary Tables"" rsid=""30194841"" type=""Task"" format=""ReportXml"" imgfmt=""ActiveX"" created=""02/14/2014 12:33:27"" modifed=""03/04/2014 10:23:30"" user=""ndivhuwog"" apply=""False"" css=""C:\Program Files\SASHome\SASAdd'"</definedName>
    <definedName name="_AMO_ContentDefinition_30194841.1" hidden="1">"'inforMicrosoftOffice\5.1\Styles\AMODefault.css"" range=""Summary_Tables_57"" auto=""False"" xTime=""00:00:00.3600000"" rTime=""00:00:00.6640000"" bgnew=""False"" nFmt=""False"" grphSet=""False"" imgY=""0"" imgX=""0""&gt;_x000D_
  &lt;files&gt;C:\Users\ndivhuwog\Docu'"</definedName>
    <definedName name="_AMO_ContentDefinition_30194841.2" hidden="1">"'ments\My SAS Files\Add-In for Microsoft Office\_SOA_Summary_Tables_409067076\main.srx&lt;/files&gt;_x000D_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30194841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30194841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30194841.5" hidden="1">"'&amp;amp;quot;1.0&amp;amp;quot; encoding=&amp;amp;quot;utf-16&amp;amp;quot;?&amp;amp;gt;&amp;amp;lt;FilterTree&amp;amp;gt;&amp;amp;lt;TreeRoot /&amp;amp;gt;&amp;amp;lt;/FilterTree&amp;amp;gt;&amp;quot; ColSelFlg=&amp;quot;0&amp;quot; Name=&amp;quot;TABLE6B&amp;quot; /&amp;gt;"" /&gt;_x000D_
  &lt;param n=""CredKey"" v=""TABLE6B&amp;#'"</definedName>
    <definedName name="_AMO_ContentDefinition_30194841.6" hidden="1">"'x1;SASApp&amp;#x1;LFSR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n=""_ROM_Applic'"</definedName>
    <definedName name="_AMO_ContentDefinition_30194841.7" hidden="1">"'ation_""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30194841.8" hidden="1">"'
&lt;/ContentDefinition&gt;'"</definedName>
    <definedName name="_AMO_ContentDefinition_37461558" hidden="1">"'Partitions:9'"</definedName>
    <definedName name="_AMO_ContentDefinition_37461558.0" hidden="1">"'&lt;ContentDefinition name=""Summary Tables"" rsid=""37461558"" type=""Task"" format=""ReportXml"" imgfmt=""ActiveX"" created=""02/14/2014 15:25:47"" modifed=""02/28/2014 14:17:01"" user=""ndivhuwog"" apply=""False"" css=""C:\Program Files\SASHome\SASAdd'"</definedName>
    <definedName name="_AMO_ContentDefinition_37461558.1" hidden="1">"'inforMicrosoftOffice\5.1\Styles\AMODefault.css"" range=""Summary_Tables_61"" auto=""False"" xTime=""00:00:00.4010000"" rTime=""00:00:00.6050000"" bgnew=""False"" nFmt=""False"" grphSet=""False"" imgY=""0"" imgX=""0""&gt;_x000D_
  &lt;files&gt;C:\Users\ndivhuwog\Docu'"</definedName>
    <definedName name="_AMO_ContentDefinition_37461558.2" hidden="1">"'ments\My SAS Files\Add-In for Microsoft Office\_SOA_Summary_Tables_207425595\main.srx&lt;/files&gt;_x000D_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37461558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37461558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37461558.5" hidden="1">"'&amp;amp;quot;1.0&amp;amp;quot; encoding=&amp;amp;quot;utf-16&amp;amp;quot;?&amp;amp;gt;&amp;amp;lt;FilterTree&amp;amp;gt;&amp;amp;lt;TreeRoot /&amp;amp;gt;&amp;amp;lt;/FilterTree&amp;amp;gt;&amp;quot; ColSelFlg=&amp;quot;0&amp;quot; Name=&amp;quot;TABLE2_4&amp;quot; /&amp;gt;"" /&gt;_x000D_
  &lt;param n=""CredKey"" v=""TABLE2_4'"</definedName>
    <definedName name="_AMO_ContentDefinition_37461558.6" hidden="1">"'&amp;#x1;SASApp&amp;#x1;LFSR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n=""_ROM_Appl'"</definedName>
    <definedName name="_AMO_ContentDefinition_37461558.7" hidden="1">"'ication_"" v=""ODS"" /&gt;_x000D_
  &lt;param n=""_ROM_AppVersion_"" v=""9.2"" /&gt;_x000D_
  &lt;param n=""maxReportCols"" v=""14"" /&gt;_x000D_
  &lt;fids n=""main.srx"" v=""0"" /&gt;_x000D_
  &lt;ExcelXMLOptions AdjColWidths=""True"" RowOpt=""InsertEntire"" ColOpt=""InsertCells"" /&gt;_x000D_'"</definedName>
    <definedName name="_AMO_ContentDefinition_37461558.8" hidden="1">"'
&lt;/ContentDefinition&gt;'"</definedName>
    <definedName name="_AMO_ContentDefinition_390982613" hidden="1">"'Partitions:9'"</definedName>
    <definedName name="_AMO_ContentDefinition_390982613.0" hidden="1">"'&lt;ContentDefinition name=""Summary Tables"" rsid=""390982613"" type=""Task"" format=""ReportXml"" imgfmt=""ACTXIMG"" created=""04/30/2009 09:25:26"" modifed=""02/28/2014 13:45:22"" user=""ndivhuwog"" apply=""False"" css=""C:\Documents and Settings\ndiv'"</definedName>
    <definedName name="_AMO_ContentDefinition_390982613.1" hidden="1">"'huwog.000\Application Data\SAS\BI Clients\Styles\Copy  of cpi (Ndivhu).css"" range=""Summary_Tables_22"" auto=""False"" xTime=""00:00:00.4100000"" rTime=""00:00:00.5250000"" bgnew=""False"" nFmt=""False"" grphSet=""False"" imgY=""0"" imgX=""0""&gt;_x000D_
  &lt;f'"</definedName>
    <definedName name="_AMO_ContentDefinition_390982613.2" hidden="1">"'iles&gt;C:\Users\ndivhuwog\Documents\My SAS Files\Add-In for Microsoft Office\_SOA_Summary_Tables_209047778\main.srx&lt;/files&gt;_x000D_
  &lt;parents /&gt;_x000D_
  &lt;children /&gt;_x000D_
  &lt;param n=""TaskID"" v=""D3932E3A-4FEE-43DF-956C-A605AC9AF3E7"" /&gt;_x000D_
  &lt;param n=""DisplayName"" '"</definedName>
    <definedName name="_AMO_ContentDefinition_390982613.3" hidden="1">"'v=""Summary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n=""UseDa'"</definedName>
    <definedName name="_AMO_ContentDefinition_390982613.4" hidden="1">"'taConstraints""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Filter'"</definedName>
    <definedName name="_AMO_ContentDefinition_390982613.5" hidden="1">"'DS=&amp;quot;&amp;amp;lt;?xml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Name=&amp;quot;TABLE6&amp;'"</definedName>
    <definedName name="_AMO_ContentDefinition_390982613.6" hidden="1">"'quot; /&amp;gt;"" /&gt;_x000D_
  &lt;param n=""CredKey"" v=""TABLE6&amp;#x1;SASApp&amp;#x1;LFSR Tabulation Datasets"" /&gt;_x000D_
  &lt;param n=""ClassName"" v=""SAS.OfficeAddin.Task"" /&gt;_x000D_
  &lt;param n=""XlNative"" v=""False"" /&gt;_x000D_
  &lt;param n=""UnselectedIds"" v="""" /&gt;_x000D_
  &lt;param n=""_'"</definedName>
    <definedName name="_AMO_ContentDefinition_390982613.7" hidden="1">"'ROM_Version_"" v=""1.2"" /&gt;_x000D_
  &lt;param n=""_ROM_Application_"" v=""ODS"" /&gt;_x000D_
  &lt;param n=""_ROM_AppVersion_"" v=""9.2"" /&gt;_x000D_
  &lt;param n=""maxReportCols"" v=""13"" /&gt;_x000D_
  &lt;fids n=""main.srx"" v=""0"" /&gt;_x000D_
  &lt;ExcelXMLOptions AdjColWidths=""True"" RowOpt=""'"</definedName>
    <definedName name="_AMO_ContentDefinition_390982613.8" hidden="1">"'InsertEntire"" ColOpt=""InsertCells"" /&gt;_x000D_
&lt;/ContentDefinition&gt;'"</definedName>
    <definedName name="_AMO_ContentDefinition_398675413" hidden="1">"'Partitions:9'"</definedName>
    <definedName name="_AMO_ContentDefinition_398675413.0" hidden="1">"'&lt;ContentDefinition name=""Summary Tables"" rsid=""398675413"" type=""Task"" format=""ReportXml"" imgfmt=""ACTIVEX"" created=""04/19/2012 10:34:46"" modifed=""02/28/2014 13:39:04"" user=""ndivhuwog"" apply=""False"" css=""C:\Program Files\SAS\Shared Fi'"</definedName>
    <definedName name="_AMO_ContentDefinition_398675413.1" hidden="1">"'les\BIClientStyles\AMODefault.css"" range=""Summary_Tables_39"" auto=""False"" xTime=""00:00:00.3840000"" rTime=""00:00:00.4760000"" bgnew=""False"" nFmt=""False"" grphSet=""False"" imgY=""0"" imgX=""0""&gt;_x000D_
  &lt;files&gt;C:\Users\ndivhuwog\Documents\My SAS '"</definedName>
    <definedName name="_AMO_ContentDefinition_398675413.2" hidden="1">"'Files\Add-In for Microsoft Office\_SOA_Summary_Tables_722109671\main.srx&lt;/files&gt;_x000D_
  &lt;parents /&gt;_x000D_
  &lt;children /&gt;_x000D_
  &lt;param n=""TaskID"" v=""D3932E3A-4FEE-43DF-956C-A605AC9AF3E7"" /&gt;_x000D_
  &lt;param n=""DisplayName"" v=""Summary Tables"" /&gt;_x000D_
  &lt;param n=""Dis'"</definedName>
    <definedName name="_AMO_ContentDefinition_398675413.3" hidden="1">"'playType""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/&gt;_x000D_
  &lt;param n'"</definedName>
    <definedName name="_AMO_ContentDefinition_398675413.4" hidden="1">"'=""SizeDataConstraints""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version=&amp;amp;quot;1.'"</definedName>
    <definedName name="_AMO_ContentDefinition_398675413.5" hidden="1">"'0&amp;amp;quot; encoding=&amp;amp;quot;utf-16&amp;amp;quot;?&amp;amp;gt;&amp;amp;lt;FilterTree&amp;amp;gt;&amp;amp;lt;TreeRoot /&amp;amp;gt;&amp;amp;lt;/FilterTree&amp;amp;gt;&amp;quot; UseLbls=&amp;quot;true&amp;quot; ColSelFlg=&amp;quot;0&amp;quot; Name=&amp;quot;TABLE3_6&amp;quot; /&amp;gt;"" /&gt;_x000D_
  &lt;param n=""CredKey""'"</definedName>
    <definedName name="_AMO_ContentDefinition_398675413.6" hidden="1">"' v=""TABLE3_6&amp;#x1;SASApp&amp;#x1;LFSR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n'"</definedName>
    <definedName name="_AMO_ContentDefinition_398675413.7" hidden="1">"'=""_ROM_Application_""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/&gt;'"</definedName>
    <definedName name="_AMO_ContentDefinition_398675413.8" hidden="1">"'_x000D_
&lt;/ContentDefinition&gt;'"</definedName>
    <definedName name="_AMO_ContentDefinition_416626384" hidden="1">"'Partitions:9'"</definedName>
    <definedName name="_AMO_ContentDefinition_416626384.0" hidden="1">"'&lt;ContentDefinition name=""Summary Tables"" rsid=""416626384"" type=""Task"" format=""ReportXml"" imgfmt=""ActiveX"" created=""10/17/2013 08:57:04"" modifed=""03/03/2014 15:46:53"" user=""ndivhuwog"" apply=""False"" css=""C:\Program Files\SASHome\SASAd'"</definedName>
    <definedName name="_AMO_ContentDefinition_416626384.1" hidden="1">"'dinforMicrosoftOffice\5.1\Styles\AMODefault.css"" range=""Summary_Tables_53"" auto=""False"" xTime=""00:00:00.4300430"" rTime=""00:00:00.6620662"" bgnew=""False"" nFmt=""False"" grphSet=""False"" imgY=""0"" imgX=""0""&gt;_x000D_
  &lt;files&gt;C:\Users\ndivhuwog\Doc'"</definedName>
    <definedName name="_AMO_ContentDefinition_416626384.2" hidden="1">"'uments\My SAS Files\Add-In for Microsoft Office\_SOA_Summary_Tables_558012043\main.srx&lt;/files&gt;_x000D_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416626384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416626384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416626384.5" hidden="1">"'&amp;amp;quot;1.0&amp;amp;quot; encoding=&amp;amp;quot;utf-16&amp;amp;quot;?&amp;amp;gt;&amp;amp;lt;FilterTree&amp;amp;gt;&amp;amp;lt;TreeRoot /&amp;amp;gt;&amp;amp;lt;/FilterTree&amp;amp;gt;&amp;quot; ColSelFlg=&amp;quot;0&amp;quot; Name=&amp;quot;TABLE2_7A&amp;quot; /&amp;gt;"" /&gt;_x000D_
  &lt;param n=""CredKey"" v=""TABLE2_'"</definedName>
    <definedName name="_AMO_ContentDefinition_416626384.6" hidden="1">"'7A&amp;#x1;SASApp&amp;#x1;LFSR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n=""_ROM_Ap'"</definedName>
    <definedName name="_AMO_ContentDefinition_416626384.7" hidden="1">"'plication_""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416626384.8" hidden="1">"'
&lt;/ContentDefinition&gt;'"</definedName>
    <definedName name="_AMO_ContentDefinition_472893794" hidden="1">"'Partitions:9'"</definedName>
    <definedName name="_AMO_ContentDefinition_472893794.0" hidden="1">"'&lt;ContentDefinition name=""Summary Tables"" rsid=""472893794"" type=""Task"" format=""ReportXml"" imgfmt=""ACTIVEX"" created=""04/19/2012 10:39:40"" modifed=""02/28/2014 13:39:58"" user=""ndivhuwog"" apply=""False"" css=""C:\Program Files\SAS\Shared Fi'"</definedName>
    <definedName name="_AMO_ContentDefinition_472893794.1" hidden="1">"'les\BIClientStyles\AMODefault.css"" range=""Summary_Tables_40"" auto=""False"" xTime=""00:00:00.3630000"" rTime=""00:00:00.4310000"" bgnew=""False"" nFmt=""False"" grphSet=""False"" imgY=""0"" imgX=""0""&gt;_x000D_
  &lt;files&gt;C:\Users\ndivhuwog\Documents\My SAS '"</definedName>
    <definedName name="_AMO_ContentDefinition_472893794.2" hidden="1">"'Files\Add-In for Microsoft Office\_SOA_Summary_Tables_319318931\main.srx&lt;/files&gt;_x000D_
  &lt;parents /&gt;_x000D_
  &lt;children /&gt;_x000D_
  &lt;param n=""TaskID"" v=""D3932E3A-4FEE-43DF-956C-A605AC9AF3E7"" /&gt;_x000D_
  &lt;param n=""DisplayName"" v=""Summary Tables"" /&gt;_x000D_
  &lt;param n=""Dis'"</definedName>
    <definedName name="_AMO_ContentDefinition_472893794.3" hidden="1">"'playType""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/&gt;_x000D_
  &lt;param n'"</definedName>
    <definedName name="_AMO_ContentDefinition_472893794.4" hidden="1">"'=""SizeDataConstraints""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version=&amp;amp;quot;1.'"</definedName>
    <definedName name="_AMO_ContentDefinition_472893794.5" hidden="1">"'0&amp;amp;quot; encoding=&amp;amp;quot;utf-16&amp;amp;quot;?&amp;amp;gt;&amp;amp;lt;FilterTree&amp;amp;gt;&amp;amp;lt;TreeRoot /&amp;amp;gt;&amp;amp;lt;/FilterTree&amp;amp;gt;&amp;quot; UseLbls=&amp;quot;true&amp;quot; ColSelFlg=&amp;quot;0&amp;quot; Name=&amp;quot;TABLE3_7&amp;quot; /&amp;gt;"" /&gt;_x000D_
  &lt;param n=""CredKey""'"</definedName>
    <definedName name="_AMO_ContentDefinition_472893794.6" hidden="1">"' v=""TABLE3_7&amp;#x1;SASApp&amp;#x1;LFSR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n'"</definedName>
    <definedName name="_AMO_ContentDefinition_472893794.7" hidden="1">"'=""_ROM_Application_"" v=""ODS"" /&gt;_x000D_
  &lt;param n=""_ROM_AppVersion_"" v=""9.2"" /&gt;_x000D_
  &lt;param n=""maxReportCols"" v=""14"" /&gt;_x000D_
  &lt;fids n=""main.srx"" v=""0"" /&gt;_x000D_
  &lt;ExcelXMLOptions AdjColWidths=""True"" RowOpt=""InsertEntire"" ColOpt=""InsertCells"" /&gt;'"</definedName>
    <definedName name="_AMO_ContentDefinition_472893794.8" hidden="1">"'_x000D_
&lt;/ContentDefinition&gt;'"</definedName>
    <definedName name="_AMO_ContentDefinition_539372770" hidden="1">"'Partitions:9'"</definedName>
    <definedName name="_AMO_ContentDefinition_539372770.0" hidden="1">"'&lt;ContentDefinition name=""Summary Tables"" rsid=""539372770"" type=""Task"" format=""ReportXml"" imgfmt=""ActiveX"" created=""02/14/2014 15:08:13"" modifed=""02/28/2014 13:12:16"" user=""ndivhuwog"" apply=""False"" css=""C:\Program Files\SASHome\SASAd'"</definedName>
    <definedName name="_AMO_ContentDefinition_539372770.1" hidden="1">"'dinforMicrosoftOffice\5.1\Styles\AMODefault.css"" range=""Summary_Tables_48"" auto=""False"" xTime=""00:00:00.4450000"" rTime=""00:00:00.6550000"" bgnew=""False"" nFmt=""False"" grphSet=""False"" imgY=""0"" imgX=""0""&gt;_x000D_
  &lt;files&gt;C:\Users\ndivhuwog\Doc'"</definedName>
    <definedName name="_AMO_ContentDefinition_539372770.2" hidden="1">"'uments\My SAS Files\Add-In for Microsoft Office\_SOA_Summary_Tables_14096437\main.srx&lt;/files&gt;_x000D_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539372770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539372770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539372770.5" hidden="1">"'&amp;amp;quot;1.0&amp;amp;quot; encoding=&amp;amp;quot;utf-16&amp;amp;quot;?&amp;amp;gt;&amp;amp;lt;FilterTree&amp;amp;gt;&amp;amp;lt;TreeRoot /&amp;amp;gt;&amp;amp;lt;/FilterTree&amp;amp;gt;&amp;quot; ColSelFlg=&amp;quot;0&amp;quot; Name=&amp;quot;TABLE2_3A&amp;quot; /&amp;gt;"" /&gt;_x000D_
  &lt;param n=""CredKey"" v=""TABLE2_'"</definedName>
    <definedName name="_AMO_ContentDefinition_539372770.6" hidden="1">"'3A&amp;#x1;SASApp&amp;#x1;LFSR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n=""_ROM_Ap'"</definedName>
    <definedName name="_AMO_ContentDefinition_539372770.7" hidden="1">"'plication_""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539372770.8" hidden="1">"'
&lt;/ContentDefinition&gt;'"</definedName>
    <definedName name="_AMO_ContentDefinition_572615156" hidden="1">"'Partitions:9'"</definedName>
    <definedName name="_AMO_ContentDefinition_572615156.0" hidden="1">"'&lt;ContentDefinition name=""Summary Tables"" rsid=""572615156"" type=""Task"" format=""ReportXml"" imgfmt=""ActiveX"" created=""02/14/2014 09:41:50"" modifed=""02/28/2014 13:11:22"" user=""ndivhuwog"" apply=""False"" css=""C:\Program Files\SASHome\SASAd'"</definedName>
    <definedName name="_AMO_ContentDefinition_572615156.1" hidden="1">"'dinforMicrosoftOffice\5.1\Styles\AMODefault.css"" range=""Summary_Tables_55"" auto=""False"" xTime=""00:00:00.5750000"" rTime=""00:00:01.6700000"" bgnew=""False"" nFmt=""False"" grphSet=""False"" imgY=""0"" imgX=""0""&gt;_x000D_
  &lt;files&gt;C:\Users\ndivhuwog\Doc'"</definedName>
    <definedName name="_AMO_ContentDefinition_572615156.2" hidden="1">"'uments\My SAS Files\Add-In for Microsoft Office\_SOA_Summary_Tables_630743990\main.srx&lt;/files&gt;_x000D_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572615156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572615156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572615156.5" hidden="1">"'&amp;amp;quot;1.0&amp;amp;quot; encoding=&amp;amp;quot;utf-16&amp;amp;quot;?&amp;amp;gt;&amp;amp;lt;FilterTree&amp;amp;gt;&amp;amp;lt;TreeRoot /&amp;amp;gt;&amp;amp;lt;/FilterTree&amp;amp;gt;&amp;quot; ColSelFlg=&amp;quot;0&amp;quot; Name=&amp;quot;TABLE1&amp;quot; /&amp;gt;"" /&gt;_x000D_
  &lt;param n=""CredKey"" v=""TABLE1&amp;#x1'"</definedName>
    <definedName name="_AMO_ContentDefinition_572615156.6" hidden="1">"';SASApp&amp;#x1;LFSR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n=""_ROM_Applicat'"</definedName>
    <definedName name="_AMO_ContentDefinition_572615156.7" hidden="1">"'ion_"" v=""ODS"" /&gt;_x000D_
  &lt;param n=""_ROM_AppVersion_"" v=""9.2"" /&gt;_x000D_
  &lt;param n=""maxReportCols"" v=""14"" /&gt;_x000D_
  &lt;fids n=""main.srx"" v=""0"" /&gt;_x000D_
  &lt;ExcelXMLOptions AdjColWidths=""True"" RowOpt=""InsertEntire"" ColOpt=""InsertCells"" /&gt;_x000D_'"</definedName>
    <definedName name="_AMO_ContentDefinition_572615156.8" hidden="1">"'
&lt;/ContentDefinition&gt;'"</definedName>
    <definedName name="_AMO_ContentDefinition_576762798" hidden="1">"'Partitions:9'"</definedName>
    <definedName name="_AMO_ContentDefinition_576762798.0" hidden="1">"'&lt;ContentDefinition name=""Summary Tables"" rsid=""576762798"" type=""Task"" format=""ReportXml"" imgfmt=""ACTXIMG"" created=""04/28/2009 15:48:21"" modifed=""02/28/2014 13:36:30"" user=""ndivhuwog"" apply=""False"" css=""C:\Documents and Settings\ndiv'"</definedName>
    <definedName name="_AMO_ContentDefinition_576762798.1" hidden="1">"'huwog.000\Application Data\SAS\BI Clients\Styles\Copy  of cpi (Ndivhu).css"" range=""Summary_Tables_7"" auto=""False"" xTime=""00:00:00.3550000"" rTime=""00:00:00.5090000"" bgnew=""False"" nFmt=""False"" grphSet=""False"" imgY=""0"" imgX=""0""&gt;_x000D_
  &lt;fi'"</definedName>
    <definedName name="_AMO_ContentDefinition_576762798.2" hidden="1">"'les&gt;C:\Users\ndivhuwog\Documents\My SAS Files\Add-In for Microsoft Office\_SOA_Summary_Tables_201144259\main.srx&lt;/files&gt;_x000D_
  &lt;parents /&gt;_x000D_
  &lt;children /&gt;_x000D_
  &lt;param n=""TaskID"" v=""D3932E3A-4FEE-43DF-956C-A605AC9AF3E7"" /&gt;_x000D_
  &lt;param n=""DisplayName"" v'"</definedName>
    <definedName name="_AMO_ContentDefinition_576762798.3" hidden="1">"'=""Summary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n=""UseDat'"</definedName>
    <definedName name="_AMO_ContentDefinition_576762798.4" hidden="1">"'aConstraints""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FilterD'"</definedName>
    <definedName name="_AMO_ContentDefinition_576762798.5" hidden="1">"'S=&amp;quot;&amp;amp;lt;?xml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Name=&amp;quot;TABLE3_3'"</definedName>
    <definedName name="_AMO_ContentDefinition_576762798.6" hidden="1">"'&amp;quot; /&amp;gt;"" /&gt;_x000D_
  &lt;param n=""CredKey"" v=""TABLE3_3&amp;#x1;SASApp&amp;#x1;LFSR Tabulation Datasets"" /&gt;_x000D_
  &lt;param n=""ClassName"" v=""SAS.OfficeAddin.Task"" /&gt;_x000D_
  &lt;param n=""XlNative"" v=""False"" /&gt;_x000D_
  &lt;param n=""UnselectedIds"" v="""" /&gt;_x000D_
  &lt;param n='"</definedName>
    <definedName name="_AMO_ContentDefinition_576762798.7" hidden="1">"'""_ROM_Version_"" v=""1.2"" /&gt;_x000D_
  &lt;param n=""_ROM_Application_"" v=""ODS"" /&gt;_x000D_
  &lt;param n=""_ROM_AppVersion_"" v=""9.2"" /&gt;_x000D_
  &lt;param n=""maxReportCols"" v=""14"" /&gt;_x000D_
  &lt;fids n=""main.srx"" v=""0"" /&gt;_x000D_
  &lt;ExcelXMLOptions AdjColWidths=""True"" RowOp'"</definedName>
    <definedName name="_AMO_ContentDefinition_576762798.8" hidden="1">"'t=""InsertEntire"" ColOpt=""InsertCells"" /&gt;_x000D_
&lt;/ContentDefinition&gt;'"</definedName>
    <definedName name="_AMO_ContentDefinition_576788546" hidden="1">"'Partitions:9'"</definedName>
    <definedName name="_AMO_ContentDefinition_576788546.0" hidden="1">"'&lt;ContentDefinition name=""Summary Tables"" rsid=""576788546"" type=""Task"" format=""ReportXml"" imgfmt=""ActiveX"" created=""02/14/2014 15:04:16"" modifed=""02/28/2014 13:12:09"" user=""ndivhuwog"" apply=""False"" css=""C:\Program Files\SASHome\SASAd'"</definedName>
    <definedName name="_AMO_ContentDefinition_576788546.1" hidden="1">"'dinforMicrosoftOffice\5.1\Styles\AMODefault.css"" range=""Summary_Tables_59"" auto=""False"" xTime=""00:00:00.4400000"" rTime=""00:00:00.6800000"" bgnew=""False"" nFmt=""False"" grphSet=""False"" imgY=""0"" imgX=""0""&gt;_x000D_
  &lt;files&gt;C:\Users\ndivhuwog\Doc'"</definedName>
    <definedName name="_AMO_ContentDefinition_576788546.2" hidden="1">"'uments\My SAS Files\Add-In for Microsoft Office\_SOA_Summary_Tables_997907463\main.srx&lt;/files&gt;_x000D_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576788546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576788546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576788546.5" hidden="1">"'&amp;amp;quot;1.0&amp;amp;quot; encoding=&amp;amp;quot;utf-16&amp;amp;quot;?&amp;amp;gt;&amp;amp;lt;FilterTree&amp;amp;gt;&amp;amp;lt;TreeRoot /&amp;amp;gt;&amp;amp;lt;/FilterTree&amp;amp;gt;&amp;quot; ColSelFlg=&amp;quot;0&amp;quot; Name=&amp;quot;TABLE2_2&amp;quot; /&amp;gt;"" /&gt;_x000D_
  &lt;param n=""CredKey"" v=""TABLE2_2'"</definedName>
    <definedName name="_AMO_ContentDefinition_576788546.6" hidden="1">"'&amp;#x1;SASApp&amp;#x1;LFSR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n=""_ROM_Appl'"</definedName>
    <definedName name="_AMO_ContentDefinition_576788546.7" hidden="1">"'ication_""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576788546.8" hidden="1">"'
&lt;/ContentDefinition&gt;'"</definedName>
    <definedName name="_AMO_ContentDefinition_587946619" hidden="1">"'Partitions:9'"</definedName>
    <definedName name="_AMO_ContentDefinition_587946619.0" hidden="1">"'&lt;ContentDefinition name=""Summary Tables"" rsid=""587946619"" type=""Task"" format=""ReportXml"" imgfmt=""ACTXIMG"" created=""04/28/2009 15:59:01"" modifed=""02/28/2014 13:35:14"" user=""ndivhuwog"" apply=""False"" css=""C:\Documents and Settings\ndiv'"</definedName>
    <definedName name="_AMO_ContentDefinition_587946619.1" hidden="1">"'huwog.000\Application Data\SAS\BI Clients\Styles\Copy  of cpi (Ndivhu).css"" range=""Summary_Tables_9"" auto=""False"" xTime=""00:00:00.4370000"" rTime=""00:00:00.5820000"" bgnew=""False"" nFmt=""False"" grphSet=""False"" imgY=""0"" imgX=""0""&gt;_x000D_
  &lt;fi'"</definedName>
    <definedName name="_AMO_ContentDefinition_587946619.2" hidden="1">"'les&gt;C:\Users\ndivhuwog\Documents\My SAS Files\Add-In for Microsoft Office\_SOA_Summary_Tables_168906058\main.srx&lt;/files&gt;_x000D_
  &lt;parents /&gt;_x000D_
  &lt;children /&gt;_x000D_
  &lt;param n=""TaskID"" v=""D3932E3A-4FEE-43DF-956C-A605AC9AF3E7"" /&gt;_x000D_
  &lt;param n=""DisplayName"" v'"</definedName>
    <definedName name="_AMO_ContentDefinition_587946619.3" hidden="1">"'=""Summary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n=""UseDat'"</definedName>
    <definedName name="_AMO_ContentDefinition_587946619.4" hidden="1">"'aConstraints""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FilterD'"</definedName>
    <definedName name="_AMO_ContentDefinition_587946619.5" hidden="1">"'S=&amp;quot;&amp;amp;lt;?xml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Name=&amp;quot;TABLE3_2'"</definedName>
    <definedName name="_AMO_ContentDefinition_587946619.6" hidden="1">"'B&amp;quot; /&amp;gt;"" /&gt;_x000D_
  &lt;param n=""CredKey"" v=""TABLE3_2B&amp;#x1;SASApp&amp;#x1;LFSR Tabulation Datasets"" /&gt;_x000D_
  &lt;param n=""ClassName"" v=""SAS.OfficeAddin.Task"" /&gt;_x000D_
  &lt;param n=""XlNative"" v=""False"" /&gt;_x000D_
  &lt;param n=""UnselectedIds"" v="""" /&gt;_x000D_
  &lt;param n'"</definedName>
    <definedName name="_AMO_ContentDefinition_587946619.7" hidden="1">"'=""_ROM_Version_"" v=""1.2"" /&gt;_x000D_
  &lt;param n=""_ROM_Application_"" v=""ODS"" /&gt;_x000D_
  &lt;param n=""_ROM_AppVersion_"" v=""9.2"" /&gt;_x000D_
  &lt;param n=""maxReportCols"" v=""14"" /&gt;_x000D_
  &lt;fids n=""main.srx"" v=""0"" /&gt;_x000D_
  &lt;ExcelXMLOptions AdjColWidths=""True"" RowOp'"</definedName>
    <definedName name="_AMO_ContentDefinition_587946619.8" hidden="1">"'t=""InsertEntire"" ColOpt=""InsertCells"" /&gt;_x000D_
&lt;/ContentDefinition&gt;'"</definedName>
    <definedName name="_AMO_ContentDefinition_617623402" hidden="1">"'Partitions:9'"</definedName>
    <definedName name="_AMO_ContentDefinition_617623402.0" hidden="1">"'&lt;ContentDefinition name=""Summary Tables"" rsid=""617623402"" type=""Task"" format=""ReportXml"" imgfmt=""ACTXIMG"" created=""04/28/2009 15:54:13"" modifed=""02/28/2014 13:34:14"" user=""ndivhuwog"" apply=""False"" css=""C:\Documents and Settings\ndiv'"</definedName>
    <definedName name="_AMO_ContentDefinition_617623402.1" hidden="1">"'huwog.000\Application Data\SAS\BI Clients\Styles\Copy  of cpi (Ndivhu).css"" range=""Summary_Tables_8"" auto=""False"" xTime=""00:00:00.4540000"" rTime=""00:00:00.7870000"" bgnew=""False"" nFmt=""False"" grphSet=""False"" imgY=""0"" imgX=""0""&gt;_x000D_
  &lt;fi'"</definedName>
    <definedName name="_AMO_ContentDefinition_617623402.2" hidden="1">"'les&gt;C:\Users\ndivhuwog\Documents\My SAS Files\Add-In for Microsoft Office\_SOA_Summary_Tables_675370892\main.srx&lt;/files&gt;_x000D_
  &lt;parents /&gt;_x000D_
  &lt;children /&gt;_x000D_
  &lt;param n=""TaskID"" v=""D3932E3A-4FEE-43DF-956C-A605AC9AF3E7"" /&gt;_x000D_
  &lt;param n=""DisplayName"" v'"</definedName>
    <definedName name="_AMO_ContentDefinition_617623402.3" hidden="1">"'=""Summary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n=""UseDat'"</definedName>
    <definedName name="_AMO_ContentDefinition_617623402.4" hidden="1">"'aConstraints""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FilterD'"</definedName>
    <definedName name="_AMO_ContentDefinition_617623402.5" hidden="1">"'S=&amp;quot;&amp;amp;lt;?xml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Name=&amp;quot;TABLE3_2'"</definedName>
    <definedName name="_AMO_ContentDefinition_617623402.6" hidden="1">"'A&amp;quot; /&amp;gt;"" /&gt;_x000D_
  &lt;param n=""CredKey"" v=""TABLE3_2A&amp;#x1;SASApp&amp;#x1;LFSR Tabulation Datasets"" /&gt;_x000D_
  &lt;param n=""ClassName"" v=""SAS.OfficeAddin.Task"" /&gt;_x000D_
  &lt;param n=""XlNative"" v=""False"" /&gt;_x000D_
  &lt;param n=""UnselectedIds"" v="""" /&gt;_x000D_
  &lt;param n'"</definedName>
    <definedName name="_AMO_ContentDefinition_617623402.7" hidden="1">"'=""_ROM_Version_"" v=""1.2"" /&gt;_x000D_
  &lt;param n=""_ROM_Application_"" v=""ODS"" /&gt;_x000D_
  &lt;param n=""_ROM_AppVersion_"" v=""9.2"" /&gt;_x000D_
  &lt;param n=""maxReportCols"" v=""13"" /&gt;_x000D_
  &lt;fids n=""main.srx"" v=""0"" /&gt;_x000D_
  &lt;ExcelXMLOptions AdjColWidths=""True"" RowOp'"</definedName>
    <definedName name="_AMO_ContentDefinition_617623402.8" hidden="1">"'t=""InsertEntire"" ColOpt=""InsertCells"" /&gt;_x000D_
&lt;/ContentDefinition&gt;'"</definedName>
    <definedName name="_AMO_ContentDefinition_621796666" hidden="1">"'Partitions:9'"</definedName>
    <definedName name="_AMO_ContentDefinition_621796666.0" hidden="1">"'&lt;ContentDefinition name=""Summary Tables"" rsid=""621796666"" type=""Task"" format=""ReportXml"" imgfmt=""ACTIVEX"" created=""04/19/2012 10:44:15"" modifed=""02/28/2014 13:41:25"" user=""ndivhuwog"" apply=""False"" css=""C:\Program Files\SAS\Shared Fi'"</definedName>
    <definedName name="_AMO_ContentDefinition_621796666.1" hidden="1">"'les\BIClientStyles\AMODefault.css"" range=""Summary_Tables_41"" auto=""False"" xTime=""00:00:00.4240000"" rTime=""00:00:00.7220000"" bgnew=""False"" nFmt=""False"" grphSet=""False"" imgY=""0"" imgX=""0""&gt;_x000D_
  &lt;files&gt;C:\Users\ndivhuwog\Documents\My SAS '"</definedName>
    <definedName name="_AMO_ContentDefinition_621796666.2" hidden="1">"'Files\Add-In for Microsoft Office\_SOA_Summary_Tables_533389665\main.srx&lt;/files&gt;_x000D_
  &lt;parents /&gt;_x000D_
  &lt;children /&gt;_x000D_
  &lt;param n=""TaskID"" v=""D3932E3A-4FEE-43DF-956C-A605AC9AF3E7"" /&gt;_x000D_
  &lt;param n=""DisplayName"" v=""Summary Tables"" /&gt;_x000D_
  &lt;param n=""Dis'"</definedName>
    <definedName name="_AMO_ContentDefinition_621796666.3" hidden="1">"'playType""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/&gt;_x000D_
  &lt;param n'"</definedName>
    <definedName name="_AMO_ContentDefinition_621796666.4" hidden="1">"'=""SizeDataConstraints""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version=&amp;amp;quot;1.'"</definedName>
    <definedName name="_AMO_ContentDefinition_621796666.5" hidden="1">"'0&amp;amp;quot; encoding=&amp;amp;quot;utf-16&amp;amp;quot;?&amp;amp;gt;&amp;amp;lt;FilterTree&amp;amp;gt;&amp;amp;lt;TreeRoot /&amp;amp;gt;&amp;amp;lt;/FilterTree&amp;amp;gt;&amp;quot; UseLbls=&amp;quot;true&amp;quot; ColSelFlg=&amp;quot;0&amp;quot; Name=&amp;quot;TABLE3_8A&amp;quot; /&amp;gt;"" /&gt;_x000D_
  &lt;param n=""CredKey'"</definedName>
    <definedName name="_AMO_ContentDefinition_621796666.6" hidden="1">"'"" v=""TABLE3_8A&amp;#x1;SASApp&amp;#x1;LFSR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&lt;param'"</definedName>
    <definedName name="_AMO_ContentDefinition_621796666.7" hidden="1">"' n=""_ROM_Application_""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/'"</definedName>
    <definedName name="_AMO_ContentDefinition_621796666.8" hidden="1">"'&gt;_x000D_
&lt;/ContentDefinition&gt;'"</definedName>
    <definedName name="_AMO_ContentDefinition_65748969" hidden="1">"'Partitions:9'"</definedName>
    <definedName name="_AMO_ContentDefinition_65748969.0" hidden="1">"'&lt;ContentDefinition name=""Summary Tables"" rsid=""65748969"" type=""Task"" format=""ReportXml"" imgfmt=""ActiveX"" created=""10/17/2013 09:00:29"" modifed=""03/03/2014 15:47:01"" user=""ndivhuwog"" apply=""False"" css=""C:\Program Files\SASHome\SASAdd'"</definedName>
    <definedName name="_AMO_ContentDefinition_65748969.1" hidden="1">"'inforMicrosoftOffice\5.1\Styles\AMODefault.css"" range=""Summary_Tables_54"" auto=""False"" xTime=""00:00:00.4260426"" rTime=""00:00:00.6190619"" bgnew=""False"" nFmt=""False"" grphSet=""False"" imgY=""0"" imgX=""0""&gt;_x000D_
  &lt;files&gt;C:\Users\ndivhuwog\Docu'"</definedName>
    <definedName name="_AMO_ContentDefinition_65748969.2" hidden="1">"'ments\My SAS Files\Add-In for Microsoft Office\_SOA_Summary_Tables_869296011\main.srx&lt;/files&gt;_x000D_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65748969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65748969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65748969.5" hidden="1">"'&amp;amp;quot;1.0&amp;amp;quot; encoding=&amp;amp;quot;utf-16&amp;amp;quot;?&amp;amp;gt;&amp;amp;lt;FilterTree&amp;amp;gt;&amp;amp;lt;TreeRoot /&amp;amp;gt;&amp;amp;lt;/FilterTree&amp;amp;gt;&amp;quot; ColSelFlg=&amp;quot;0&amp;quot; Name=&amp;quot;TABLE2_7B&amp;quot; /&amp;gt;"" /&gt;_x000D_
  &lt;param n=""CredKey"" v=""TABLE2_'"</definedName>
    <definedName name="_AMO_ContentDefinition_65748969.6" hidden="1">"'7B&amp;#x1;SASApp&amp;#x1;LFSR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n=""_ROM_Ap'"</definedName>
    <definedName name="_AMO_ContentDefinition_65748969.7" hidden="1">"'plication_""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65748969.8" hidden="1">"'
&lt;/ContentDefinition&gt;'"</definedName>
    <definedName name="_AMO_ContentDefinition_662231970" hidden="1">"'Partitions:9'"</definedName>
    <definedName name="_AMO_ContentDefinition_662231970.0" hidden="1">"'&lt;ContentDefinition name=""Summary Tables"" rsid=""662231970"" type=""Task"" format=""ReportXml"" imgfmt=""ActiveX"" created=""01/24/2014 16:15:59"" modifed=""01/24/2014 16:15:59"" user=""ndivhuwog"" apply=""False"" css=""C:\Program Files\SASHome\SASAd'"</definedName>
    <definedName name="_AMO_ContentDefinition_662231970.1" hidden="1">"'dinforMicrosoftOffice\5.1\Styles\AMODefault.css"" range=""Summary_Tables_56"" auto=""False"" xTime=""00:00:00.3860000"" rTime=""00:00:00.6420000"" bgnew=""False"" nFmt=""False"" grphSet=""False"" imgY=""0"" imgX=""0""&gt;_x000D_
  &lt;files&gt;C:\Users\ndivhuwog\Doc'"</definedName>
    <definedName name="_AMO_ContentDefinition_662231970.2" hidden="1">"'uments\My SAS Files\Add-In for Microsoft Office\_SOA_Summary_Tables_364271206\main.srx&lt;/files&gt;_x000D_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662231970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662231970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662231970.5" hidden="1">"'&amp;amp;quot;1.0&amp;amp;quot; encoding=&amp;amp;quot;utf-16&amp;amp;quot;?&amp;amp;gt;&amp;amp;lt;FilterTree&amp;amp;gt;&amp;amp;lt;TreeRoot /&amp;amp;gt;&amp;amp;lt;/FilterTree&amp;amp;gt;&amp;quot; ColSelFlg=&amp;quot;0&amp;quot; Name=&amp;quot;TABLE7B&amp;quot; /&amp;gt;"" /&gt;_x000D_
  &lt;param n=""CredKey"" v=""TABLE7B&amp;#'"</definedName>
    <definedName name="_AMO_ContentDefinition_662231970.6" hidden="1">"'x1;SASApp&amp;#x1;LFSR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n=""_ROM_Applic'"</definedName>
    <definedName name="_AMO_ContentDefinition_662231970.7" hidden="1">"'ation_"" v=""ODS"" /&gt;_x000D_
  &lt;param n=""_ROM_AppVersion_"" v=""9.2"" /&gt;_x000D_
  &lt;param n=""maxReportCols"" v=""10"" /&gt;_x000D_
  &lt;fids n=""main.srx"" v=""0"" /&gt;_x000D_
  &lt;ExcelXMLOptions AdjColWidths=""True"" RowOpt=""InsertEntire"" ColOpt=""InsertCells"" /&gt;_x000D_'"</definedName>
    <definedName name="_AMO_ContentDefinition_662231970.8" hidden="1">"'
&lt;/ContentDefinition&gt;'"</definedName>
    <definedName name="_AMO_ContentDefinition_671486722" hidden="1">"'Partitions:9'"</definedName>
    <definedName name="_AMO_ContentDefinition_671486722.0" hidden="1">"'&lt;ContentDefinition name=""Summary Tables"" rsid=""671486722"" type=""Task"" format=""ReportXml"" imgfmt=""ACTXIMG"" created=""04/30/2009 08:57:37"" modifed=""02/28/2014 13:43:59"" user=""ndivhuwog"" apply=""False"" css=""C:\Documents and Settings\ndiv'"</definedName>
    <definedName name="_AMO_ContentDefinition_671486722.1" hidden="1">"'huwog.000\Application Data\SAS\BI Clients\Styles\Copy  of cpi (Ndivhu).css"" range=""Summary_Tables_16"" auto=""False"" xTime=""00:00:00.5500000"" rTime=""00:00:00.9000000"" bgnew=""False"" nFmt=""False"" grphSet=""False"" imgY=""0"" imgX=""0""&gt;_x000D_
  &lt;f'"</definedName>
    <definedName name="_AMO_ContentDefinition_671486722.2" hidden="1">"'iles&gt;C:\Users\ndivhuwog\Documents\My SAS Files\Add-In for Microsoft Office\_SOA_Summary_Tables_114147470\main.srx&lt;/files&gt;_x000D_
  &lt;parents /&gt;_x000D_
  &lt;children /&gt;_x000D_
  &lt;param n=""TaskID"" v=""D3932E3A-4FEE-43DF-956C-A605AC9AF3E7"" /&gt;_x000D_
  &lt;param n=""DisplayName"" '"</definedName>
    <definedName name="_AMO_ContentDefinition_671486722.3" hidden="1">"'v=""Summary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n=""UseDa'"</definedName>
    <definedName name="_AMO_ContentDefinition_671486722.4" hidden="1">"'taConstraints""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Filter'"</definedName>
    <definedName name="_AMO_ContentDefinition_671486722.5" hidden="1">"'DS=&amp;quot;&amp;amp;lt;?xml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Name=&amp;quot;TABLE3_'"</definedName>
    <definedName name="_AMO_ContentDefinition_671486722.6" hidden="1">"'9&amp;quot; /&amp;gt;"" /&gt;_x000D_
  &lt;param n=""CredKey"" v=""TABLE3_9&amp;#x1;SASApp&amp;#x1;LFSR Tabulation Datasets"" /&gt;_x000D_
  &lt;param n=""ClassName"" v=""SAS.OfficeAddin.Task"" /&gt;_x000D_
  &lt;param n=""XlNative"" v=""False"" /&gt;_x000D_
  &lt;param n=""UnselectedIds"" v="""" /&gt;_x000D_
  &lt;param n'"</definedName>
    <definedName name="_AMO_ContentDefinition_671486722.7" hidden="1">"'=""_ROM_Version_"" v=""1.2"" /&gt;_x000D_
  &lt;param n=""_ROM_Application_"" v=""ODS"" /&gt;_x000D_
  &lt;param n=""_ROM_AppVersion_"" v=""9.2"" /&gt;_x000D_
  &lt;param n=""maxReportCols"" v=""14"" /&gt;_x000D_
  &lt;fids n=""main.srx"" v=""0"" /&gt;_x000D_
  &lt;ExcelXMLOptions AdjColWidths=""True"" RowOp'"</definedName>
    <definedName name="_AMO_ContentDefinition_671486722.8" hidden="1">"'t=""InsertEntire"" ColOpt=""InsertCells"" /&gt;_x000D_
&lt;/ContentDefinition&gt;'"</definedName>
    <definedName name="_AMO_ContentDefinition_732119577" hidden="1">"'Partitions:9'"</definedName>
    <definedName name="_AMO_ContentDefinition_732119577.0" hidden="1">"'&lt;ContentDefinition name=""Summary Tables"" rsid=""732119577"" type=""Task"" format=""ReportXml"" imgfmt=""ACTIVEX"" created=""04/19/2012 10:59:29"" modifed=""02/28/2014 13:43:12"" user=""ndivhuwog"" apply=""False"" css=""C:\Program Files\SAS\Shared Fi'"</definedName>
    <definedName name="_AMO_ContentDefinition_732119577.1" hidden="1">"'les\BIClientStyles\AMODefault.css"" range=""Summary_Tables_42"" auto=""False"" xTime=""00:00:00.4110000"" rTime=""00:00:00.7960000"" bgnew=""False"" nFmt=""False"" grphSet=""False"" imgY=""0"" imgX=""0""&gt;_x000D_
  &lt;files&gt;C:\Users\ndivhuwog\Documents\My SAS '"</definedName>
    <definedName name="_AMO_ContentDefinition_732119577.2" hidden="1">"'Files\Add-In for Microsoft Office\_SOA_Summary_Tables_13138569\main.srx&lt;/files&gt;_x000D_
  &lt;parents /&gt;_x000D_
  &lt;children /&gt;_x000D_
  &lt;param n=""TaskID"" v=""D3932E3A-4FEE-43DF-956C-A605AC9AF3E7"" /&gt;_x000D_
  &lt;param n=""DisplayName"" v=""Summary Tables"" /&gt;_x000D_
  &lt;param n=""Disp'"</definedName>
    <definedName name="_AMO_ContentDefinition_732119577.3" hidden="1">"'layType""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/&gt;_x000D_
  &lt;param n'"</definedName>
    <definedName name="_AMO_ContentDefinition_732119577.4" hidden="1">"'=""SizeDataConstraints""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version=&amp;amp;quot;1.'"</definedName>
    <definedName name="_AMO_ContentDefinition_732119577.5" hidden="1">"'0&amp;amp;quot; encoding=&amp;amp;quot;utf-16&amp;amp;quot;?&amp;amp;gt;&amp;amp;lt;FilterTree&amp;amp;gt;&amp;amp;lt;TreeRoot /&amp;amp;gt;&amp;amp;lt;/FilterTree&amp;amp;gt;&amp;quot; UseLbls=&amp;quot;true&amp;quot; ColSelFlg=&amp;quot;0&amp;quot; Name=&amp;quot;TABLE3_8C&amp;quot; /&amp;gt;"" /&gt;_x000D_
  &lt;param n=""CredKey'"</definedName>
    <definedName name="_AMO_ContentDefinition_732119577.6" hidden="1">"'"" v=""TABLE3_8C&amp;#x1;SASApp&amp;#x1;LFSR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&lt;param'"</definedName>
    <definedName name="_AMO_ContentDefinition_732119577.7" hidden="1">"' n=""_ROM_Application_"" v=""ODS"" /&gt;_x000D_
  &lt;param n=""_ROM_AppVersion_"" v=""9.2"" /&gt;_x000D_
  &lt;param n=""maxReportCols"" v=""14"" /&gt;_x000D_
  &lt;fids n=""main.srx"" v=""0"" /&gt;_x000D_
  &lt;ExcelXMLOptions AdjColWidths=""True"" RowOpt=""InsertEntire"" ColOpt=""InsertCells"" /'"</definedName>
    <definedName name="_AMO_ContentDefinition_732119577.8" hidden="1">"'&gt;_x000D_
&lt;/ContentDefinition&gt;'"</definedName>
    <definedName name="_AMO_ContentDefinition_779436236" hidden="1">"'Partitions:9'"</definedName>
    <definedName name="_AMO_ContentDefinition_779436236.0" hidden="1">"'&lt;ContentDefinition name=""Summary Tables"" rsid=""779436236"" type=""Task"" format=""ReportXml"" imgfmt=""ACTXIMG"" created=""04/30/2009 09:21:42"" modifed=""02/28/2014 13:45:08"" user=""ndivhuwog"" apply=""False"" css=""C:\Documents and Settings\ndiv'"</definedName>
    <definedName name="_AMO_ContentDefinition_779436236.1" hidden="1">"'huwog.000\Application Data\SAS\BI Clients\Styles\Copy  of cpi (Ndivhu).css"" range=""Summary_Tables_21"" auto=""False"" xTime=""00:00:00.3680000"" rTime=""00:00:00.4130000"" bgnew=""False"" nFmt=""False"" grphSet=""False"" imgY=""0"" imgX=""0""&gt;_x000D_
  &lt;f'"</definedName>
    <definedName name="_AMO_ContentDefinition_779436236.2" hidden="1">"'iles&gt;C:\Users\ndivhuwog\Documents\My SAS Files\Add-In for Microsoft Office\_SOA_Summary_Tables_934371315\main.srx&lt;/files&gt;_x000D_
  &lt;parents /&gt;_x000D_
  &lt;children /&gt;_x000D_
  &lt;param n=""TaskID"" v=""D3932E3A-4FEE-43DF-956C-A605AC9AF3E7"" /&gt;_x000D_
  &lt;param n=""DisplayName"" '"</definedName>
    <definedName name="_AMO_ContentDefinition_779436236.3" hidden="1">"'v=""Summary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n=""UseDa'"</definedName>
    <definedName name="_AMO_ContentDefinition_779436236.4" hidden="1">"'taConstraints""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Filter'"</definedName>
    <definedName name="_AMO_ContentDefinition_779436236.5" hidden="1">"'DS=&amp;quot;&amp;amp;lt;?xml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Name=&amp;quot;TABLE5&amp;'"</definedName>
    <definedName name="_AMO_ContentDefinition_779436236.6" hidden="1">"'quot; /&amp;gt;"" /&gt;_x000D_
  &lt;param n=""CredKey"" v=""TABLE5&amp;#x1;SASApp&amp;#x1;LFSR Tabulation Datasets"" /&gt;_x000D_
  &lt;param n=""ClassName"" v=""SAS.OfficeAddin.Task"" /&gt;_x000D_
  &lt;param n=""XlNative"" v=""False"" /&gt;_x000D_
  &lt;param n=""UnselectedIds"" v="""" /&gt;_x000D_
  &lt;param n=""_'"</definedName>
    <definedName name="_AMO_ContentDefinition_779436236.7" hidden="1">"'ROM_Version_"" v=""1.2"" /&gt;_x000D_
  &lt;param n=""_ROM_Application_"" v=""ODS"" /&gt;_x000D_
  &lt;param n=""_ROM_AppVersion_"" v=""9.2"" /&gt;_x000D_
  &lt;param n=""maxReportCols"" v=""14"" /&gt;_x000D_
  &lt;fids n=""main.srx"" v=""0"" /&gt;_x000D_
  &lt;ExcelXMLOptions AdjColWidths=""True"" RowOpt=""'"</definedName>
    <definedName name="_AMO_ContentDefinition_779436236.8" hidden="1">"'InsertEntire"" ColOpt=""InsertCells"" /&gt;_x000D_
&lt;/ContentDefinition&gt;'"</definedName>
    <definedName name="_AMO_ContentDefinition_805804074" hidden="1">"'Partitions:9'"</definedName>
    <definedName name="_AMO_ContentDefinition_805804074.0" hidden="1">"'&lt;ContentDefinition name=""Summary Tables"" rsid=""805804074"" type=""Task"" format=""ReportXml"" imgfmt=""ActiveX"" created=""10/17/2013 08:52:56"" modifed=""02/28/2014 13:20:24"" user=""ndivhuwog"" apply=""False"" css=""C:\Program Files\SASHome\SASAd'"</definedName>
    <definedName name="_AMO_ContentDefinition_805804074.1" hidden="1">"'dinforMicrosoftOffice\5.1\Styles\AMODefault.css"" range=""Summary_Tables_52"" auto=""False"" xTime=""00:00:00.4480000"" rTime=""00:00:01.4090000"" bgnew=""False"" nFmt=""False"" grphSet=""False"" imgY=""0"" imgX=""0""&gt;_x000D_
  &lt;files&gt;C:\Users\ndivhuwog\Doc'"</definedName>
    <definedName name="_AMO_ContentDefinition_805804074.2" hidden="1">"'uments\My SAS Files\Add-In for Microsoft Office\_SOA_Summary_Tables_843963519\main.srx&lt;/files&gt;_x000D_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805804074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805804074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805804074.5" hidden="1">"'&amp;amp;quot;1.0&amp;amp;quot; encoding=&amp;amp;quot;utf-16&amp;amp;quot;?&amp;amp;gt;&amp;amp;lt;FilterTree&amp;amp;gt;&amp;amp;lt;TreeRoot /&amp;amp;gt;&amp;amp;lt;/FilterTree&amp;amp;gt;&amp;quot; ColSelFlg=&amp;quot;0&amp;quot; Name=&amp;quot;TABLE2_6&amp;quot; /&amp;gt;"" /&gt;_x000D_
  &lt;param n=""CredKey"" v=""TABLE2_6'"</definedName>
    <definedName name="_AMO_ContentDefinition_805804074.6" hidden="1">"'&amp;#x1;SASApp&amp;#x1;LFSR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n=""_ROM_Appl'"</definedName>
    <definedName name="_AMO_ContentDefinition_805804074.7" hidden="1">"'ication_""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805804074.8" hidden="1">"'
&lt;/ContentDefinition&gt;'"</definedName>
    <definedName name="_AMO_ContentDefinition_825207699" hidden="1">"'Partitions:9'"</definedName>
    <definedName name="_AMO_ContentDefinition_825207699.0" hidden="1">"'&lt;ContentDefinition name=""Summary Tables"" rsid=""825207699"" type=""Task"" format=""ReportXml"" imgfmt=""ACTXIMG"" created=""04/29/2009 15:23:57"" modifed=""02/28/2014 13:37:21"" user=""ndivhuwog"" apply=""False"" css=""C:\Documents and Settings\ndiv'"</definedName>
    <definedName name="_AMO_ContentDefinition_825207699.1" hidden="1">"'huwog.000\Application Data\SAS\BI Clients\Styles\Copy  of cpi (Ndivhu).css"" range=""Summary_Tables_12"" auto=""False"" xTime=""00:00:00.4200000"" rTime=""00:00:00.6900000"" bgnew=""False"" nFmt=""False"" grphSet=""False"" imgY=""0"" imgX=""0""&gt;_x000D_
  &lt;f'"</definedName>
    <definedName name="_AMO_ContentDefinition_825207699.2" hidden="1">"'iles&gt;C:\Users\ndivhuwog\Documents\My SAS Files\Add-In for Microsoft Office\_SOA_Summary_Tables_630968452\main.srx&lt;/files&gt;_x000D_
  &lt;parents /&gt;_x000D_
  &lt;children /&gt;_x000D_
  &lt;param n=""TaskID"" v=""D3932E3A-4FEE-43DF-956C-A605AC9AF3E7"" /&gt;_x000D_
  &lt;param n=""DisplayName"" '"</definedName>
    <definedName name="_AMO_ContentDefinition_825207699.3" hidden="1">"'v=""Summary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n=""UseDa'"</definedName>
    <definedName name="_AMO_ContentDefinition_825207699.4" hidden="1">"'taConstraints""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Filter'"</definedName>
    <definedName name="_AMO_ContentDefinition_825207699.5" hidden="1">"'DS=&amp;quot;&amp;amp;lt;?xml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Name=&amp;quot;TABLE3_'"</definedName>
    <definedName name="_AMO_ContentDefinition_825207699.6" hidden="1">"'4&amp;quot; /&amp;gt;"" /&gt;_x000D_
  &lt;param n=""CredKey"" v=""TABLE3_4&amp;#x1;SASApp&amp;#x1;LFSR Tabulation Datasets"" /&gt;_x000D_
  &lt;param n=""ClassName"" v=""SAS.OfficeAddin.Task"" /&gt;_x000D_
  &lt;param n=""XlNative"" v=""False"" /&gt;_x000D_
  &lt;param n=""UnselectedIds"" v="""" /&gt;_x000D_
  &lt;param n'"</definedName>
    <definedName name="_AMO_ContentDefinition_825207699.7" hidden="1">"'=""_ROM_Version_"" v=""1.2"" /&gt;_x000D_
  &lt;param n=""_ROM_Application_"" v=""ODS"" /&gt;_x000D_
  &lt;param n=""_ROM_AppVersion_"" v=""9.2"" /&gt;_x000D_
  &lt;param n=""maxReportCols"" v=""13"" /&gt;_x000D_
  &lt;fids n=""main.srx"" v=""0"" /&gt;_x000D_
  &lt;ExcelXMLOptions AdjColWidths=""True"" RowOp'"</definedName>
    <definedName name="_AMO_ContentDefinition_825207699.8" hidden="1">"'t=""InsertEntire"" ColOpt=""InsertCells"" /&gt;_x000D_
&lt;/ContentDefinition&gt;'"</definedName>
    <definedName name="_AMO_ContentDefinition_921006515" hidden="1">"'Partitions:9'"</definedName>
    <definedName name="_AMO_ContentDefinition_921006515.0" hidden="1">"'&lt;ContentDefinition name=""Summary Tables"" rsid=""921006515"" type=""Task"" format=""ReportXml"" imgfmt=""ActiveX"" created=""02/14/2014 14:55:42"" modifed=""02/28/2014 13:11:34"" user=""ndivhuwog"" apply=""False"" css=""C:\Program Files\SASHome\SASAd'"</definedName>
    <definedName name="_AMO_ContentDefinition_921006515.1" hidden="1">"'dinforMicrosoftOffice\5.1\Styles\AMODefault.css"" range=""Summary_Tables_47"" auto=""False"" xTime=""00:00:00.3940000"" rTime=""00:00:00.5840000"" bgnew=""False"" nFmt=""False"" grphSet=""False"" imgY=""0"" imgX=""0""&gt;_x000D_
  &lt;files&gt;C:\Users\ndivhuwog\Doc'"</definedName>
    <definedName name="_AMO_ContentDefinition_921006515.2" hidden="1">"'uments\My SAS Files\Add-In for Microsoft Office\_SOA_Summary_Tables_531212199\main.srx&lt;/files&gt;_x000D_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921006515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921006515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921006515.5" hidden="1">"'&amp;amp;quot;1.0&amp;amp;quot; encoding=&amp;amp;quot;utf-16&amp;amp;quot;?&amp;amp;gt;&amp;amp;lt;FilterTree&amp;amp;gt;&amp;amp;lt;TreeRoot /&amp;amp;gt;&amp;amp;lt;/FilterTree&amp;amp;gt;&amp;quot; ColSelFlg=&amp;quot;0&amp;quot; Name=&amp;quot;TABLE2&amp;quot; /&amp;gt;"" /&gt;_x000D_
  &lt;param n=""CredKey"" v=""TABLE2&amp;#x1'"</definedName>
    <definedName name="_AMO_ContentDefinition_921006515.6" hidden="1">"';SASApp&amp;#x1;LFSR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n=""_ROM_Applicat'"</definedName>
    <definedName name="_AMO_ContentDefinition_921006515.7" hidden="1">"'ion_""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921006515.8" hidden="1">"'
&lt;/ContentDefinition&gt;'"</definedName>
    <definedName name="_AMO_ContentDefinition_991905274" hidden="1">"'Partitions:9'"</definedName>
    <definedName name="_AMO_ContentDefinition_991905274.0" hidden="1">"'&lt;ContentDefinition name=""Summary Tables"" rsid=""991905274"" type=""Task"" format=""ReportXml"" imgfmt=""ACTXIMG"" created=""04/28/2009 15:42:39"" modifed=""02/28/2014 13:30:39"" user=""ndivhuwog"" apply=""False"" css=""C:\Documents and Settings\ndiv'"</definedName>
    <definedName name="_AMO_ContentDefinition_991905274.1" hidden="1">"'huwog.000\Application Data\SAS\BI Clients\Styles\Copy  of cpi (Ndivhu).css"" range=""Summary_Tables_6"" auto=""False"" xTime=""00:00:00.4380000"" rTime=""00:00:00.7030000"" bgnew=""False"" nFmt=""False"" grphSet=""False"" imgY=""0"" imgX=""0""&gt;_x000D_
  &lt;fi'"</definedName>
    <definedName name="_AMO_ContentDefinition_991905274.2" hidden="1">"'les&gt;C:\Users\ndivhuwog\Documents\My SAS Files\Add-In for Microsoft Office\_SOA_Summary_Tables_851031770\main.srx&lt;/files&gt;_x000D_
  &lt;parents /&gt;_x000D_
  &lt;children /&gt;_x000D_
  &lt;param n=""TaskID"" v=""D3932E3A-4FEE-43DF-956C-A605AC9AF3E7"" /&gt;_x000D_
  &lt;param n=""DisplayName"" v'"</definedName>
    <definedName name="_AMO_ContentDefinition_991905274.3" hidden="1">"'=""Summary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n=""UseDat'"</definedName>
    <definedName name="_AMO_ContentDefinition_991905274.4" hidden="1">"'aConstraints""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FilterD'"</definedName>
    <definedName name="_AMO_ContentDefinition_991905274.5" hidden="1">"'S=&amp;quot;&amp;amp;lt;?xml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Name=&amp;quot;TABLE3_1'"</definedName>
    <definedName name="_AMO_ContentDefinition_991905274.6" hidden="1">"'&amp;quot; /&amp;gt;"" /&gt;_x000D_
  &lt;param n=""CredKey"" v=""TABLE3_1&amp;#x1;SASApp&amp;#x1;LFSR Tabulation Datasets"" /&gt;_x000D_
  &lt;param n=""ClassName"" v=""SAS.OfficeAddin.Task"" /&gt;_x000D_
  &lt;param n=""XlNative"" v=""False"" /&gt;_x000D_
  &lt;param n=""UnselectedIds"" v="""" /&gt;_x000D_
  &lt;param n='"</definedName>
    <definedName name="_AMO_ContentDefinition_991905274.7" hidden="1">"'""_ROM_Version_"" v=""1.2"" /&gt;_x000D_
  &lt;param n=""_ROM_Application_"" v=""ODS"" /&gt;_x000D_
  &lt;param n=""_ROM_AppVersion_"" v=""9.2"" /&gt;_x000D_
  &lt;param n=""maxReportCols"" v=""13"" /&gt;_x000D_
  &lt;fids n=""main.srx"" v=""0"" /&gt;_x000D_
  &lt;ExcelXMLOptions AdjColWidths=""True"" RowOp'"</definedName>
    <definedName name="_AMO_ContentDefinition_991905274.8" hidden="1">"'t=""InsertEntire"" ColOpt=""InsertCells"" /&gt;_x000D_
&lt;/ContentDefinition&gt;'"</definedName>
    <definedName name="_AMO_ContentLocation_104386094_ROM_F0.SEC2.Tabulate_1.SEC1.BDY.Cross_tabular_summary_report_Table_1" hidden="1">"'Partitions:2'"</definedName>
    <definedName name="_AMO_ContentLocation_104386094_ROM_F0.SEC2.Tabulate_1.SEC1.BDY.Cross_tabular_summary_report_Table_1.0" hidden="1">"'&lt;ContentLocation path=""F0.SEC2.Tabulate_1.SEC1.BDY.Cross_tabular_summary_report_Table_1"" rsid=""104386094"" tag=""ROM"" fid=""0""&gt;_x000D_
  &lt;param n=""_NumRows"" v=""53"" /&gt;_x000D_
  &lt;param n=""_NumCols"" v=""13"" /&gt;_x000D_
  &lt;param n=""tableSig"" v=""R:R=53:C=13:FCR'"</definedName>
    <definedName name="_AMO_ContentLocation_104386094_ROM_F0.SEC2.Tabulate_1.SEC1.BDY.Cross_tabular_summary_report_Table_1.1" hidden="1">"'=4:FCC=2:RSP.1=1,H,13:RSP.2=1,V,2"" /&gt;_x000D_
  &lt;param n=""leftMargin"" v=""0"" /&gt;_x000D_
&lt;/ContentLocation&gt;'"</definedName>
    <definedName name="_AMO_ContentLocation_112461039_ROM_F0.SEC2.Tabulate_1.SEC1.BDY.Cross_tabular_summary_report_Table_1" hidden="1">"'Partitions:2'"</definedName>
    <definedName name="_AMO_ContentLocation_112461039_ROM_F0.SEC2.Tabulate_1.SEC1.BDY.Cross_tabular_summary_report_Table_1.0" hidden="1">"'&lt;ContentLocation path=""F0.SEC2.Tabulate_1.SEC1.BDY.Cross_tabular_summary_report_Table_1"" rsid=""112461039"" tag=""ROM"" fid=""0""&gt;_x000D_
  &lt;param n=""_NumRows"" v=""53"" /&gt;_x000D_
  &lt;param n=""_NumCols"" v=""13"" /&gt;_x000D_
  &lt;param n=""tableSig"" v=""R:R=53:C=13:FCR'"</definedName>
    <definedName name="_AMO_ContentLocation_112461039_ROM_F0.SEC2.Tabulate_1.SEC1.BDY.Cross_tabular_summary_report_Table_1.1" hidden="1">"'=4:FCC=2:RSP.1=1,H,13:RSP.2=1,V,2"" /&gt;_x000D_
  &lt;param n=""leftMargin"" v=""0"" /&gt;_x000D_
&lt;/ContentLocation&gt;'"</definedName>
    <definedName name="_AMO_ContentLocation_15410102_ROM_F0.SEC2.Tabulate_1.SEC1.BDY.Cross_tabular_summary_report_Table_1" hidden="1">"'Partitions:2'"</definedName>
    <definedName name="_AMO_ContentLocation_15410102_ROM_F0.SEC2.Tabulate_1.SEC1.BDY.Cross_tabular_summary_report_Table_1.0" hidden="1">"'&lt;ContentLocation path=""F0.SEC2.Tabulate_1.SEC1.BDY.Cross_tabular_summary_report_Table_1"" rsid=""15410102"" tag=""ROM"" fid=""0""&gt;_x000D_
  &lt;param n=""_NumRows"" v=""48"" /&gt;_x000D_
  &lt;param n=""_NumCols"" v=""10"" /&gt;_x000D_
  &lt;param n=""tableSig"" v=""R:R=48:C=10:FCR='"</definedName>
    <definedName name="_AMO_ContentLocation_15410102_ROM_F0.SEC2.Tabulate_1.SEC1.BDY.Cross_tabular_summary_report_Table_1.1" hidden="1">"'4:FCC=3:RSP.1=1,H,10:RSP.2=1,H,2;1,V,2"" /&gt;_x000D_
  &lt;param n=""leftMargin"" v=""0"" /&gt;_x000D_
&lt;/ContentLocation&gt;'"</definedName>
    <definedName name="_AMO_ContentLocation_205779628_ROM_F0.SEC2.Tabulate_1.SEC1.BDY.Cross_tabular_summary_report_Table_1" hidden="1">"'Partitions:2'"</definedName>
    <definedName name="_AMO_ContentLocation_205779628_ROM_F0.SEC2.Tabulate_1.SEC1.BDY.Cross_tabular_summary_report_Table_1.0" hidden="1">"'&lt;ContentLocation path=""F0.SEC2.Tabulate_1.SEC1.BDY.Cross_tabular_summary_report_Table_1"" rsid=""205779628"" tag=""ROM"" fid=""0""&gt;_x000D_
  &lt;param n=""_NumRows"" v=""52"" /&gt;_x000D_
  &lt;param n=""_NumCols"" v=""14"" /&gt;_x000D_
  &lt;param n=""tableSig"" v=""R:R=52:C=14:FCR'"</definedName>
    <definedName name="_AMO_ContentLocation_205779628_ROM_F0.SEC2.Tabulate_1.SEC1.BDY.Cross_tabular_summary_report_Table_1.1" hidden="1">"'=4:FCC=2:RSP.1=1,H,14:RSP.2=1,V,2;14,V,2"" /&gt;_x000D_
  &lt;param n=""leftMargin"" v=""0"" /&gt;_x000D_
&lt;/ContentLocation&gt;'"</definedName>
    <definedName name="_AMO_ContentLocation_222545728_ROM_F0.SEC2.Tabulate_1.SEC1.BDY.Cross_tabular_summary_report_Table_1" hidden="1">"'Partitions:2'"</definedName>
    <definedName name="_AMO_ContentLocation_222545728_ROM_F0.SEC2.Tabulate_1.SEC1.BDY.Cross_tabular_summary_report_Table_1.0" hidden="1">"'&lt;ContentLocation path=""F0.SEC2.Tabulate_1.SEC1.BDY.Cross_tabular_summary_report_Table_1"" rsid=""222545728"" tag=""ROM"" fid=""0""&gt;_x000D_
  &lt;param n=""_NumRows"" v=""63"" /&gt;_x000D_
  &lt;param n=""_NumCols"" v=""13"" /&gt;_x000D_
  &lt;param n=""tableSig"" v=""R:R=63:C=13:FCR'"</definedName>
    <definedName name="_AMO_ContentLocation_222545728_ROM_F0.SEC2.Tabulate_1.SEC1.BDY.Cross_tabular_summary_report_Table_1.1" hidden="1">"'=4:FCC=2:RSP.1=1,H,13:RSP.2=1,V,2"" /&gt;_x000D_
  &lt;param n=""leftMargin"" v=""0"" /&gt;_x000D_
&lt;/ContentLocation&gt;'"</definedName>
    <definedName name="_AMO_ContentLocation_225272241_ROM_F0.SEC2.Tabulate_1.SEC1.BDY.Cross_tabular_summary_report_Table_1" hidden="1">"'Partitions:2'"</definedName>
    <definedName name="_AMO_ContentLocation_225272241_ROM_F0.SEC2.Tabulate_1.SEC1.BDY.Cross_tabular_summary_report_Table_1.0" hidden="1">"'&lt;ContentLocation path=""F0.SEC2.Tabulate_1.SEC1.BDY.Cross_tabular_summary_report_Table_1"" rsid=""225272241"" tag=""ROM"" fid=""0""&gt;_x000D_
  &lt;param n=""_NumRows"" v=""39"" /&gt;_x000D_
  &lt;param n=""_NumCols"" v=""13"" /&gt;_x000D_
  &lt;param n=""tableSig"" v=""R:R=39:C=13:FCR'"</definedName>
    <definedName name="_AMO_ContentLocation_225272241_ROM_F0.SEC2.Tabulate_1.SEC1.BDY.Cross_tabular_summary_report_Table_1.1" hidden="1">"'=4:FCC=2:RSP.1=1,H,13:RSP.2=1,V,2"" /&gt;_x000D_
  &lt;param n=""leftMargin"" v=""0"" /&gt;_x000D_
&lt;/ContentLocation&gt;'"</definedName>
    <definedName name="_AMO_ContentLocation_242095788_ROM_F0.SEC2.Tabulate_1.SEC1.BDY.Cross_tabular_summary_report_Table_1" hidden="1">"'Partitions:2'"</definedName>
    <definedName name="_AMO_ContentLocation_242095788_ROM_F0.SEC2.Tabulate_1.SEC1.BDY.Cross_tabular_summary_report_Table_1.0" hidden="1">"'&lt;ContentLocation path=""F0.SEC2.Tabulate_1.SEC1.BDY.Cross_tabular_summary_report_Table_1"" rsid=""242095788"" tag=""ROM"" fid=""0""&gt;_x000D_
  &lt;param n=""_NumRows"" v=""26"" /&gt;_x000D_
  &lt;param n=""_NumCols"" v=""13"" /&gt;_x000D_
  &lt;param n=""tableSig"" v=""R:R=26:C=13:FCR'"</definedName>
    <definedName name="_AMO_ContentLocation_242095788_ROM_F0.SEC2.Tabulate_1.SEC1.BDY.Cross_tabular_summary_report_Table_1.1" hidden="1">"'=3:FCC=2:RSP.1=1,H,13"" /&gt;_x000D_
  &lt;param n=""leftMargin"" v=""0"" /&gt;_x000D_
&lt;/ContentLocation&gt;'"</definedName>
    <definedName name="_AMO_ContentLocation_247862661_ROM_F0.SEC2.Tabulate_1.SEC1.BDY.Cross_tabular_summary_report_Table_1" hidden="1">"'Partitions:2'"</definedName>
    <definedName name="_AMO_ContentLocation_247862661_ROM_F0.SEC2.Tabulate_1.SEC1.BDY.Cross_tabular_summary_report_Table_1.0" hidden="1">"'&lt;ContentLocation path=""F0.SEC2.Tabulate_1.SEC1.BDY.Cross_tabular_summary_report_Table_1"" rsid=""247862661"" tag=""ROM"" fid=""0""&gt;_x000D_
  &lt;param n=""_NumRows"" v=""40"" /&gt;_x000D_
  &lt;param n=""_NumCols"" v=""13"" /&gt;_x000D_
  &lt;param n=""tableSig"" v=""R:R=40:C=13:FCR'"</definedName>
    <definedName name="_AMO_ContentLocation_247862661_ROM_F0.SEC2.Tabulate_1.SEC1.BDY.Cross_tabular_summary_report_Table_1.1" hidden="1">"'=4:FCC=2:RSP.1=1,H,13:RSP.2=1,V,2"" /&gt;_x000D_
  &lt;param n=""leftMargin"" v=""0"" /&gt;_x000D_
&lt;/ContentLocation&gt;'"</definedName>
    <definedName name="_AMO_ContentLocation_30194841_ROM_F0.SEC2.Tabulate_1.SEC1.BDY.Cross_tabular_summary_report_Table_1" hidden="1">"'Partitions:2'"</definedName>
    <definedName name="_AMO_ContentLocation_30194841_ROM_F0.SEC2.Tabulate_1.SEC1.BDY.Cross_tabular_summary_report_Table_1.0" hidden="1">"'&lt;ContentLocation path=""F0.SEC2.Tabulate_1.SEC1.BDY.Cross_tabular_summary_report_Table_1"" rsid=""30194841"" tag=""ROM"" fid=""0""&gt;_x000D_
  &lt;param n=""_NumRows"" v=""55"" /&gt;_x000D_
  &lt;param n=""_NumCols"" v=""13"" /&gt;_x000D_
  &lt;param n=""tableSig"" v=""R:R=55:C=13:FCR='"</definedName>
    <definedName name="_AMO_ContentLocation_30194841_ROM_F0.SEC2.Tabulate_1.SEC1.BDY.Cross_tabular_summary_report_Table_1.1" hidden="1">"'4:FCC=2:RSP.1=1,H,13:RSP.2=1,V,2"" /&gt;_x000D_
  &lt;param n=""leftMargin"" v=""0"" /&gt;_x000D_
&lt;/ContentLocation&gt;'"</definedName>
    <definedName name="_AMO_ContentLocation_37461558_ROM_F0.SEC2.Tabulate_1.SEC1.BDY.Cross_tabular_summary_report_Table_1" hidden="1">"'Partitions:2'"</definedName>
    <definedName name="_AMO_ContentLocation_37461558_ROM_F0.SEC2.Tabulate_1.SEC1.BDY.Cross_tabular_summary_report_Table_1.0" hidden="1">"'&lt;ContentLocation path=""F0.SEC2.Tabulate_1.SEC1.BDY.Cross_tabular_summary_report_Table_1"" rsid=""37461558"" tag=""ROM"" fid=""0""&gt;_x000D_
  &lt;param n=""_NumRows"" v=""45"" /&gt;_x000D_
  &lt;param n=""_NumCols"" v=""13"" /&gt;_x000D_
  &lt;param n=""tableSig"" v=""R:R=45:C=13:FCR='"</definedName>
    <definedName name="_AMO_ContentLocation_37461558_ROM_F0.SEC2.Tabulate_1.SEC1.BDY.Cross_tabular_summary_report_Table_1.1" hidden="1">"'4:FCC=2:RSP.1=1,H,13:RSP.2=1,V,2"" /&gt;_x000D_
  &lt;param n=""leftMargin"" v=""0"" /&gt;_x000D_
&lt;/ContentLocation&gt;'"</definedName>
    <definedName name="_AMO_ContentLocation_390982613_ROM_F0.SEC2.Tabulate_1.SEC1.BDY.Cross_tabular_summary_report_Table_1" hidden="1">"'Partitions:2'"</definedName>
    <definedName name="_AMO_ContentLocation_390982613_ROM_F0.SEC2.Tabulate_1.SEC1.BDY.Cross_tabular_summary_report_Table_1.0" hidden="1">"'&lt;ContentLocation path=""F0.SEC2.Tabulate_1.SEC1.BDY.Cross_tabular_summary_report_Table_1"" rsid=""390982613"" tag=""ROM"" fid=""0""&gt;_x000D_
  &lt;param n=""_NumRows"" v=""45"" /&gt;_x000D_
  &lt;param n=""_NumCols"" v=""13"" /&gt;_x000D_
  &lt;param n=""tableSig"" v=""R:R=45:C=13:FCR'"</definedName>
    <definedName name="_AMO_ContentLocation_390982613_ROM_F0.SEC2.Tabulate_1.SEC1.BDY.Cross_tabular_summary_report_Table_1.1" hidden="1">"'=4:FCC=2:RSP.1=1,H,13:RSP.2=1,V,2"" /&gt;_x000D_
  &lt;param n=""leftMargin"" v=""0"" /&gt;_x000D_
&lt;/ContentLocation&gt;'"</definedName>
    <definedName name="_AMO_ContentLocation_398675413_ROM_F0.SEC2.Tabulate_1.SEC1.BDY.Cross_tabular_summary_report_Table_1" hidden="1">"'Partitions:2'"</definedName>
    <definedName name="_AMO_ContentLocation_398675413_ROM_F0.SEC2.Tabulate_1.SEC1.BDY.Cross_tabular_summary_report_Table_1.0" hidden="1">"'&lt;ContentLocation path=""F0.SEC2.Tabulate_1.SEC1.BDY.Cross_tabular_summary_report_Table_1"" rsid=""398675413"" tag=""ROM"" fid=""0""&gt;_x000D_
  &lt;param n=""_NumRows"" v=""18"" /&gt;_x000D_
  &lt;param n=""_NumCols"" v=""13"" /&gt;_x000D_
  &lt;param n=""tableSig"" v=""R:R=18:C=13:FCR'"</definedName>
    <definedName name="_AMO_ContentLocation_398675413_ROM_F0.SEC2.Tabulate_1.SEC1.BDY.Cross_tabular_summary_report_Table_1.1" hidden="1">"'=4:FCC=2:RSP.1=1,H,13:RSP.2=1,V,2"" /&gt;_x000D_
  &lt;param n=""leftMargin"" v=""0"" /&gt;_x000D_
&lt;/ContentLocation&gt;'"</definedName>
    <definedName name="_AMO_ContentLocation_416626384_ROM_F0.SEC2.Tabulate_1.SEC1.BDY.Cross_tabular_summary_report_Table_1" hidden="1">"'Partitions:2'"</definedName>
    <definedName name="_AMO_ContentLocation_416626384_ROM_F0.SEC2.Tabulate_1.SEC1.BDY.Cross_tabular_summary_report_Table_1.0" hidden="1">"'&lt;ContentLocation path=""F0.SEC2.Tabulate_1.SEC1.BDY.Cross_tabular_summary_report_Table_1"" rsid=""416626384"" tag=""ROM"" fid=""0""&gt;_x000D_
  &lt;param n=""_NumRows"" v=""53"" /&gt;_x000D_
  &lt;param n=""_NumCols"" v=""13"" /&gt;_x000D_
  &lt;param n=""tableSig"" v=""R:R=53:C=13:FCR'"</definedName>
    <definedName name="_AMO_ContentLocation_416626384_ROM_F0.SEC2.Tabulate_1.SEC1.BDY.Cross_tabular_summary_report_Table_1.1" hidden="1">"'=4:FCC=2:RSP.1=1,H,13:RSP.2=1,V,2"" /&gt;_x000D_
  &lt;param n=""leftMargin"" v=""0"" /&gt;_x000D_
&lt;/ContentLocation&gt;'"</definedName>
    <definedName name="_AMO_ContentLocation_472893794_ROM_F0.SEC2.Tabulate_1.SEC1.BDY.Cross_tabular_summary_report_Table_1" hidden="1">"'Partitions:2'"</definedName>
    <definedName name="_AMO_ContentLocation_472893794_ROM_F0.SEC2.Tabulate_1.SEC1.BDY.Cross_tabular_summary_report_Table_1.0" hidden="1">"'&lt;ContentLocation path=""F0.SEC2.Tabulate_1.SEC1.BDY.Cross_tabular_summary_report_Table_1"" rsid=""472893794"" tag=""ROM"" fid=""0""&gt;_x000D_
  &lt;param n=""_NumRows"" v=""21"" /&gt;_x000D_
  &lt;param n=""_NumCols"" v=""13"" /&gt;_x000D_
  &lt;param n=""tableSig"" v=""R:R=21:C=13:FCR'"</definedName>
    <definedName name="_AMO_ContentLocation_472893794_ROM_F0.SEC2.Tabulate_1.SEC1.BDY.Cross_tabular_summary_report_Table_1.1" hidden="1">"'=4:FCC=2:RSP.1=1,H,13:RSP.2=1,V,2"" /&gt;_x000D_
  &lt;param n=""leftMargin"" v=""0"" /&gt;_x000D_
&lt;/ContentLocation&gt;'"</definedName>
    <definedName name="_AMO_ContentLocation_539372770_ROM_F0.SEC2.Tabulate_1.SEC1.BDY.Cross_tabular_summary_report_Table_1" hidden="1">"'Partitions:2'"</definedName>
    <definedName name="_AMO_ContentLocation_539372770_ROM_F0.SEC2.Tabulate_1.SEC1.BDY.Cross_tabular_summary_report_Table_1.0" hidden="1">"'&lt;ContentLocation path=""F0.SEC2.Tabulate_1.SEC1.BDY.Cross_tabular_summary_report_Table_1"" rsid=""539372770"" tag=""ROM"" fid=""0""&gt;_x000D_
  &lt;param n=""_NumRows"" v=""63"" /&gt;_x000D_
  &lt;param n=""_NumCols"" v=""13"" /&gt;_x000D_
  &lt;param n=""tableSig"" v=""R:R=63:C=13:FCR'"</definedName>
    <definedName name="_AMO_ContentLocation_539372770_ROM_F0.SEC2.Tabulate_1.SEC1.BDY.Cross_tabular_summary_report_Table_1.1" hidden="1">"'=4:FCC=2:RSP.1=1,H,13:RSP.2=1,V,2"" /&gt;_x000D_
  &lt;param n=""leftMargin"" v=""0"" /&gt;_x000D_
&lt;/ContentLocation&gt;'"</definedName>
    <definedName name="_AMO_ContentLocation_572615156_ROM_F0.SEC2.Tabulate_1.SEC1.BDY.Cross_tabular_summary_report_Table_1" hidden="1">"'Partitions:2'"</definedName>
    <definedName name="_AMO_ContentLocation_572615156_ROM_F0.SEC2.Tabulate_1.SEC1.BDY.Cross_tabular_summary_report_Table_1.0" hidden="1">"'&lt;ContentLocation path=""F0.SEC2.Tabulate_1.SEC1.BDY.Cross_tabular_summary_report_Table_1"" rsid=""572615156"" tag=""ROM"" fid=""0""&gt;_x000D_
  &lt;param n=""_NumRows"" v=""21"" /&gt;_x000D_
  &lt;param n=""_NumCols"" v=""13"" /&gt;_x000D_
  &lt;param n=""tableSig"" v=""R:R=21:C=13:FCR'"</definedName>
    <definedName name="_AMO_ContentLocation_572615156_ROM_F0.SEC2.Tabulate_1.SEC1.BDY.Cross_tabular_summary_report_Table_1.1" hidden="1">"'=4:FCC=2:RSP.1=1,H,13:RSP.2=1,V,2"" /&gt;_x000D_
  &lt;param n=""leftMargin"" v=""0"" /&gt;_x000D_
&lt;/ContentLocation&gt;'"</definedName>
    <definedName name="_AMO_ContentLocation_576762798_ROM_F0.SEC2.Tabulate_1.SEC1.BDY.Cross_tabular_summary_report_Table_1" hidden="1">"'Partitions:2'"</definedName>
    <definedName name="_AMO_ContentLocation_576762798_ROM_F0.SEC2.Tabulate_1.SEC1.BDY.Cross_tabular_summary_report_Table_1.0" hidden="1">"'&lt;ContentLocation path=""F0.SEC2.Tabulate_1.SEC1.BDY.Cross_tabular_summary_report_Table_1"" rsid=""576762798"" tag=""ROM"" fid=""0""&gt;_x000D_
  &lt;param n=""_NumRows"" v=""36"" /&gt;_x000D_
  &lt;param n=""_NumCols"" v=""13"" /&gt;_x000D_
  &lt;param n=""tableSig"" v=""R:R=36:C=13:FCR'"</definedName>
    <definedName name="_AMO_ContentLocation_576762798_ROM_F0.SEC2.Tabulate_1.SEC1.BDY.Cross_tabular_summary_report_Table_1.1" hidden="1">"'=4:FCC=2:RSP.1=1,H,13:RSP.2=1,V,2"" /&gt;_x000D_
  &lt;param n=""leftMargin"" v=""0"" /&gt;_x000D_
&lt;/ContentLocation&gt;'"</definedName>
    <definedName name="_AMO_ContentLocation_576788546_ROM_F0.SEC2.Tabulate_1.SEC1.BDY.Cross_tabular_summary_report_Table_1" hidden="1">"'Partitions:2'"</definedName>
    <definedName name="_AMO_ContentLocation_576788546_ROM_F0.SEC2.Tabulate_1.SEC1.BDY.Cross_tabular_summary_report_Table_1.0" hidden="1">"'&lt;ContentLocation path=""F0.SEC2.Tabulate_1.SEC1.BDY.Cross_tabular_summary_report_Table_1"" rsid=""576788546"" tag=""ROM"" fid=""0""&gt;_x000D_
  &lt;param n=""_NumRows"" v=""63"" /&gt;_x000D_
  &lt;param n=""_NumCols"" v=""13"" /&gt;_x000D_
  &lt;param n=""tableSig"" v=""R:R=63:C=13:FCR'"</definedName>
    <definedName name="_AMO_ContentLocation_576788546_ROM_F0.SEC2.Tabulate_1.SEC1.BDY.Cross_tabular_summary_report_Table_1.1" hidden="1">"'=4:FCC=2:RSP.1=1,H,13:RSP.2=1,V,2"" /&gt;_x000D_
  &lt;param n=""leftMargin"" v=""0"" /&gt;_x000D_
&lt;/ContentLocation&gt;'"</definedName>
    <definedName name="_AMO_ContentLocation_587946619_ROM_F0.SEC2.Tabulate_1.SEC1.BDY.Cross_tabular_summary_report_Table_1" hidden="1">"'Partitions:2'"</definedName>
    <definedName name="_AMO_ContentLocation_587946619_ROM_F0.SEC2.Tabulate_1.SEC1.BDY.Cross_tabular_summary_report_Table_1.0" hidden="1">"'&lt;ContentLocation path=""F0.SEC2.Tabulate_1.SEC1.BDY.Cross_tabular_summary_report_Table_1"" rsid=""587946619"" tag=""ROM"" fid=""0""&gt;_x000D_
  &lt;param n=""_NumRows"" v=""53"" /&gt;_x000D_
  &lt;param n=""_NumCols"" v=""13"" /&gt;_x000D_
  &lt;param n=""tableSig"" v=""R:R=53:C=13:FCR'"</definedName>
    <definedName name="_AMO_ContentLocation_587946619_ROM_F0.SEC2.Tabulate_1.SEC1.BDY.Cross_tabular_summary_report_Table_1.1" hidden="1">"'=4:FCC=2:RSP.1=1,H,13:RSP.2=1,V,2"" /&gt;_x000D_
  &lt;param n=""leftMargin"" v=""0"" /&gt;_x000D_
&lt;/ContentLocation&gt;'"</definedName>
    <definedName name="_AMO_ContentLocation_617623402_ROM_F0.SEC2.Tabulate_1.SEC1.BDY.Cross_tabular_summary_report_Table_1" hidden="1">"'Partitions:2'"</definedName>
    <definedName name="_AMO_ContentLocation_617623402_ROM_F0.SEC2.Tabulate_1.SEC1.BDY.Cross_tabular_summary_report_Table_1.0" hidden="1">"'&lt;ContentLocation path=""F0.SEC2.Tabulate_1.SEC1.BDY.Cross_tabular_summary_report_Table_1"" rsid=""617623402"" tag=""ROM"" fid=""0""&gt;_x000D_
  &lt;param n=""_NumRows"" v=""53"" /&gt;_x000D_
  &lt;param n=""_NumCols"" v=""13"" /&gt;_x000D_
  &lt;param n=""tableSig"" v=""R:R=53:C=13:FCR'"</definedName>
    <definedName name="_AMO_ContentLocation_617623402_ROM_F0.SEC2.Tabulate_1.SEC1.BDY.Cross_tabular_summary_report_Table_1.1" hidden="1">"'=4:FCC=2:RSP.1=1,H,13:RSP.2=1,V,2"" /&gt;_x000D_
  &lt;param n=""leftMargin"" v=""0"" /&gt;_x000D_
&lt;/ContentLocation&gt;'"</definedName>
    <definedName name="_AMO_ContentLocation_621796666_ROM_F0.SEC2.Tabulate_1.SEC1.BDY.Cross_tabular_summary_report_Table_1" hidden="1">"'Partitions:2'"</definedName>
    <definedName name="_AMO_ContentLocation_621796666_ROM_F0.SEC2.Tabulate_1.SEC1.BDY.Cross_tabular_summary_report_Table_1.0" hidden="1">"'&lt;ContentLocation path=""F0.SEC2.Tabulate_1.SEC1.BDY.Cross_tabular_summary_report_Table_1"" rsid=""621796666"" tag=""ROM"" fid=""0""&gt;_x000D_
  &lt;param n=""_NumRows"" v=""49"" /&gt;_x000D_
  &lt;param n=""_NumCols"" v=""13"" /&gt;_x000D_
  &lt;param n=""tableSig"" v=""R:R=49:C=13:FCR'"</definedName>
    <definedName name="_AMO_ContentLocation_621796666_ROM_F0.SEC2.Tabulate_1.SEC1.BDY.Cross_tabular_summary_report_Table_1.1" hidden="1">"'=4:FCC=2:RSP.1=1,H,13:RSP.2=1,V,2"" /&gt;_x000D_
  &lt;param n=""leftMargin"" v=""0"" /&gt;_x000D_
&lt;/ContentLocation&gt;'"</definedName>
    <definedName name="_AMO_ContentLocation_65748969_ROM_F0.SEC2.Tabulate_1.SEC1.BDY.Cross_tabular_summary_report_Table_1" hidden="1">"'Partitions:2'"</definedName>
    <definedName name="_AMO_ContentLocation_65748969_ROM_F0.SEC2.Tabulate_1.SEC1.BDY.Cross_tabular_summary_report_Table_1.0" hidden="1">"'&lt;ContentLocation path=""F0.SEC2.Tabulate_1.SEC1.BDY.Cross_tabular_summary_report_Table_1"" rsid=""65748969"" tag=""ROM"" fid=""0""&gt;_x000D_
  &lt;param n=""_NumRows"" v=""53"" /&gt;_x000D_
  &lt;param n=""_NumCols"" v=""13"" /&gt;_x000D_
  &lt;param n=""tableSig"" v=""R:R=53:C=13:FCR='"</definedName>
    <definedName name="_AMO_ContentLocation_65748969_ROM_F0.SEC2.Tabulate_1.SEC1.BDY.Cross_tabular_summary_report_Table_1.1" hidden="1">"'4:FCC=2:RSP.1=1,H,13:RSP.2=1,V,2"" /&gt;_x000D_
  &lt;param n=""leftMargin"" v=""0"" /&gt;_x000D_
&lt;/ContentLocation&gt;'"</definedName>
    <definedName name="_AMO_ContentLocation_662231970_ROM_F0.SEC2.Tabulate_1.SEC1.BDY.Cross_tabular_summary_report_Table_1" hidden="1">"'Partitions:2'"</definedName>
    <definedName name="_AMO_ContentLocation_662231970_ROM_F0.SEC2.Tabulate_1.SEC1.BDY.Cross_tabular_summary_report_Table_1.0" hidden="1">"'&lt;ContentLocation path=""F0.SEC2.Tabulate_1.SEC1.BDY.Cross_tabular_summary_report_Table_1"" rsid=""662231970"" tag=""ROM"" fid=""0""&gt;_x000D_
  &lt;param n=""_NumRows"" v=""47"" /&gt;_x000D_
  &lt;param n=""_NumCols"" v=""10"" /&gt;_x000D_
  &lt;param n=""tableSig"" v=""R:R=47:C=10:FCR'"</definedName>
    <definedName name="_AMO_ContentLocation_662231970_ROM_F0.SEC2.Tabulate_1.SEC1.BDY.Cross_tabular_summary_report_Table_1.1" hidden="1">"'=3:FCC=3:RSP.1=1,H,10:RSP.2=1,H,2"" /&gt;_x000D_
  &lt;param n=""leftMargin"" v=""0"" /&gt;_x000D_
&lt;/ContentLocation&gt;'"</definedName>
    <definedName name="_AMO_ContentLocation_671486722_ROM_F0.SEC2.Tabulate_1.SEC1.BDY.Cross_tabular_summary_report_Table_1" hidden="1">"'Partitions:2'"</definedName>
    <definedName name="_AMO_ContentLocation_671486722_ROM_F0.SEC2.Tabulate_1.SEC1.BDY.Cross_tabular_summary_report_Table_1.0" hidden="1">"'&lt;ContentLocation path=""F0.SEC2.Tabulate_1.SEC1.BDY.Cross_tabular_summary_report_Table_1"" rsid=""671486722"" tag=""ROM"" fid=""0""&gt;_x000D_
  &lt;param n=""_NumRows"" v=""35"" /&gt;_x000D_
  &lt;param n=""_NumCols"" v=""14"" /&gt;_x000D_
  &lt;param n=""tableSig"" v=""R:R=35:C=14:FCR'"</definedName>
    <definedName name="_AMO_ContentLocation_671486722_ROM_F0.SEC2.Tabulate_1.SEC1.BDY.Cross_tabular_summary_report_Table_1.1" hidden="1">"'=4:FCC=2:RSP.1=1,H,14:RSP.2=1,V,2;14,V,2"" /&gt;_x000D_
  &lt;param n=""leftMargin"" v=""0"" /&gt;_x000D_
&lt;/ContentLocation&gt;'"</definedName>
    <definedName name="_AMO_ContentLocation_732119577_ROM_F0.SEC2.Tabulate_1.SEC1.BDY.Cross_tabular_summary_report_Table_1" hidden="1">"'Partitions:2'"</definedName>
    <definedName name="_AMO_ContentLocation_732119577_ROM_F0.SEC2.Tabulate_1.SEC1.BDY.Cross_tabular_summary_report_Table_1.0" hidden="1">"'&lt;ContentLocation path=""F0.SEC2.Tabulate_1.SEC1.BDY.Cross_tabular_summary_report_Table_1"" rsid=""732119577"" tag=""ROM"" fid=""0""&gt;_x000D_
  &lt;param n=""_NumRows"" v=""51"" /&gt;_x000D_
  &lt;param n=""_NumCols"" v=""14"" /&gt;_x000D_
  &lt;param n=""tableSig"" v=""R:R=51:C=14:FCR'"</definedName>
    <definedName name="_AMO_ContentLocation_732119577_ROM_F0.SEC2.Tabulate_1.SEC1.BDY.Cross_tabular_summary_report_Table_1.1" hidden="1">"'=4:FCC=2:RSP.1=1,H,14:RSP.2=1,V,2;14,V,2"" /&gt;_x000D_
  &lt;param n=""leftMargin"" v=""0"" /&gt;_x000D_
&lt;/ContentLocation&gt;'"</definedName>
    <definedName name="_AMO_ContentLocation_779436236_ROM_F0.SEC2.Tabulate_1.SEC1.BDY.Cross_tabular_summary_report_Table_1" hidden="1">"'Partitions:2'"</definedName>
    <definedName name="_AMO_ContentLocation_779436236_ROM_F0.SEC2.Tabulate_1.SEC1.BDY.Cross_tabular_summary_report_Table_1.0" hidden="1">"'&lt;ContentLocation path=""F0.SEC2.Tabulate_1.SEC1.BDY.Cross_tabular_summary_report_Table_1"" rsid=""779436236"" tag=""ROM"" fid=""0""&gt;_x000D_
  &lt;param n=""_NumRows"" v=""22"" /&gt;_x000D_
  &lt;param n=""_NumCols"" v=""13"" /&gt;_x000D_
  &lt;param n=""tableSig"" v=""R:R=22:C=13:FCR'"</definedName>
    <definedName name="_AMO_ContentLocation_779436236_ROM_F0.SEC2.Tabulate_1.SEC1.BDY.Cross_tabular_summary_report_Table_1.1" hidden="1">"'=4:FCC=2:RSP.1=1,H,13:RSP.2=1,V,2"" /&gt;_x000D_
  &lt;param n=""leftMargin"" v=""0"" /&gt;_x000D_
&lt;/ContentLocation&gt;'"</definedName>
    <definedName name="_AMO_ContentLocation_805804074_ROM_F0.SEC2.Tabulate_1.SEC1.BDY.Cross_tabular_summary_report_Table_1" hidden="1">"'Partitions:2'"</definedName>
    <definedName name="_AMO_ContentLocation_805804074_ROM_F0.SEC2.Tabulate_1.SEC1.BDY.Cross_tabular_summary_report_Table_1.0" hidden="1">"'&lt;ContentLocation path=""F0.SEC2.Tabulate_1.SEC1.BDY.Cross_tabular_summary_report_Table_1"" rsid=""805804074"" tag=""ROM"" fid=""0""&gt;_x000D_
  &lt;param n=""_NumRows"" v=""63"" /&gt;_x000D_
  &lt;param n=""_NumCols"" v=""13"" /&gt;_x000D_
  &lt;param n=""tableSig"" v=""R:R=63:C=13:FCR'"</definedName>
    <definedName name="_AMO_ContentLocation_805804074_ROM_F0.SEC2.Tabulate_1.SEC1.BDY.Cross_tabular_summary_report_Table_1.1" hidden="1">"'=4:FCC=2:RSP.1=1,H,13:RSP.2=1,V,2"" /&gt;_x000D_
  &lt;param n=""leftMargin"" v=""0"" /&gt;_x000D_
&lt;/ContentLocation&gt;'"</definedName>
    <definedName name="_AMO_ContentLocation_825207699_ROM_F0.SEC2.Tabulate_1.SEC1.BDY.Cross_tabular_summary_report_Table_1" hidden="1">"'Partitions:2'"</definedName>
    <definedName name="_AMO_ContentLocation_825207699_ROM_F0.SEC2.Tabulate_1.SEC1.BDY.Cross_tabular_summary_report_Table_1.0" hidden="1">"'&lt;ContentLocation path=""F0.SEC2.Tabulate_1.SEC1.BDY.Cross_tabular_summary_report_Table_1"" rsid=""825207699"" tag=""ROM"" fid=""0""&gt;_x000D_
  &lt;param n=""_NumRows"" v=""53"" /&gt;_x000D_
  &lt;param n=""_NumCols"" v=""13"" /&gt;_x000D_
  &lt;param n=""tableSig"" v=""R:R=53:C=13:FCR'"</definedName>
    <definedName name="_AMO_ContentLocation_825207699_ROM_F0.SEC2.Tabulate_1.SEC1.BDY.Cross_tabular_summary_report_Table_1.1" hidden="1">"'=4:FCC=2:RSP.1=1,H,13:RSP.2=1,V,2"" /&gt;_x000D_
  &lt;param n=""leftMargin"" v=""0"" /&gt;_x000D_
&lt;/ContentLocation&gt;'"</definedName>
    <definedName name="_AMO_ContentLocation_921006515_ROM_F0.SEC2.Tabulate_1.SEC1.BDY.Cross_tabular_summary_report_Table_1" hidden="1">"'Partitions:2'"</definedName>
    <definedName name="_AMO_ContentLocation_921006515_ROM_F0.SEC2.Tabulate_1.SEC1.BDY.Cross_tabular_summary_report_Table_1.0" hidden="1">"'&lt;ContentLocation path=""F0.SEC2.Tabulate_1.SEC1.BDY.Cross_tabular_summary_report_Table_1"" rsid=""921006515"" tag=""ROM"" fid=""0""&gt;_x000D_
  &lt;param n=""_NumRows"" v=""51"" /&gt;_x000D_
  &lt;param n=""_NumCols"" v=""13"" /&gt;_x000D_
  &lt;param n=""tableSig"" v=""R:R=51:C=13:FCR'"</definedName>
    <definedName name="_AMO_ContentLocation_921006515_ROM_F0.SEC2.Tabulate_1.SEC1.BDY.Cross_tabular_summary_report_Table_1.1" hidden="1">"'=4:FCC=2:RSP.1=1,H,13:RSP.2=1,V,2"" /&gt;_x000D_
  &lt;param n=""leftMargin"" v=""0"" /&gt;_x000D_
&lt;/ContentLocation&gt;'"</definedName>
    <definedName name="_AMO_ContentLocation_991905274_ROM_F0.SEC2.Tabulate_1.SEC1.BDY.Cross_tabular_summary_report_Table_1" hidden="1">"'Partitions:2'"</definedName>
    <definedName name="_AMO_ContentLocation_991905274_ROM_F0.SEC2.Tabulate_1.SEC1.BDY.Cross_tabular_summary_report_Table_1.0" hidden="1">"'&lt;ContentLocation path=""F0.SEC2.Tabulate_1.SEC1.BDY.Cross_tabular_summary_report_Table_1"" rsid=""991905274"" tag=""ROM"" fid=""0""&gt;_x000D_
  &lt;param n=""_NumRows"" v=""39"" /&gt;_x000D_
  &lt;param n=""_NumCols"" v=""13"" /&gt;_x000D_
  &lt;param n=""tableSig"" v=""R:R=39:C=13:FCR'"</definedName>
    <definedName name="_AMO_ContentLocation_991905274_ROM_F0.SEC2.Tabulate_1.SEC1.BDY.Cross_tabular_summary_report_Table_1.1" hidden="1">"'=4:FCC=2:RSP.1=1,H,13:RSP.2=1,V,2"" /&gt;_x000D_
  &lt;param n=""leftMargin"" v=""0"" /&gt;_x000D_
&lt;/ContentLocation&gt;'"</definedName>
    <definedName name="_AMO_RefreshMultipleList" localSheetId="10" hidden="1">"'Partitions:6'"</definedName>
    <definedName name="_AMO_RefreshMultipleList" localSheetId="8" hidden="1">"'Partitions:6'"</definedName>
    <definedName name="_AMO_RefreshMultipleList" localSheetId="9" hidden="1">"'Partitions:6'"</definedName>
    <definedName name="_AMO_RefreshMultipleList" localSheetId="11" hidden="1">"'Partitions:6'"</definedName>
    <definedName name="_AMO_RefreshMultipleList" hidden="1">"'296899469 426988102 362274166 589584065 285770244'"</definedName>
    <definedName name="_AMO_RefreshMultipleList.0" hidden="1">"'&lt;Items&gt;_x000D_
  &lt;Item Id=""478191013"" Checked=""True"" /&gt;_x000D_
  &lt;Item Id=""991905274"" Checked=""True"" /&gt;_x000D_
  &lt;Item Id=""576762798"" Checked=""True"" /&gt;_x000D_
  &lt;Item Id=""617623402"" Checked=""True"" /&gt;_x000D_
  &lt;Item Id=""587946619"" Checked=""True"" /&gt;_x000D_
  &lt;Item I'"</definedName>
    <definedName name="_AMO_RefreshMultipleList.1" hidden="1">"'d=""825207699"" Checked=""True"" /&gt;_x000D_
  &lt;Item Id=""225272241"" Checked=""True"" /&gt;_x000D_
  &lt;Item Id=""671486722"" Checked=""True"" /&gt;_x000D_
  &lt;Item Id=""779436236"" Checked=""True"" /&gt;_x000D_
  &lt;Item Id=""390982613"" Checked=""True"" /&gt;_x000D_
  &lt;Item Id=""15410102"" Chec'"</definedName>
    <definedName name="_AMO_RefreshMultipleList.2" hidden="1">"'ked=""False"" /&gt;_x000D_
  &lt;Item Id=""74403347"" Checked=""True"" /&gt;_x000D_
  &lt;Item Id=""358847779"" Checked=""True"" /&gt;_x000D_
  &lt;Item Id=""176225830"" Checked=""True"" /&gt;_x000D_
  &lt;Item Id=""247862661"" Checked=""True"" /&gt;_x000D_
  &lt;Item Id=""398675413"" Checked=""True"" /&gt;_x000D_
  '"</definedName>
    <definedName name="_AMO_RefreshMultipleList.3" hidden="1">"'&lt;Item Id=""472893794"" Checked=""True"" /&gt;_x000D_
  &lt;Item Id=""621796666"" Checked=""True"" /&gt;_x000D_
  &lt;Item Id=""732119577"" Checked=""True"" /&gt;_x000D_
  &lt;Item Id=""205779628"" Checked=""True"" /&gt;_x000D_
  &lt;Item Id=""97505557"" Checked=""True"" /&gt;_x000D_
  &lt;Item Id=""46203661'"</definedName>
    <definedName name="_AMO_RefreshMultipleList.4" hidden="1">"'"" Checked=""True"" /&gt;_x000D_
  &lt;Item Id=""242095788"" Checked=""False"" /&gt;_x000D_
  &lt;Item Id=""880379414"" Checked=""True"" /&gt;_x000D_
  &lt;Item Id=""104386094"" Checked=""True"" /&gt;_x000D_
  &lt;Item Id=""805804074"" Checked=""True"" /&gt;_x000D_
  &lt;Item Id=""416626384"" Checked=""True""'"</definedName>
    <definedName name="_AMO_RefreshMultipleList.5" hidden="1">"' /&gt;_x000D_
  &lt;Item Id=""65748969"" Checked=""True"" /&gt;_x000D_
  &lt;Item Id=""871571195"" Checked=""True"" /&gt;_x000D_
  &lt;Item Id=""612588558"" Checked=""False"" /&gt;_x000D_
&lt;/Items&gt;'"</definedName>
    <definedName name="_AMO_SingleObject_104386094_ROM_F0.SEC2.Tabulate_1.SEC2.BDY.Cross_tabular_summary_report_Table_1" localSheetId="10" hidden="1">'[1]Table 2.5'!#REF!</definedName>
    <definedName name="_AMO_SingleObject_104386094_ROM_F0.SEC2.Tabulate_1.SEC2.BDY.Cross_tabular_summary_report_Table_1" localSheetId="8" hidden="1">'[1]Table 2.5'!#REF!</definedName>
    <definedName name="_AMO_SingleObject_104386094_ROM_F0.SEC2.Tabulate_1.SEC2.BDY.Cross_tabular_summary_report_Table_1" localSheetId="6" hidden="1">'[2]Table 2.5'!#REF!</definedName>
    <definedName name="_AMO_SingleObject_104386094_ROM_F0.SEC2.Tabulate_1.SEC2.BDY.Cross_tabular_summary_report_Table_1" localSheetId="0" hidden="1">'[2]Table 2.5'!#REF!</definedName>
    <definedName name="_AMO_SingleObject_104386094_ROM_F0.SEC2.Tabulate_1.SEC2.BDY.Cross_tabular_summary_report_Table_1" localSheetId="9" hidden="1">'[1]Table 2.5'!#REF!</definedName>
    <definedName name="_AMO_SingleObject_104386094_ROM_F0.SEC2.Tabulate_1.SEC2.BDY.Cross_tabular_summary_report_Table_1" localSheetId="4" hidden="1">'[2]Table 2.5'!#REF!</definedName>
    <definedName name="_AMO_SingleObject_104386094_ROM_F0.SEC2.Tabulate_1.SEC2.BDY.Cross_tabular_summary_report_Table_1" localSheetId="3" hidden="1">'[2]Table 2.5'!#REF!</definedName>
    <definedName name="_AMO_SingleObject_104386094_ROM_F0.SEC2.Tabulate_1.SEC2.BDY.Cross_tabular_summary_report_Table_1" localSheetId="11" hidden="1">'[1]Table 2.5'!#REF!</definedName>
    <definedName name="_AMO_SingleObject_104386094_ROM_F0.SEC2.Tabulate_1.SEC2.BDY.Cross_tabular_summary_report_Table_1" localSheetId="1" hidden="1">'[2]Table 2.5'!#REF!</definedName>
    <definedName name="_AMO_SingleObject_104386094_ROM_F0.SEC2.Tabulate_1.SEC2.BDY.Cross_tabular_summary_report_Table_1" hidden="1">'[2]Table 2.5'!#REF!</definedName>
    <definedName name="_AMO_SingleObject_205779628_ROM_F0.SEC2.Tabulate_1.SEC2.BDY.Cross_tabular_summary_report_Table_1" localSheetId="10" hidden="1">[1]Table3.8b!#REF!</definedName>
    <definedName name="_AMO_SingleObject_205779628_ROM_F0.SEC2.Tabulate_1.SEC2.BDY.Cross_tabular_summary_report_Table_1" localSheetId="8" hidden="1">[1]Table3.8b!#REF!</definedName>
    <definedName name="_AMO_SingleObject_205779628_ROM_F0.SEC2.Tabulate_1.SEC2.BDY.Cross_tabular_summary_report_Table_1" localSheetId="6" hidden="1">[2]Table3.8b!#REF!</definedName>
    <definedName name="_AMO_SingleObject_205779628_ROM_F0.SEC2.Tabulate_1.SEC2.BDY.Cross_tabular_summary_report_Table_1" localSheetId="0" hidden="1">[2]Table3.8b!#REF!</definedName>
    <definedName name="_AMO_SingleObject_205779628_ROM_F0.SEC2.Tabulate_1.SEC2.BDY.Cross_tabular_summary_report_Table_1" localSheetId="9" hidden="1">[1]Table3.8b!#REF!</definedName>
    <definedName name="_AMO_SingleObject_205779628_ROM_F0.SEC2.Tabulate_1.SEC2.BDY.Cross_tabular_summary_report_Table_1" localSheetId="4" hidden="1">[2]Table3.8b!#REF!</definedName>
    <definedName name="_AMO_SingleObject_205779628_ROM_F0.SEC2.Tabulate_1.SEC2.BDY.Cross_tabular_summary_report_Table_1" localSheetId="3" hidden="1">[2]Table3.8b!#REF!</definedName>
    <definedName name="_AMO_SingleObject_205779628_ROM_F0.SEC2.Tabulate_1.SEC2.BDY.Cross_tabular_summary_report_Table_1" localSheetId="11" hidden="1">[1]Table3.8b!#REF!</definedName>
    <definedName name="_AMO_SingleObject_205779628_ROM_F0.SEC2.Tabulate_1.SEC2.BDY.Cross_tabular_summary_report_Table_1" localSheetId="1" hidden="1">[2]Table3.8b!#REF!</definedName>
    <definedName name="_AMO_SingleObject_205779628_ROM_F0.SEC2.Tabulate_1.SEC2.BDY.Cross_tabular_summary_report_Table_1" hidden="1">[2]Table3.8b!#REF!</definedName>
    <definedName name="_AMO_SingleObject_30194841_ROM_F0.SEC2.Tabulate_1.SEC1.FTR.TXT1" localSheetId="10" hidden="1">[1]Table6!#REF!</definedName>
    <definedName name="_AMO_SingleObject_30194841_ROM_F0.SEC2.Tabulate_1.SEC1.FTR.TXT1" localSheetId="8" hidden="1">[1]Table6!#REF!</definedName>
    <definedName name="_AMO_SingleObject_30194841_ROM_F0.SEC2.Tabulate_1.SEC1.FTR.TXT1" localSheetId="6" hidden="1">[2]Table6!#REF!</definedName>
    <definedName name="_AMO_SingleObject_30194841_ROM_F0.SEC2.Tabulate_1.SEC1.FTR.TXT1" localSheetId="0" hidden="1">[2]Table6!#REF!</definedName>
    <definedName name="_AMO_SingleObject_30194841_ROM_F0.SEC2.Tabulate_1.SEC1.FTR.TXT1" localSheetId="9" hidden="1">[1]Table6!#REF!</definedName>
    <definedName name="_AMO_SingleObject_30194841_ROM_F0.SEC2.Tabulate_1.SEC1.FTR.TXT1" localSheetId="4" hidden="1">[2]Table6!#REF!</definedName>
    <definedName name="_AMO_SingleObject_30194841_ROM_F0.SEC2.Tabulate_1.SEC1.FTR.TXT1" localSheetId="3" hidden="1">[2]Table6!#REF!</definedName>
    <definedName name="_AMO_SingleObject_30194841_ROM_F0.SEC2.Tabulate_1.SEC1.FTR.TXT1" localSheetId="11" hidden="1">[1]Table6!#REF!</definedName>
    <definedName name="_AMO_SingleObject_30194841_ROM_F0.SEC2.Tabulate_1.SEC1.FTR.TXT1" localSheetId="1" hidden="1">[2]Table6!#REF!</definedName>
    <definedName name="_AMO_SingleObject_30194841_ROM_F0.SEC2.Tabulate_1.SEC1.FTR.TXT1" hidden="1">[2]Table6!#REF!</definedName>
    <definedName name="_AMO_SingleObject_362274166__A1">'[3]Use table 2007 '!$A$2:$BN$121</definedName>
    <definedName name="_AMO_SingleObject_37461558_ROM_F0.SEC2.Tabulate_1.SEC1.HDR.TXT1" localSheetId="10" hidden="1">'[1]Table 2.4'!#REF!</definedName>
    <definedName name="_AMO_SingleObject_37461558_ROM_F0.SEC2.Tabulate_1.SEC1.HDR.TXT1" localSheetId="8" hidden="1">'[1]Table 2.4'!#REF!</definedName>
    <definedName name="_AMO_SingleObject_37461558_ROM_F0.SEC2.Tabulate_1.SEC1.HDR.TXT1" localSheetId="6" hidden="1">'[2]Table 2.4'!#REF!</definedName>
    <definedName name="_AMO_SingleObject_37461558_ROM_F0.SEC2.Tabulate_1.SEC1.HDR.TXT1" localSheetId="0" hidden="1">'[2]Table 2.4'!#REF!</definedName>
    <definedName name="_AMO_SingleObject_37461558_ROM_F0.SEC2.Tabulate_1.SEC1.HDR.TXT1" localSheetId="9" hidden="1">'[1]Table 2.4'!#REF!</definedName>
    <definedName name="_AMO_SingleObject_37461558_ROM_F0.SEC2.Tabulate_1.SEC1.HDR.TXT1" localSheetId="4" hidden="1">'[2]Table 2.4'!#REF!</definedName>
    <definedName name="_AMO_SingleObject_37461558_ROM_F0.SEC2.Tabulate_1.SEC1.HDR.TXT1" localSheetId="3" hidden="1">'[2]Table 2.4'!#REF!</definedName>
    <definedName name="_AMO_SingleObject_37461558_ROM_F0.SEC2.Tabulate_1.SEC1.HDR.TXT1" localSheetId="11" hidden="1">'[1]Table 2.4'!#REF!</definedName>
    <definedName name="_AMO_SingleObject_37461558_ROM_F0.SEC2.Tabulate_1.SEC1.HDR.TXT1" localSheetId="1" hidden="1">'[2]Table 2.4'!#REF!</definedName>
    <definedName name="_AMO_SingleObject_37461558_ROM_F0.SEC2.Tabulate_1.SEC1.HDR.TXT1" hidden="1">'[2]Table 2.4'!#REF!</definedName>
    <definedName name="_AMO_SingleObject_732119577_ROM_F0.SEC2.Tabulate_1.SEC2.BDY.Cross_tabular_summary_report_Table_1" localSheetId="10" hidden="1">[1]Table3.8c!#REF!</definedName>
    <definedName name="_AMO_SingleObject_732119577_ROM_F0.SEC2.Tabulate_1.SEC2.BDY.Cross_tabular_summary_report_Table_1" localSheetId="8" hidden="1">[1]Table3.8c!#REF!</definedName>
    <definedName name="_AMO_SingleObject_732119577_ROM_F0.SEC2.Tabulate_1.SEC2.BDY.Cross_tabular_summary_report_Table_1" localSheetId="6" hidden="1">[2]Table3.8c!#REF!</definedName>
    <definedName name="_AMO_SingleObject_732119577_ROM_F0.SEC2.Tabulate_1.SEC2.BDY.Cross_tabular_summary_report_Table_1" localSheetId="0" hidden="1">[2]Table3.8c!#REF!</definedName>
    <definedName name="_AMO_SingleObject_732119577_ROM_F0.SEC2.Tabulate_1.SEC2.BDY.Cross_tabular_summary_report_Table_1" localSheetId="9" hidden="1">[1]Table3.8c!#REF!</definedName>
    <definedName name="_AMO_SingleObject_732119577_ROM_F0.SEC2.Tabulate_1.SEC2.BDY.Cross_tabular_summary_report_Table_1" localSheetId="4" hidden="1">[2]Table3.8c!#REF!</definedName>
    <definedName name="_AMO_SingleObject_732119577_ROM_F0.SEC2.Tabulate_1.SEC2.BDY.Cross_tabular_summary_report_Table_1" localSheetId="3" hidden="1">[2]Table3.8c!#REF!</definedName>
    <definedName name="_AMO_SingleObject_732119577_ROM_F0.SEC2.Tabulate_1.SEC2.BDY.Cross_tabular_summary_report_Table_1" localSheetId="11" hidden="1">[1]Table3.8c!#REF!</definedName>
    <definedName name="_AMO_SingleObject_732119577_ROM_F0.SEC2.Tabulate_1.SEC2.BDY.Cross_tabular_summary_report_Table_1" localSheetId="1" hidden="1">[2]Table3.8c!#REF!</definedName>
    <definedName name="_AMO_SingleObject_732119577_ROM_F0.SEC2.Tabulate_1.SEC2.BDY.Cross_tabular_summary_report_Table_1" hidden="1">[2]Table3.8c!#REF!</definedName>
    <definedName name="_AMO_SingleObject_921006515_ROM_F0.SEC2.Tabulate_1.SEC1.FTR.TXT1" localSheetId="10" hidden="1">'[1]Table 2'!#REF!</definedName>
    <definedName name="_AMO_SingleObject_921006515_ROM_F0.SEC2.Tabulate_1.SEC1.FTR.TXT1" localSheetId="8" hidden="1">'[1]Table 2'!#REF!</definedName>
    <definedName name="_AMO_SingleObject_921006515_ROM_F0.SEC2.Tabulate_1.SEC1.FTR.TXT1" localSheetId="6" hidden="1">'[2]Table 2'!#REF!</definedName>
    <definedName name="_AMO_SingleObject_921006515_ROM_F0.SEC2.Tabulate_1.SEC1.FTR.TXT1" localSheetId="0" hidden="1">'[2]Table 2'!#REF!</definedName>
    <definedName name="_AMO_SingleObject_921006515_ROM_F0.SEC2.Tabulate_1.SEC1.FTR.TXT1" localSheetId="9" hidden="1">'[1]Table 2'!#REF!</definedName>
    <definedName name="_AMO_SingleObject_921006515_ROM_F0.SEC2.Tabulate_1.SEC1.FTR.TXT1" localSheetId="4" hidden="1">'[2]Table 2'!#REF!</definedName>
    <definedName name="_AMO_SingleObject_921006515_ROM_F0.SEC2.Tabulate_1.SEC1.FTR.TXT1" localSheetId="3" hidden="1">'[2]Table 2'!#REF!</definedName>
    <definedName name="_AMO_SingleObject_921006515_ROM_F0.SEC2.Tabulate_1.SEC1.FTR.TXT1" localSheetId="11" hidden="1">'[1]Table 2'!#REF!</definedName>
    <definedName name="_AMO_SingleObject_921006515_ROM_F0.SEC2.Tabulate_1.SEC1.FTR.TXT1" localSheetId="1" hidden="1">'[2]Table 2'!#REF!</definedName>
    <definedName name="_AMO_SingleObject_921006515_ROM_F0.SEC2.Tabulate_1.SEC1.FTR.TXT1" hidden="1">'[2]Table 2'!#REF!</definedName>
    <definedName name="_AMO_SingleObject_921006515_ROM_F0.SEC2.Tabulate_1.SEC1.HDR.TXT1" localSheetId="10" hidden="1">'[1]Table 2'!#REF!</definedName>
    <definedName name="_AMO_SingleObject_921006515_ROM_F0.SEC2.Tabulate_1.SEC1.HDR.TXT1" localSheetId="8" hidden="1">'[1]Table 2'!#REF!</definedName>
    <definedName name="_AMO_SingleObject_921006515_ROM_F0.SEC2.Tabulate_1.SEC1.HDR.TXT1" localSheetId="6" hidden="1">'[2]Table 2'!#REF!</definedName>
    <definedName name="_AMO_SingleObject_921006515_ROM_F0.SEC2.Tabulate_1.SEC1.HDR.TXT1" localSheetId="0" hidden="1">'[2]Table 2'!#REF!</definedName>
    <definedName name="_AMO_SingleObject_921006515_ROM_F0.SEC2.Tabulate_1.SEC1.HDR.TXT1" localSheetId="9" hidden="1">'[1]Table 2'!#REF!</definedName>
    <definedName name="_AMO_SingleObject_921006515_ROM_F0.SEC2.Tabulate_1.SEC1.HDR.TXT1" localSheetId="4" hidden="1">'[2]Table 2'!#REF!</definedName>
    <definedName name="_AMO_SingleObject_921006515_ROM_F0.SEC2.Tabulate_1.SEC1.HDR.TXT1" localSheetId="3" hidden="1">'[2]Table 2'!#REF!</definedName>
    <definedName name="_AMO_SingleObject_921006515_ROM_F0.SEC2.Tabulate_1.SEC1.HDR.TXT1" localSheetId="11" hidden="1">'[1]Table 2'!#REF!</definedName>
    <definedName name="_AMO_SingleObject_921006515_ROM_F0.SEC2.Tabulate_1.SEC1.HDR.TXT1" localSheetId="1" hidden="1">'[2]Table 2'!#REF!</definedName>
    <definedName name="_AMO_SingleObject_921006515_ROM_F0.SEC2.Tabulate_1.SEC1.HDR.TXT1" hidden="1">'[2]Table 2'!#REF!</definedName>
    <definedName name="_AMO_SingleObject_991905274_ROM_F0.SEC2.Tabulate_1.SEC1.BDY.Cross_tabular_summary_report_Table" localSheetId="8" hidden="1">'employment in the 4th quarter'!$A$1:$M$16</definedName>
    <definedName name="_AMO_SingleObject_991905274_ROM_F0.SEC2.Tabulate_1.SEC1.BDY.Cross_tabular_summary_report_Table" localSheetId="9" hidden="1">'mfg empl comp rest of economy'!$A$1:$M$8</definedName>
    <definedName name="_AMO_SingleObject_991905274_ROM_F0.SEC2.Tabulate_1.SEC1.BDY.Cross_tabular_summary_report_Table_1" localSheetId="8" hidden="1">'employment in the 4th quarter'!$A$1:$M$16</definedName>
    <definedName name="_AMO_SingleObject_991905274_ROM_F0.SEC2.Tabulate_1.SEC1.BDY.Cross_tabular_summary_report_Table_1" localSheetId="9" hidden="1">'mfg empl comp rest of economy'!$A$1:$M$8</definedName>
    <definedName name="_AMO_SingleValue_104386094_TaskState" hidden="1">"'Partitions:11'"</definedName>
    <definedName name="_AMO_SingleValue_104386094_TaskState.0" hidden="1">"'SASUNICODE7V1Zb+JIEK7nlfY/oKw0D6PZkJCQQzuHCOQYDUNYYDLap4gQsoOWIwMmM9Fq//t+Xe32hW1sY2yCWgiw29V1dH9dXX3Yfksf6CeNaEgFeqI+TWlGA5rQmN7RDu3TLu3hv4ArY+oh/R5Xx/Q3X52TQQ/0O53g+AO9p1/pF3pLHeqCxz/IM8bRCDkFbRvUI3y6kPCMa4LqDlL7oN2xZAvKQ8g8YLlKtuA3MrlU8N2lc7rEr5I0w'"</definedName>
    <definedName name="_AMO_SingleValue_104386094_TaskState.1" hidden="1">"'3GNOfXAYwC+fXqDfDcee8qg2wfPPYu7oKpCsyEsmYNW6DrGr7BsCu5DpmjiXOg6AP9PuPoMyRPI7TNXIa2MMuijLHrQ/I5O8XtIJcg6xdmOVTI3bP3AsrwKLkM+6kGe1NJbagbODJzdwvIaH3dNPrMQzm4uPbbtO9sky1PY2+Br4ryH8xmfKQkz5DRM/US9jZmuGFHeFPl+ZCKpxZKeWM4caVnINKx0UWcGH2Urd8y5s5D5yG3iKUPsuCXu'"</definedName>
    <definedName name="_AMO_SingleValue_104386094_TaskState.10" hidden="1">"'UfDibml+tS0sf7RQHlwj4U9YEzU84WeL9VyRpsLGZ+qyRXcmP1n+Ud/htoszJ6oNco5wOySfIDkzS0+9MyT+u+J2UUJDGppjAPnmO6+/T2aRN5JJrrOX06LGJZ84Mqh+iha/9/Q/'"</definedName>
    <definedName name="_AMO_SingleValue_104386094_TaskState.2" hidden="1">"'5yCzlIPMgxxkHuYgs5yDzKMcZB7nIPMkB5mnufiEvYykil65R9+QJiKerLz8N+Scg4uQem9GR+uW+h3xhfhmba2Su66yLkaKuRR1kyOXR44aDUR58eIzldsZl3k5yqj3M9LcfOz0Hb4irdzljzty9sbNdmwsqb1xsKAxOIfQdYSvoC3Sa45ru1zWBeQasC5jK1ougKJIr+g3jA5q9Id5VMGRX/zzxpdSSpExWjwZ3rjuHf1LdVw5Q+Rfx9k'"</definedName>
    <definedName name="_AMO_SingleValue_104386094_TaskState.3" hidden="1">"'roGYOGoNz2cf/hWrixEk8fRY90GtfugI+sr6iaxzMqcB15/UH0TkXIthyujWWnGyNJcdbY8nR1lhS3hpLDrfGkoOtsaS0NZbsb40lL9cO53zfS7DCHbN7Y+YznE14ftoZMSuqBlvR53i3Z82MfgRtxYzaxcyyGi8ISTKqlGOtqTVrGCy/wfPDQfIrnDoEnYgiZ6YGdY6R+zxesY/lGGbC5RNd/jWO1eijzjKMxLoEa6CkO6XNQkdLTkq3Pl'"</definedName>
    <definedName name="_AMO_SingleValue_104386094_TaskState.4" hidden="1">"'Vcq9MXjGcaEW0O5tXCta8rc2mibC6Bw1X5XAFZNXzOI1tWjFGixUh1nwynNgqa+HYhvW+OfowMERqmRTbYvEANtuD7OitjQfi26Hyyw0G4v7xC7nukqbH/Fb5dTpmG+od06l9JreB8as31ZIuABlpvGvUvvFwDv5UNxEC4L1C10OEeuJtxL+UnPauav+baX7XmL+FBKuBUo1tYcY1vBTa/LAzYpZ9mrNJmOrlDII7cqGUXZYZWUbf4WtxVd'"</definedName>
    <definedName name="_AMO_SingleValue_104386094_TaskState.5" hidden="1">"'pXLOYur0hbXnkXqDWq/xZqO2HIVgwqaPR8u8XcBRMnh3QsQvgNgyJzUvPqDNS8szoQNF66UpLP+y9aS89dif0P0KG2IHgcbosfhhuhR3hA9jjZEj+MN0eNkQ/Q43RA91Jr4ujUpxurFgtaA3b34gHvb5PmfF+LyL9DyT0Qasld+tGaKFntt96qtTduhKOuvuwEzLuGWOuVUlq7eqjJIIiksXvFanvaacw+fM6Q2TMoqPreJrLhdonnYar8X'"</definedName>
    <definedName name="_AMO_SingleValue_104386094_TaskState.6" hidden="1">"'KckQ1YTUc+TRmNKYWg+m9jWqNKpSR1VJo0qjKnVUHWhUaVSljqpDjSqNqtRRVdao0qhKHVVHGlUaVamj6lijSqMqdVSdaFRpVKWOqlONKo2qNcyC7mlcaVz54moZ5fJVRHvtMtq+nqq5w7PNOm/u3h6/50LksSId9FyMPHQRyPiRm/QWLT6VJJ89An53VeeDDb+72vVuBef9Df69nu2FVu35qjTkMpsFlkp6fV8yWcv8cD49YDJbbpfqH7S'"</definedName>
    <definedName name="_AMO_SingleValue_104386094_TaskState.7" hidden="1">"'H9pLP50jx7mtRetSpz3c1DR1clD0t/E7xL1rXwGw9ds4CayTzFlx3YUmP6UxxtyWvlte0bL93G9cE7Rmo093H7byba8a2SB8Tbxf3F5w9sI4j5if2/957eD6Q3J+e3S7uRWobDzZNMkyuO5qXvkzEfOLur3Pt1bRXy9mreSMx7d+0f0vu38R9Pmew6BxHH/Gtax+nfVzuPs5v3K39nPZzq8zKVtEKq3RF4i7HS+3ltJdb2ct5uQTfpd5H/g'"</definedName>
    <definedName name="_AMO_SingleValue_104386094_TaskState.8" hidden="1">"'mJe9Ll/I+03L43NLgtv9wW10Fbu4Yna5O8r7itW5xucbnHFd452+hRhW7d/uOGBj8VR7dt3bbzbtvuNUM9XtDjhXxX29VTYc7oL9q0dfVs17NfwqplvJkwZ91G6dfUe13aKLNPrr4sWh+22C8l74/CdF/Wg8TrOcIkbcqOmaKjnwvOV+Wo0UDaiOnuI7VY51N4REnuhPJrsv69BX+ynjq4NXemFV2+OJqVKkfH8iLxysLO58S2ndoO4WPHR'"</definedName>
    <definedName name="_AMO_SingleValue_104386094_TaskState.9" hidden="1">"'QUPnwJr3+dI4iG0z4sm6YIjfgNpE9Y7joTikrKxo55FDxq1FK9JvNOp5oqhnNzcOSdMvWPGVXfAh7LhKzi14JXsa6r1O6+MkD41dZC+MjhetX1pCXqWHflvQLH4PKypWdKNFfjfm7Z3QPto2ixL6JF/m9w+ZmaMIuOj4NhTvAnr2cGjxu/ocsbcdtzjrXl3LQSlrwsV4jmxUTER9DxZL0LqaAuiVmpU4bJfRIqkaJF6C9qcvZWtrVuLmQdR'"</definedName>
    <definedName name="_AMO_SingleValue_112461039_TaskState" hidden="1">"'Partitions:11'"</definedName>
    <definedName name="_AMO_SingleValue_112461039_TaskState.0" hidden="1">"'SASUNICODE7V1bb9pIFD7PK+1/QFmpD1U3BHLX9iICaVKVEhZIqn1ClJAtWi4pmLbRav/7fnPG4xvY2MbYDhohwJ45cy4zn8+cudh+Te/oJ41pRAX6TgOa0ZyGNKUJvaE9KtE+HeC/gJwJ9ZF+j9wJ/c25CzLogX6nMxy/o7f0K/1Cr6lDPfD4B2UmOBqjpKBtg3qMTw8SnpAnqL5A6gC0e5ZsQXkEmYcsV8kW/MYmlwq++3RJV/hVkuY4r'"</definedName>
    <definedName name="_AMO_SingleValue_112461039_TaskState.1" hidden="1">"'jGnPngMwXdAr1DuzmPPMehK4HlgcRdUVWg2giUL0ApdJ/gVls3AfcQUTZwLXYfg/xG5T5A8hdwBcxXSjlEHA9RFH5p/oXP8HlEZss5xtmfVzB1bP7Qsr4LLiI/6kCe19NaagTMDZ11YXuPjnslnHsDZzaXPtn1jm2R9CnsbnCfO+zif85mSMEdJw9RPtNuE6Yoh5c1Q7kcqklos6TvLWSAtDZmGlS7azOCjdOVOuHQaMh/5mvieInbcEksZ'"</definedName>
    <definedName name="_AMO_SingleValue_112461039_TaskState.10" hidden="1">"'+flCfVekqbDxiWPrArST/GT9h32L1T7OnKg2yDm665B8itzcrD313oDob8vaRw2NaGSO8OW7v7z+Pp5F3kgmvs5eTssal1fEkX7tU7T4vaX/AQ=='"</definedName>
    <definedName name="_AMO_SingleValue_112461039_TaskState.2" hidden="1">"'yCxnIPMwA5lHGcg8zkDmSQYyTzOQeZaBzPNMfMJBSlJFr9ynr0gTEU9aXv4rSi7ARUi9N6OjbUv9hvhCfNO2VsnNpq6fkNc1f7OUvS3ri6EiTkXd5LjtkWNmA5pFi05VaWdU6uUoY/5PSHPzsdP3OEdauc8f97jBO2qwRwaS2jsKEDQGlxC6jvEVtEV6yVF9j+u6gFJD1mVijRUKoCjSC/oNY6Ma/WEeVXC0Kvp7tZJSSpERajQZ3qj2Df1'"</definedName>
    <definedName name="_AMO_SingleValue_112461039_TaskState.3" hidden="1">"'LdeRcYNxTx9kLXDML0Bhcyj7+L1ATJ06i6bPsf1+upCvgI9srvMb+nArcdl5vGJ5zIYQt5ztjydnOWHK6M5ac7IwlxztjydHOWHK4M5aUd8aS0s5Y8nztcM52Pgcr3DG7N2a+wNmUZ+edEbOiarAVA453+9a88AfQVsyoXcyrq/GCkCSjSjnSnFlzpv7yGzw77ie/wqkj0Ikocm5qUOcYecDjFftYjmGmXD/h5d/gWI0+6izDiK2LvwZKul'"</definedName>
    <definedName name="_AMO_SingleValue_112461039_TaskState.4" hidden="1">"'PaPHC05KR061NFXp1uMZ5phLTZn1cLeZ835tJE3VwBh5vyuQayavhchrasGKFGi6HaPh5ObRQ08e1B+sAc/RgpIjRIi3Sw+R4t2ILv62yMBeHbwvNJDwfB/vIape+Rpsb+1/j2OGUW6B+SaX8ltYLzmTXXky4CGrh6k2h/4eUa+K3kEAPBvkC1Qod74F7KvdQq6Wm1/A23/qYtfwUPUgGnGnVhxQ2+Fdj8vDBg136SsUqb6eT+iChyw9Zdm'"</definedName>
    <definedName name="_AMO_SingleValue_112461039_TaskState.5" hidden="1">"'BlaRd3ivKh7DFQp5yyuSlteeRepd2j9Fms6ZstVDCpoDlZwib4HIkwJ706I4P0PI+ak5tUfrHlhcSZseO9KiTvzv24lPXstSjnRo5wTPQ5zosdRTvQ4zokeJznR4zQnepzlRI/znOihdgRsW5NipF7Mbx3Y3YsPubeNX/5pKS6/hZZ/ItKQvfKjNVO03Gu7V21t2g6FWX/d95lxCbbUKaeydvVW1UEcSUHxitfypNec+/hcILVhUlbx6cay'"</definedName>
    <definedName name="_AMO_SingleValue_112461039_TaskState.6" hidden="1">"'ortG86DVfi9S4iGqCamXKKMxpTG1HUyVNKo0qhJHVVmjSqMqcVQdalRpVCWOqiONKo2qxFF1rFGlUZU4qk40qjSqEkfVqUaVRlXiqDrTqNKoShxV5xpVGlVbmAU90LjSuFqJq3WU61cR7bXLcPt6quYOzzbrnN+9PaueipHFirTfU0Gy0EUg40dm0lu0/EyWbFpk1Z30eo+A866C1X2Nfe1v2t9UacR1NvetleR6nHiy1nm/bPqdeLZ01+r'"</definedName>
    <definedName name="_AMO_SingleValue_112461039_TaskState.7" hidden="1">"'vt3P1is8XSPHuJlF61GnA9xKNHFyUPS38zvAvrq6hefXYJQuskSxbcN37JP2UM8V9LXm1vKF1u6zbyBO0F6BOdve08x6qOdsifUy0vdO3OHtgHcfMT+y6vffwfCC5Kzy9vdPL1DYebJp4mNx2DC19mYi0xD1Xl9qraa+WsVfzxj/av2n/Ft+/ibtrLmDRJY4+4FvXPk77uMx93KrRrvZz2s8l4ecafO+89nHax+XFx8mZRe3ftH/bxL9dw7'"</definedName>
    <definedName name="_AMO_SingleValue_112461039_TaskState.8" hidden="1">"'ZbfoK5uHe6rT2c9nCZezjvDHl4H+f/nI0BdJ2SeKqGnEuXtWzf3e7vN/J0dae/4qaeDHFBf1He1tbSXdN6Dmso0cblzrYN49PVmy3aqLOPLj8ezn8v++T4vjhI93XeM5rXDJKUl1XzosPH+5erslc1kDZmuvtQV6zzSRyiJvcC+TVZ//6SP9lOG3TN3SlFly8OZ6Uq0bG8SLS6sMs5sW2ntgP42DFBwcOnwNoPuBd9COyZwkl6zz2igbQp6'"</definedName>
    <definedName name="_AMO_SingleValue_112461039_TaskState.9" hidden="1">"'x1FQnFN3dg9/rIHDVuLNyTealNzxQ9Obu6SU6beM2OKL8CHsuEzOLXglew8dfU7c8ZIn5k6SF/pH6vZvrQMPUuO8negWH4mzsys6cYG/O9N2zugfTRtljX0yL9Nvj7m5ghEjn784y7xLqAnB48av6XIGW/aoxpvy7tbwS99W6gQz4oMiwm/Z0p6EVLHtSBapUYVrvtlpEiKFqn3QC3YW9naurWYexAVBi/uK21VawvLHy2U+7dI8FOWRAtP'"</definedName>
    <definedName name="_AMO_SingleValue_15410102_TaskState" hidden="1">"'Partitions:13'"</definedName>
    <definedName name="_AMO_SingleValue_15410102_TaskState.0" hidden="1">"'SASUNICODE7V3pb9s2FOfnAfsfjAzoh6KLm6TFVvSCcxdNHM85in0yHMdpjfmqZacLhv3v+/FRFClKlCVZkeKMEGzreHwXH99BUfI79pH9zUZsyGrsjvXZjHlswCZszN6zDbbFNtlL/NZwZcx6OH+Dq2P2la4u2Jzdsl/Z79j/yD6wn9lP7B27YF3g+AttxtgboSWHPQf0CFsXFO5xjUNdg2ofsBsBbQ75CjR3iK6kzfGNfCwNfDbZATvCt'"</definedName>
    <definedName name="_AMO_SingleValue_15410102_TaskState.1" hidden="1">"'6TkYX+fMPWAYwC8ffYC7a4MeV4Dbgs4XwbYOdQeOBtCkgVgOa9jfHPJZsA+JIgWjjmvA+D/jKv3oDwB3T5h5dReQwd96KIHzq/ZG3y/Ytug9QZHG4Fmrkj6QSD5HrAMaa8HeoJLU2tzHM1x1IHk+7Tf9fF4CZjDWHok23eSSeiTy9uka/y4h2OPjiQFDy3nPn+838YEV09Jb4Z2P0qh1CZKd0RngXNl0JwH53mfzWmvDLpT0usdjb9e6bKO'"</definedName>
    <definedName name="_AMO_SingleValue_15410102_TaskState.10" hidden="1">"'BHkEj84PgV+8rbUIzKaFqbfLd2ib0/fqdGQvKKxFYeRvNg1nNsXRMPVepEay2rGddj31qFS+U2YF2cauahf2xPLseQIeVefUDDw14l5449vEHDYdpUPyx3OcmxDfWSjUl+hGVTHRjCitFs9o9O6HaiIdW7ilGOsbfp10DbuXMnwBpjayDHVNRnP9ygjnZz4PIvex158qN/oNe6r1Fa5H3xE18/XczI39xpf7ApBTX16hnSl9t2gMeH69IWo'"</definedName>
    <definedName name="_AMO_SingleValue_15410102_TaskState.11" hidden="1">"'dex2pYrfU8LlRPysvYfZ6uAfS9Ivu40XdvqAR2IzoifN357dp0GeKrZge5WcvsPG3/E01bZvcZenHtDiX9Z7EwFsJa0jW+kONNx4h0o422zuyzZ46gZfhFr/PGmTX0R4TEG0m/yNyQf5ecRvmwjN6NttIjOsJLvU08B35tN6msTOh92b1mJ6rylF3yrokzbWPT1l5mn+33MSR7i1U3epRS/EOS8/XnPyvruz/orkJDQ2Z/Gck8Z+gZhTNJ5'"</definedName>
    <definedName name="_AMO_SingleValue_15410102_TaskState.12" hidden="1">"'FZ7+Xn2cQU5Xg7ptq29U89wPeB/Qc='"</definedName>
    <definedName name="_AMO_SingleValue_15410102_TaskState.2" hidden="1">"'qXUZNFu+nOVR1MfHVukUt0unuFOavfbRj+X5nTDFcnoyTLOcvgzTLKs3eYzqsW84x+N/Wf7nG1ougIVTvfFzhdWp1lPFYgktPNKUsok5on+2uC1b6/HaxLiLownlYDqWXVxp0/k+ME4IluPjrW7peBSc39DyrxnFQpkRtfE9w2+NMpZ7wixhwlo5JM16S9oqKFOnNqlsUp9hX+rvBL8ejkw9fqMIf0L91Ce6SlK9vZfYgzpkmMIRWkyAm8v'"</definedName>
    <definedName name="_AMO_SingleValue_15410102_TaskState.3" hidden="1">"'E5fGICr9ya5HTjqvp73sGpnmstusZ+I/qNk532axLWs4Zvm8ItkF93qeRJrL8dbQqUVmc4lxYXnV+g64Ij7FJW7g6MWsTVX8IaLPW4DBzasHH/QgfDltnz6l26JK3rKHVgHgZBxVJDRB19oz9ggpsn7319xrYi8sxX8RCCioiD85Gw8wn37N/YEkN6PcAv+8B+R1amYD629D+v8AYh68W8KHy8fQ4k6TT/Xh2GfVIaedcWEAROqiRNZhxKz'"</definedName>
    <definedName name="_AMO_SingleValue_15410102_TaskState.4" hidden="1">"'3mWgpJtp+MJFtPRpL1lSNcGzwNOdZ5hITr0achxzpIEc480mVRE5orvAnlpeuTK8XLJKFOKUPsx0Tcpyhtk+ywT1ldL5hj/QTYhp+R3xGnosIUc9bdSIa/flpp0vy3TSsNOjsEnEdVhtCLXo+pfVGLT2jc2eue7FVgel7sHBRZM+7h2gm7xPhoppTZjquNa19WxtKCbo7g31bFcwx738d2kFqy8qrYZDtVVtDCp0sVjfBZ8xItNImLcmzzE'"</definedName>
    <definedName name="_AMO_SingleValue_15410102_TaskState.5" hidden="1">"'D3YRky9WNkWeMxMj+fh7EDNTxxRqwVg47Uv/IGce1PtovW+vHN4Dlv/TPW/qP3FnOGYZJwYs00mz+cEJeZJwvzY+NBbhOPHM5rRfBvMIF0FFTSfPxhQJKpRjfuV4KK6j+ooXxQ8BjWOSa+5j3Hc9fE/xcgvZRazF/8XaeXMlCnvMi+1PnpI77elLho4ngV3OMr13E1E3WX+dtmccnLO0sR34xF49GyRXfbNBdVp3ZJzzjjqZdnDGdnEqnH8'"</definedName>
    <definedName name="_AMO_SingleValue_15410102_TaskState.6" hidden="1">"'CKOsAUz7rAMpzvBpQOb1sgGl/SIrD3sET6abVndp7htKaHmfL9u9RdlKj1PyXHSlzJAyiwb2OacjklzWuRzmZQyW7GuW0rQwVy4lr1caEiZ5t/c2uMPCj7gMh6Ezee9BL1sTUjUX24+Ci53KuIiuJ6mei+osI27dSfV8lGMd9UzeybbSJOydB+RF87e/j+Rbl+DyD0QQ4W2nTM4yRr1xeI2Igr3QKlb7HepNy7xYsqQ6ncbS+9tSB3koJcU'"</definedName>
    <definedName name="_AMO_SingleValue_15410102_TaskState.7" hidden="1">"'hU/Ki78r3sO3ibNOH3MPWySVFZwnnSWuLTEvJZ1EtUD1AG2dTzqYexqa2nFU5qyrcqradVTmrKtyqdpxVOasqwKr0PN3FP2dTRduUi37Opoq2KRf7nE3F29QyyOWzXGpuLd39hD1/ncg58fx47ynEPclaxXyp7enhKnjhlvGjMuptFn12uwo+xAi5q9gupj4X+tPd1dhn3BOXbkZfX6kZH3mVJ1w1+u6xIenMs2qluPibj9ayWFBNFM4nS2'"</definedName>
    <definedName name="_AMO_SingleValue_15410102_TaskState.8" hidden="1">"'cp/7b1A7b1iIqPE9anVeNDDUt07dOQIkG4ZY04Em1roecUhNfWz4THUva1LvJJUP68cbFrWPTV8vnXLl3iSD7vzPHxtQ83Bk7b07oPt4IlCh1de1nPaZMPXU0IX8bzTr6O/cB5NefVKvZqZjbo/Jvzb/n9G1/juAuJDrD3CZ8T5+Ocj6vcx8XV/s7POT9XhJ9r0vOIzsc5H/dYfJyYT3P+zfm3VfzbMWS7pPe+8idYzp2Hcx6ucg9nzpCn9'"</definedName>
    <definedName name="_AMO_SingleValue_15410102_TaskState.9" hidden="1">"'3H2JzP74HXC+HOYYi5daFk9Y2T3G+s7uls0D3Xlchc3sh/FyA7fCXSZi8tcVvdtn+ipazf75Lxb1d7NXGHg/Jvzb9WuHZPvVthlf7LHtkqs3NVZ67D+Jds9Fb1v08Q1841MyurTxbBoXMofj5J4XxZBskUOO6VsFeQpE/9hM9DeU3Go+bv1eI9RPaMeH4ePq2t5gL3dHs0YzHFuRHA3Fnj7uz64pW0k4msR/72Iv30YG+34/85UX4GnsH/s'"</definedName>
    <definedName name="_AMO_SingleValue_205779628_TaskState" hidden="1">"'Partitions:13'"</definedName>
    <definedName name="_AMO_SingleValue_205779628_TaskState.0" hidden="1">"'SASUNICODE7V1ZbxpJEO7nlfY/IK+UhyhrfB/KJQw+omDsBcfRPiEMOEHLFQbstVb73/fr6uk5eu5hmIFsawTMUV1XV1dVH9O8Yx/Z32zEhqzEnlifzZjBBmzCxuw922K7bJvt4LeEJ2PWxf0eno7ZN3q6YHP2yH5nJzj/yD6wX9kv7B27Yx3g+AtlxjgboSSHbQF6hKMDCi94xqEeQLUP2C2LNoc8AM19oitpc3wjE0sFn212zi7xLSkZO'"</definedName>
    <definedName name="_AMO_SingleValue_205779628_TaskState.1" hidden="1">"'K8Rpi5wDIC3z96g3L0izyHgdoFzx8LOoargbAhJFoDlvI7xzSWbAfuQIG5xzXkdAP9nPH0B5Qno9gkrp3YIHfShiy44f2Cn+D5ge6B1iqstSzP3JP3AkrwKLEM664Ke4FLV2hxXc1y1IXmNzjsmHiMEsxtLl2T7QTIJfXJ5G/SMX3dxbdCVpGCg5Nzkj9fbmODKMenNUO45F0pNovREdBa4lwfNuXWf19mczvKlO6bSedCcUpt4ytF23BR3'"</definedName>
    <definedName name="_AMO_SingleValue_205779628_TaskState.10" hidden="1">"'I4LrxeLcudcU9xdbofhuyQq7Ho2vxtO0zfWX5SV4cke5tjW6wscsVoFf7BaeBWbVT9j/0NCmY07fy9ORtWBjzQoj31nbPd6THQ1V71lqJKkdB9Mux26VdgSUuV2ytmuXc8dTebcVgsfuqZUUPCXiXsTUx1CvFY/SBUXVOe5NiO9oCguK4nWrp+m3r7+q83Ad2v01b/4bV9s31Mprrt6fE5u7pPAJW2aP8AHtQ8r6FZiayCntZzJ3cz4Z4f7'"</definedName>
    <definedName name="_AMO_SingleValue_205779628_TaskState.11" hidden="1">"'M5EFkusE9bTsT3gefJzi3MdwDxruf4cysk8ZSFHqm/HeAnppyCy1N6fuW2oxhjtqKEePgnrOdsUlNt5QRA9urqLXvrok49eOMCWKkYkEttuHRFefvySxToc8URzY1y+/e4eC70k4dGle5S1KXcXFG1Z7EwEsJiwjX+qraHY8ocVtd0H86qDVVh1fiVl9jFbJtb40JiCaT/0S7oPhgc+vmwlBqNnmL9KsNLvnU8iPpNN+k9jOhvTe7zNlLkS'"</definedName>
    <definedName name="_AMO_SingleValue_205779628_TaskState.12" hidden="1">"'3vmnVIogcTn23pcf5HdxtXTq9hj1gYVFLsu2yY2pP/kZf8/3q3oSEuo2iR4t+H1cibTiK1p5+eZxWTl+M9n7w/qH7KFr4P7D8='"</definedName>
    <definedName name="_AMO_SingleValue_205779628_TaskState.2" hidden="1">"'C6C5VwDN/QJoHhRA87AAmkcF0DwugOZJATRPC/EJOzlR5VG5y77jHs948vLy31FyASycas/MjpanWo6VfUjoW4rhU8qf5sh3kmUqsrQzQ1ExnuFqQlmnE8sZnjTpfh8YJwTL8fFSj3Q9su5vOTLOGUV/mQM28T3Db4lytBfCLGHcWrkgzRoRZW0oVadBUgVJfYNzqb86fg1cqXr8TjlNneqpT3RtSZ3ljdAadEK6KVyixAS4uUxcHoOo8Ce'"</definedName>
    <definedName name="_AMO_SingleValue_205779628_TaskState.3" hidden="1">"'PAXIG42qY54aCae6r7XIC/r269dNdMuuSlnOD7x7BVqjO+9TSRL9mE61K9KWucc8tr31/i54Ij7FNh7s/pvbG7B6XgFZ7VxxmTiV4ux/hw2HL7DX1ljrkLUsoNSBexlYfrASIMnvFfkOfs8bemmcVnPll1W98IQUVkfkno6H2Ft6zf2BJFej3HL/vAfkD9yeg/tZ1/m8oJ06fm4wfb1x77QtXwiHqqxQDz2kmWE4ywXKcCZajTLAcZoLlIB'"</definedName>
    <definedName name="_AMO_SingleValue_205779628_TaskState.4" hidden="1">"'Ms+5lg2csEy24mWNLhcI5MpMPQULxnvEgwoRGeniu2bo6/95dJQl1TlOv7eKKfUdoG2UafIlPXGhn7BNiKmVU8EaciSxYjjR1PlrJ5WmnQqGWQVip0dwg4gzIloRdnTmmfi/7EhHKg4NwteSYbn5dgDrLMe6t4Vmdf0D4aMWUOxtXEs69LY7mFbi6ReyyL5wr2XsNxHluy/DLxcDu1reAWnw7l4sJnzXO00DAu8rHNC9RgE3HubmlbqNMMS'"</definedName>
    <definedName name="_AMO_SingleValue_205779628_TaskState.5" hidden="1">"'Vw8q7MDu491SaUWgPXXvvAHcvzALufts8j5nhZs/TP1YUT/RYx7jEnGidJjVnluEZTo67n5CeLDWcIdP17RqMxbqxd8b/UseB9oQJGoRLn/N4Lz6t6ro3RR8ArUOCZnX+QK1x0T/88Y+aXMolf3f5FW9q5VeaO81OboIb7flrqo4HpmjdLm67kbiLpR/jZqXCw8Z2ngu7IGHj1ZZJd1c0djKJ2cc04/6nnZww3ZxLJx/BKtrAJMNdaGFDf4'"</definedName>
    <definedName name="_AMO_SingleValue_205779628_TaskState.6" hidden="1">"'VCDzZtmArf0sex7BETycblzdxZn7kNByriLZ/Igs5YxT8p53fcOQMosKzjmnI5Jc9nM5zI4PluQrTeKUUNebhK8yGRImOWP1aI0S8ysuw4XrTtp5tKj1CsVzsbsmfOytCR/7a8LHwZrwcbgmfBytCR/Ha8LHyZrwcbomfMh1F6vmpJwoigWtqnBH8QFF2/TlXzx5+Rdw+QcyDRGVp0yORnujtns9hA175xjZCJ6N3Q4YPw2X1EmnEjmXK3W'"</definedName>
    <definedName name="_AMO_SingleValue_205779628_TaskState.7" hidden="1">"'QhlJYvqJKnvUMdBfHGe42TMgqjnYqKdoRnIeto1EtJZ1F3YLqOcpom9I2tRqb2tVWpa0qc6va01alrSpzq9rXVqWtKnOrOtBWpa0qc6s61FalrSpzqzrSVqWtKnOrOtZWpa0qc6s60ValrSpzqzrVVqWtagWjoDvarrRd+dpVFGT0LKI9dxlvXU/VXK/dIp7Xd22P394jRcxIB+29UgQv3DKeC6PeZN6db4pZI+C3S0IxtuG3c4JereB8W8'"</definedName>
    <definedName name="_AMO_SingleValue_205779628_TaskState.8" hidden="1">"'k/6tleaNnIV2VD0pkRqJXsYl86WlF+uJgImE6WdiT/QWtog97Jsfmosz69OTl0YPGu/x+SF3aXLBFHomzJ9R698JjOO+62pHJ5w6J3yxA7OvB9Q7Jdx+18YzT9+v0vuJL7lnB8fP1vT8EZtOvG6lZxe6G97x+VU9rkqrN54ct4zsff5TzXXk17tYK9mpqJaf+m/Vt6/8bf8zmDROc4+4RPXfs47eMK93F+/W7t57Sfy8LPNWhPDu3jtI9bF'"</definedName>
    <definedName name="_AMO_SingleValue_205779628_TaskState.9" hidden="1">"'x8nxji1f9P+bZlZpypaYJVdMf4W96XO4rSHW9rDqViCdwzpo/yE8f1BxPi2kNx+9z24LW9ui7tDW7uBJ2sxsW9CS7c43eIKzynUOan4WcXP3rrzn22Xu8KcsT/Zus2r5zufvQmzlslGwpx1G8enq3vJ2VYfz397fXJ6XxzGe5T3TOY1gykl80LXTPxn0sCxw86Fo/+wGTuwlRPqcRN8HP99Do0Iefm9uDEpmXyqT9tUKcuKRP61X6XcYY57'"</definedName>
    <definedName name="_AMO_SingleValue_222545728_TaskState" hidden="1">"'Partitions:11'"</definedName>
    <definedName name="_AMO_SingleValue_222545728_TaskState.0" hidden="1">"'SASUNICODE7V1bb+I4FD7PK+1/QF1pH0azpaV37VxEodOOhqEs0I72CVFKd9By6UCY2Wq1/30/H8e5kYQkDUmKLAQk9vG52J+Pj2MneUPv6R+a0JhK9J2GNKcFjWhGU3pLO7RPu7SH/xJypjRA+j1yp/QX5y7JoAf6jU5x/J7e0c/0E72hLvXB42+UmeJogpKCtgPqCT59SHhCnqC6g9QhaHcs2YLyEDIPWK6SLfhNTC5VfHfpgi7xqyQtc'"</definedName>
    <definedName name="_AMO_SingleValue_222545728_TaskState.1" hidden="1">"'FxnTgPwGIHvkF6j3K3HniPQ7YPnnsVdUNWg2RiWLEErdJ3iV1g2B/cxU7RwLnQdgf8n5D5B8gxyh8xVSDtCHQxRFwNofkdn+D2kCmSd4WzHqplbtn5kWV4DlzEfDSBPaumtNQNnBs56sLzOx32TzyKEs5vLgG37xjbJ+hT2NjlPnA9wvuAzJWGBkoapn2i3KdOVI8qbo9yPTCS1WdJ3lrNEWhYyDStdtJnBR9nKnXLpLGQ+cp/4niF23BL3'"</definedName>
    <definedName name="_AMO_SingleValue_222545728_TaskState.10" hidden="1">"'d7/0a29h+6OF9eA2CX8mk2jjGT+NaOCKSxU6PlOfbboz+ckWiPrOq12cOZFtkHM+3CX5zLmFWX/qLQPx3621ixoa09icMcg3hXlHh2QWeeOe5Dp7Oa1qXPGJOoPap2zxe0f/Aw=='"</definedName>
    <definedName name="_AMO_SingleValue_222545728_TaskState.2" hidden="1">"'c5BZyUHmQQ4yD3OQeZSDzOMcZJ7kIPM0B5lnufiEvYykilF5QF+RJiKerLz8V5RcgouQem9GR5uW+g3xhfhmba2Sm09dPyGvZ/7mKXtT1pcjRZyKusVx2yPHzAY0ixedqtLOqNTLUcb8n5Hm5mOn73COtHKXP+55g3fWYM8MJLV3FiBoDC4hdJ3gK2jL9Iqj+j7XdQmlRqzL1JorlEBRpl/pF8yN6vS7eVTFkV/099qXUkqREWo8Gd6o9i3'"</definedName>
    <definedName name="_AMO_SingleValue_222545728_TaskState.3" hidden="1">"'9Sw3knGPe08DZr+gzS9AYXMo+/i9UEydO4umz6n9f+dKV8JHtFV3jYE4lbjuvN4zOueTL2TkXerlWuFtkW+zY3xpLKltjycHWWHK4NZYcbY0lx1tjycnWWHK6NZacvQhL3DG7N2Y+x9mMr847I2ZF1WQrhhzvDqzrwh9BWzWjdnFdXc0XhCQZVcqZ5ty6Zhosv8lXx4PkVzl1DDoRRS5MDRocIw95vmIfyznMjOsnuvxrHKvZR4NlGIl1Cd'"</definedName>
    <definedName name="_AMO_SingleValue_222545728_TaskState.4" hidden="1">"'ZASXdKW4TOlpyUbn1qyGvQDeYzzYg2B/NqI+/Ls7m0UDeXwOFz+VwBWXV8LiJbVo5Ro+VIbZ8MpzYKWvj2IX1ozn6MDBEapkU22PyAFmzD93WfjQXh26LzyQ4H4f7yCqXvkabm/lf49jllHuof0ml/JbWK87l1rSdbBDTRe9Nof+HlmvitFhAD4b5AtUKXR+B+xqOUn/SsWv6aW/+5LX8JD1IFpzr1YMU1vlXY/LIwYNd+mrFKh+nk/og4c'"</definedName>
    <definedName name="_AMO_SingleValue_222545728_TaskState.5" hidden="1">"'qPWXZQrtIq6zXlx9xioUs6ruCptdeVdpN6i9dus6YQtVzGooNnz4RJ/D0SUEt6dEOH7H8bMSV1Xf7CuC4szYcMHV0rSK//rVtLz12K/IHpUCqLHQUH0OCyIHkcF0eO4IHqcFESP04LocVYQPdSOgE1rUo41igWtA7tH8RGPtsnLP63E5TfQ8g9EGnJUfrSuFK2O2u5VW5u2S1HWX3cDrriEW+qUU127eqvqIImksHjFa3naa84DfM6R2jQp'"</definedName>
    <definedName name="_AMO_SingleValue_222545728_TaskState.6" hidden="1">"'a/j0ElnRW6N52Gq/FynJENWC1AuU0ZjSmNoMpvY1qjSqUkdVRaNKoyp1VB1oVGlUpY6qQ40qjarUUXWkUaVRlTqqjjWqNKpSR9WJRpVGVeqoOtWo0qhKHVVnGlUaVRu4CrqncaVx5YurdZTrVxHttcto+3pq5g7PDutc3L09fk/FyGNFOuipIHnoIpDxIzfpbVp9Jks+LeJ3J73eIyDut76ia7rhpymJfZydkHHH9gPPHXtqNOb6WwTWUHq'"</definedName>
    <definedName name="_AMO_SingleValue_222545728_TaskState.7" hidden="1">"'jTzJZ6zxhPmNQMlt6a/UP2sV6yedLpHh3lig9GjTk+4rGDi7KnjZ+5/gXPW1k9iS7ZIk1kmVLrvugVnurM9fdx7waB+/5H0LXGYkd/rJfy1q2d9o+kNyBvX6vrV0rNk2yltl0VGnfM6R7tO7R+fVoGYVE78XXtO4eig7yBO05qNO9N8J5h+SCbZERRLw7I25w9sA6Tpif2FN/7+EZ7HGi2xHvzoiX78vEPErcUXmhvZr2ajl7Ne/sRvs37d'"</definedName>
    <definedName name="_AMO_SingleValue_222545728_TaskState.8" hidden="1">"'+S+zdx79w5LLrA0Ud8G9rHaR+Xu4/zu5al/Zz2c2n4uSY/GUP7OO3jiuLj5LqB9m/av+W74qaeDHFOf1LR1tayXdN6GWsocSJ3Z9tGGdfUmy06qLNPrrEs2hi2Oi4lH4/CdF83gsQbOcIkFWXVvOwY54LL1Xglw0DahOnuI/VY55M4RE3uhPJrsf6DFX+ymTbombtTyi5fHM1KVaJreZF4dWGXc2LbTu2E8LHjopKHT4m1H3Ik8RA65kWT9'"</definedName>
    <definedName name="_AMO_SingleValue_222545728_TaskState.9" hidden="1">"'IFmHD9M+XcYQcKSY5eGFdf5PWHQW+fhdWhHR6ueNmptX5N4+03dFWs5ublLzph6x4y/7oAjZesXcGrDe9l5yks4cyZIn5s6SJ8aHNfaPrcCPQ9wbHO4Bc3q03PmZps0nyXh3rS/C+pH025ZS4/82+K+tDDjGRlLBcep4r1BTw4edX6jkTM+t2Mkb+u7WyIofVPIEM+VjIqLoOdPelHSQL8R7VKnKtf+KlokRZvUO6OW7Nlsbd1aLDyoioYZ'"</definedName>
    <definedName name="_AMO_SingleValue_225272241_TaskState" hidden="1">"'Partitions:13'"</definedName>
    <definedName name="_AMO_SingleValue_225272241_TaskState.0" hidden="1">"'SASUNICODE7V3pb+I4FPfnlfZ/QF1pPoxmSy96aC5Reo2G0i4wHe0nRCmdQcs1BNqtVvu/78/PcQ7nDiGBWSsCEuf5XX5+79lxzDv2kf3NRmzISuyJ9dmMGWzAJmzM3rMttsu22Q5+S7gzZj2UP+DumH2juws2Z4/sd3aM84/sA/uV/cLesTbrAsdfqDPG2Qg1OWwL0CMcXVB4wT0OdQ+qfcBuWbQ55AFo7hNdSZvjG5lYqvhss3N2iW9Jy'"</definedName>
    <definedName name="_AMO_SingleValue_225272241_TaskState.1" hidden="1">"'cD5GWHqAccAePvsDerdKfJUALcLnDsWdg5VA2dDSLIALOd1jG8u2QzYhwRxi2vO6wD4P+PuCyhPQLdPWDm1CnTQhy564PyeneD7gO2B1gmutizN3JH0A0vyGrAM6awHeoJLVWtzXM1x1YHkZ3TeNfEYIZjdWHok2w+SSeiTy9uge/y6h2uDriQFAzXnJn+83cYEV45Jb4Z6z7lQahKlJ6KzQFkeNOdWOW+zOZ3lS3dMtfOgOaU+8ZSj7bgp'"</definedName>
    <definedName name="_AMO_SingleValue_225272241_TaskState.10" hidden="1">"'KBsR3EMszp17TXF/sRWK75assOfR+Go8Tcdcf1legid3lOtY2SDPsVaBX+wWngVm1U/Y/8TQoWNO38vTka1gY80KI99Z252fZkdD1XuWGklqx8G0y7F7pR0BZW6XrO/a9dzxVJa2QvDYI9aSgqdE3IuY+hjqteJRuqCoOkfZhPiOprCgKF63Rtx++/urOg/XoT1u9ea/cbV9Q738zDUKdmJz1xQ+YcscGd+jf0hZvwJTEzmlfU/mbs47I5T'"</definedName>
    <definedName name="_AMO_SingleValue_225272241_TaskState.11" hidden="1">"'PTB5Ephs842Bnwvvgs+KofwcI726GM7NFGkvgfzBlbwN2asosNDSl71vqL4Y5whSj2+DZAztbk1puKbMmtkdRW97dCnHaxhkPxGzNgnprw6Mpzt+TWadKnymObFqVl7Zx8B1ppw59q9wlacm4OKNaT2LgtYQ9hGt9VX2OR5O4PS7o/xzUlqrDI3GbP2NVsmxviwmIJpP/Nrug2GBz6+bCUFo2aW/0awsu99TyIOn03qTeM6FdN3vMOT6R/e'"</definedName>
    <definedName name="_AMO_SingleValue_225272241_TaskState.12" hidden="1">"'6adUmeexOfbedx/il3G1dOj2HPVRhUU+y4bJi6k/+Cl/wfebehIS6j6I/i/4XVmJtOInWMn55nFZOX4z2fjD+ofcoWvg/sPw=='"</definedName>
    <definedName name="_AMO_SingleValue_225272241_TaskState.2" hidden="1">"'7hZAc68AmvsF0DwogGalAJqHBdA8KoDmcQE0TwrxCTs5UeVRuce+o4xnPHl5+e+ouQAWTvXBzI6Wp1qOlX1I6FuK4VPKn+bId5JlKrK2M0NRMZ7iakJZpxPLKe40qbwPjBOC5fh4rUe6HlnlW46Mc0bRX+aATXzP8FuiHO2FMEsYt1YuSLNGRF0bStVpkFRBUt/gXOqvjl8DV6oev1NOU6d26hNdW1JnfSO0BZ2QbgqXqDEBbi4Tl8cgKvz'"</definedName>
    <definedName name="_AMO_SingleValue_225272241_TaskState.3" hidden="1">"'OY4Ccwbga5rmhYJr7arucgH+vbv10l8y6pOXc4PuBYKvU5n3qaWJcs4lWJcZS1yhzy2uXb9Ed4TG26XCPx9TRmD3iEtDq6IrDzKkG7/cjfDhsmb2m0VKXvGUJtQbEy9gag5UAUWav2G8Yc56xt+ZZFWd+WfUbX0hBRWT+yWioo4X37B9YUhX6Pcfve0D+QPkE1N+6zv8N5cTpc5Px441rr33hSjhEe5Vi4DnJBMtxJliOMsFymAmWSiZYDj'"</definedName>
    <definedName name="_AMO_SingleValue_225272241_TaskState.4" hidden="1">"'LBsp8Jlr1MsOxmgiUdDufMRBQGt5eM5/EnNJPz4Iqhm+PX/WWSUNcUzfo+HudnlLZBNtCnCNSzZsA+AbZqZg9PxKnIhsWMYteTjWyeVho0OxmklSqVDgFnUEYk9OLMHe1zMW6YUK4TnKMlz1jj8xLMQZb5bQ336uwL+kcjpszBuJq493VpLLfQzSVyjGXxXMHez3Ccx5Ysv4w73E5tK7jFp0s5t/BZ8xwtNIyLfGzzAi3YRDxrL20LdXoSE'"</definedName>
    <definedName name="_AMO_SingleValue_225272241_TaskState.5" hidden="1">"'hfP6uzAHktdUq0FYP21L/yBnCew63nHJvK5Tgu2/pnGKmKcIuY3xiTjRBkZqzy3CEqM6dz8BPHhrOGOH69o9uWtNdq9s0YQfKwzoEhUohz/G8F5de/VUbooeAVqHJNzzHGF666J/2eM/FJmMXr7v0grR9GqvFFeanP0EN9vS11UcT2zZmPz9dwNRN0ofxs1/xWeszTwXV0Dj54sssu2adNcSTfnnNOPel72cEM2sWwcv0QvqwLTGetAiht8'"</definedName>
    <definedName name="_AMO_SingleValue_225272241_TaskState.6" hidden="1">"'qpB5s2zA1n6WI4/gCB5ON67u4jzjkNDymUSy5yCyljNOyTLvOoYhZRZVnHNORyS5HOdymB0fLMlXlMSpoa4rCV9NMiRM8snUozUbzK+4DBeukrTPy6LWJRTPxe6a8LG3JnzsrwkfB2vCR2VN+DhcEz6O1oSP4zXh42RN+JDrK1bNSTlRFAtaPeGO4gOKtunrv3jy8i/g8g9kGiIqT5mcjfZGbfe6Bxu27ZjZCH7quh0wfxouqZNONfKZrdR'"</definedName>
    <definedName name="_AMO_SingleValue_225272241_TaskState.7" hidden="1">"'BGkph+YoqedZPmns4TlHaMCFrODqppOhEcB62Xka1lHQWdQuq56ijbUrb1GpsaldblbaqzK1qT1uVtqrMrWpfW5W2qsyt6kBblbaqzK2qoq1KW1XmVnWorUpbVeZWdaStSltV5lZ1rK1KW1XmVnWirUpb1QpmQXe0XWm78rWrKMjop4j2s8t463pq5nrtFvG8vmt7/PYYKeKJdNAeK0Xwwi3juTDqTebd4aaYNQJ+uyEUYxt+OyTo1QrOt5'"</definedName>
    <definedName name="_AMO_SingleValue_225272241_TaskState.8" hidden="1">"'X8o57thZaNfDU2JJ0ZgVrJLvaloxXlh4uJgOlk6UTyH7SGNuidHJuPOuvTm5NDBxbv+v8heWF3zRJxJOqWXO/LC4/pLHH3JZXLGxa9K4bYuYHvD5LtOm7nG6Pp1+9/wZXcn4Tj4+t/HxScQbtrrG4Vtxfa+/5ROaVNrjqbF76M53z8Xc5z7dW0VyvYq6mZmPZv2r+l92/8PZ9TSMTf5ebvqmv/pv1bsf5NHftr/6b92zKzsTX0wBq7Yvztx'"</definedName>
    <definedName name="_AMO_SingleValue_225272241_TaskState.9" hidden="1">"'kudwWkPt7SHU7EEv0nfR/0J4+/Ni3kfIbn9TmhwX97cHtdGX7uBJ2sx8T5xS/c43eMKzynUudr4WYXu3f7jhTb7hE9dR1Tdv9egf3uf0+lxgx43FPu0Xe4Kc8r+ZOv2XD3f59mb8NQyWWRztm2c2KbuJWdbfbw45o1N6WNSGO9RUSRZ9AimlCzbumbiv5EGjh12Lhz+bjN2YCsn1OMm+Dj++xya+ebl9+Lm3snkU33apkpZViTyb/0ajZHm'"</definedName>
    <definedName name="_AMO_SingleValue_242095788_TaskState" hidden="1">"'Partitions:11'"</definedName>
    <definedName name="_AMO_SingleValue_242095788_TaskState.0" hidden="1">"'SASUNICODE7V3rb+JGEJ/Plfo/oFS6D6dryIskqPcQgTxOxxEKJKd+igghPVQeKZhco6r/e3876/UTG9sY25FWKMRez85vZnd2ZrzrNe/pE/1DExpTiZ5pSHNa0IhmNKUPtEP7tEt7+F/ClSkNUP6Aq1P6k68uyaBH+pVOcfyJPtLP9BO9px71weMv1JniaIKagrYL6gk+fSC84JqgugfqELQ7FragPALmIeMqbMFvYnKp4W+XzukS3wppg'"</definedName>
    <definedName name="_AMO_SingleValue_242095788_TaskState.1" hidden="1">"'eMGcxqAxwh8h/QO9W49+lRAtw+eexZ3QVWHZGNosgStkHWKb6HZHNzHTNHGuZB1BP5fcPUFyDPgDpmrQKugDYZoiwEkv6cqvo/oAFhVnO1YLXPL2o8szevgMuajAfCklN5WM3Bm4OwOmjf4uG/yWYRwdnMZsG5/s06yPYW+Lb4mzgc4X/CZQligpmHKJ/ptynTliHhz1PuRCVKHkZ4ZZ4myLDANq1z0mcFH2eJOuXYWmE88Jp4ztB034n4O'"</definedName>
    <definedName name="_AMO_SingleValue_242095788_TaskState.10" hidden="1">"'N2V2cea0ZoOc8xM9ku//W5gtp94XH/+3a3bRQmMam3dv8pd4vD4+mUbeHDS5zF5OfokPVkTsoP4pW/w+0v8='"</definedName>
    <definedName name="_AMO_SingleValue_242095788_TaskState.2" hidden="1">"'mAc5YB7mgHmUA2YlB8zjHDBPcsA8zQGzmotP2MsIVUTlAX1Hmch4svLy31FzCS4C9cHMjjZHLUfKPhR1m2P4E+dPBvKdeJmKqu3MULwcZf73FWVuPnb5Dl+RWu7yx51DejNIO0uU1N6MUNAYXEPIOsGfoC3TW87w+tzDJdQasSxTK28sgaJMb+gX5MkN+s08quFoVSbwbiWlRJHZSjwMb4bzgf6lJq6cIQdu4uwNRsUSNAbXso//C5XEaSf'"</definedName>
    <definedName name="_AMO_SingleValue_242095788_TaskState.3" hidden="1">"'x5PGPxbcr6Ur4yP6KLnEpAmI1Y7zTjPFOMsY7zhivkjHeUcZ4hxnjHWSMt58x3rbRnPfG6WG5Y6839p3hbMYzLs7Ip6hajDXkuDWw7vU/g7ZmRl8xV6Livpw7EdFBZg9z6z44GL/FMx5B+DUuHYNORIOFKUGTY92Q8w77WOYiM85UouNf41hlEU3GMBLLEiyBQneiLUKzHielW546rjXpBnlJK6LOwbw6uPZtYy5ttM0l7HBTPlewrAY+55'"</definedName>
    <definedName name="_AMO_SingleValue_242095788_TaskState.4" hidden="1">"'E1K8do0XKkvk9mp7YVtPHXB/rQzGKMDC00TIpsbPMCPdiBh+ptbAtNnl2Nyic7Owj3l1eo/YAylcNf4a/PJfNQ/5BO/yvUGs7n1p1ithbQwuhNo/+Fl2vhu1ZAGwj3BaoXehyB+xlHqVXoWfX8Nff+pj1/CQ9SA6cG7t57oOvhrPnKbMBu/TRzlS7TyTWvOLhR2y7KTIui7vC1uOtGqpZzNkaV+VdTROkter/Dkk5Yc5WDCpq9FVzir2tFq'"</definedName>
    <definedName name="_AMO_SingleValue_242095788_TaskState.5" hidden="1">"'eFd3Qpf0xozJzU/9mjN74gzocOFqyTprN261ZH8pdgviBwHBZHjsCByHBVEjkpB5DguiBwnBZHjtCByVAsih1rl2bYk5VhRLGgNxx3FRxxtk9d/8eXlN5Dyd2QaMio/WTNF/qjtXn2xaXsUZR1lN2DGJVxTJ05t7SqMaoMkSGH5ilfztNeOBvicobRlUtbxuUukxd0aycNW7byWksyi2kA9Rx1tU9qmtmNT+9qqtFWlblUH2qq0VaVuVYfa'"</definedName>
    <definedName name="_AMO_SingleValue_242095788_TaskState.6" hidden="1">"'qrRVpW5VR9qqtFWlblUVbVXaqlK3qmNtVdqqUreqE21V2qpSt6pTbVXaqlK3qqq2Km1VW5gF3dN2pe1qpV2to1y/imivXUZ7rqduPuHZZZmL+2zPqp3OeaxIB+30zkMWYRk/ckPvkH+ffT49smp3pH5GwLmrYHWsscf+pvGmTmNus0Vgq6QXcZJhrfN++cSdZLrcrZU/6MnVSz5fosT7NImSo0lD3ks0dnBR+nTwPcd/MbpG5uixa5ZYIlm'"</definedName>
    <definedName name="_AMO_SingleValue_242095788_TaskState.7" hidden="1">"'35Nr7JP2Us8Q9lrxSXtO6p6y7uCZoz0Cd7tPTzj1UC9ZF+ph4z07f4OyRZZwwP/HU7YOH5yPJp8Kze3baT23bg02TzCa3nUNLXyYyLbHn6lx7Ne3VcvZq3vxH+zft35L7N7G75gwaiT2XYk+p9m/av+Xr37x33Nq/af+2iX+7gm43/LZGsaewqz2c9nC5ezjvzFF0Hxe8/3wIWWckdpvLOSbZyvauz2C/8ZpHt8peevQZf019h6bHdwHGt3'"</definedName>
    <definedName name="_AMO_SingleValue_242095788_TaskState.8" hidden="1">"'+uXmcxOovJd8VNvRnijP6goq2tZbum9RrWUOJFNmffRolt6m3lXbTZF1c8ixbH/LEpeUwKk31dFIkXPcKQXsequZz7C8vsshrXUXPLePp5x+xr1bLs0Wh179f5HsBA2YTpHiJJ7nyfihgPO6H82myFA1+Lb2ck3ZnPGJVdETWalqpGz4oF8drCruf0UHZpN4SPneGWPHxKLP2Qc8LHUCuIhnTB928GymYsdxyE8pq2sfNXfxyM2orXJH5vo'"</definedName>
    <definedName name="_AMO_SingleValue_242095788_TaskState.9" hidden="1">"'uHKhp3c3DVnTL1jZsj3sA+lwzdw6iC22NeUD3demaB8bsogI17wnYcdEU8cdW9x1f9Wo7nZyq2EvB9MnXugezJ1lS3zxN9tHhcLM8OU2W3w3YP4dY4XB48G/26I867Jzlq9Pe5u/aDybVmDeNNnVFsIeiOo1zKaGAOiRxpU43b3W4ik6JD6ZZYleylbWrcUC48lrbMT9+ha1dNC6yfLsoN7I/z9WKJ3Z/xmqAE57xGUXXylPmtzb/KTbR/1'"</definedName>
    <definedName name="_AMO_SingleValue_247862661_TaskState" hidden="1">"'Partitions:13'"</definedName>
    <definedName name="_AMO_SingleValue_247862661_TaskState.0" hidden="1">"'SASUNICODE7V3pb+I4FH+fV9r/AXWl/TCaLb0PzSVKr9G0tAudjvYTopTOoOUaAp2pVvu/78/PMUmcgwRCAqwVERLn+V1+frafHectfaCf1KUOFeiZWjQki9rUpx69ow3apk3awn8BT3rURPojnvboKz8d04ie6A86wvUHek+/0i/0lu6oARx/I08PV13kFLA1QHdxNEDhBc8E1AOotgC7MaEtIPdAc5fpKtoCX9fGUsJvk87oAmdFycL1K'"</definedName>
    <definedName name="_AMO_SingleValue_247862661_TaskState.1" hidden="1">"'WNqAkcbeFv0GvnuNXn2AbcNnFsT7AKqDM46kGQMWMFrD2ch2RDYOwxxi3vBaxv4P+HpCyj3QbfFWAW1feigBV00wfkDHeO8RzugdYy7jYlm7ln69kTyMrB0+KoJepJLXWsj3I1wV4fkp3zdsPFYEZi9WJos23eWSepTyFvhZ+K+iXuL7xQFCzlHNn+i3HoMV4xJb4h8PzKhVGVKz0xnjLQsaI4m6aLMRnyVLd0e586CpqwXokZ0aZAJRYda'"</definedName>
    <definedName name="_AMO_SingleValue_247862661_TaskState.10" hidden="1">"'eJ/mPZN5zXBKybzQNcnvRLZdO+ycu8YPq7EDWzGhHpfDxxVdbWB4vjK3OiOkdRnuMQQ+fJciYWkbkfhumf+mz98uxkbr9sq94hw8ef1jfTIuF6PdReCX+0yngVm3MOebL3U+Rnyen44qBQdrWhjFnszeSEF6NHS9p6mRpHYcTrsYu1Y6vlP1CpLVXSef1xOr1FoEHqePX9DwFJh76Y2fInua8Sidsz8eIa3PfE+nMGb/fzUZowTtKa/rPFq'"</definedName>
    <definedName name="_AMO_SingleValue_247862661_TaskState.11" hidden="1">"'HTk/f33OKq+0bruWnnnGDG5s3p/QJG/ZY4gH1Q8n6BZiq6I04z1Sr737SRfrQ5kH2kcLHaE4fas+V9x5P/XvgDe3SqMyI+9GW+Q5wA1tWqZkBn2+5nlh2jE/GF8PHWU77rrRb08aXjifRS9yr/Thl4m4H5Lh2zLW04tOS4O/ZzlPi34AGKZWmSL3DIb/56+ha5y5JKcbFOa30FAaRS9pCtNYXVddEKxK3poV9AUAvqSt4ImHvp1Riq/aXmI'"</definedName>
    <definedName name="_AMO_SingleValue_247862661_TaskState.12" hidden="1">"'SokvpW+5jbBIdbLxeWVrJJamFQOQiZBxOvMZvOq1xz+rxHY5PcvVlV566pwbI82PgcG4/zjflN3Lk9hTOytTin3J/XsvWmvnaZ/Fv2m9BQh9QXDXucW29nZ5NIHxHOzrOOyc/xTsB4PKx8ihN87+k/'"</definedName>
    <definedName name="_AMO_SingleValue_247862661_TaskState.2" hidden="1">"'Bxhe6DATqgOu+88Z1hEvxe0caO7kQHM3B5p7OdDcz4HmQQ4086idRznQPM7FJ2xlRFX0Ppr0DWmiZ5dVa/YNOcfAIqg+2r3ARVP9jn6U+OUj8wue1e1zPhwo+fOUPH3axVg9awV9y/3TAY8NRuApWS9c5Xb3vnWMJ7jr84jKjeUET6qc3gLGPsMKfCLXE993J+kbrtHUkHu2anxTxXmI/wKPP14Ys4LxauWcNWtNyetA6ToNkypM6htcK/1'"</definedName>
    <definedName name="_AMO_SingleValue_247862661_TaskState.3" hidden="1">"'d4d/Cna7Hb9xfv+JyajFdR1J3fiuyBN2QXgoX3Gt8YJmEPBZTEU+eQuQMx1Wxry0N0yhQ28UE/Pt1G6S7ZNalLOcG50eGLXGZt9i7yjH7KlqVjBNcI80rr5O+wU+kx9jkwxtr0CMNTjRBQuuRAwEz4hyi3nfxE7BFesWRgAb7rQJytZmX3iS+UABEkX6n3+gnnr6xr0q4Choxvg6ElFTkqDYZDX0k/I7+gSWVoN8z/L8D5Hek90H9jef630'"</definedName>
    <definedName name="_AMO_SingleValue_247862661_TaskState.4" hidden="1">"'hO3D43GT/+vsyrQLgCDlle8TkOx1TgstN7FvExF2LIcrw2khytjSSHayPJwdpIsr82kuytjSS7ayPJztpIsr02kqyuHO4ZklWQwturjjdC6POs1qNnzLU644BgmRTUNY9+WgE91HWUtsJ22OIRS3MyG/gRsCV7tPnMnMroieBFjgu8o9fV00qFZ2rDtFLi1A7gLB5BS724Yw3OtYwz9bnehY/pk0c44vMSzkGa8ZAynl3RZ9SPSkyZw3FV8'"</definedName>
    <definedName name="_AMO_SingleValue_247862661_TaskState.5" hidden="1">"'ezL3FhuoZsL+Ld58VzC3k9xnMWWLLsITbSdOlZwi1+DYzTSZ40ytNAoLrKxzXOUYBVt6t3ctiDazPh4FmcHTuztgnONARusfekPVFzZyeePZak1LjXY+ieObcm4loyH91jGvhZJ1XmuMZSMAXr5CePDncPbfvzO0fo3k+jo/STiJGJjbW6JChwT+spwft37dTRbK3gJagKTO0Z1ifuGjX8dW34ls4z2/V+kVVFXXd5pXmp19BDfbytdlHA/'"</definedName>
    <definedName name="_AMO_SingleValue_247862661_TaskState.6" hidden="1">"'nMyjZeu5K2h1p/nbafMl0X2WCs6lJfDoyVp2VTZ3PE5rZNznDKKelT3csE3M245foJaVgOmU6pDiBr8SZF4tG3C0n+bII7wFj6YbV3dx5sQVtJrDTjZvrnK52ymV5l/T2eGeRQnXgtMuS67GuQJmKwBL8tW1cXLoa2yjV9Z2GJNayfA0mT0Ud0KGc0/KrKsspq1dzJ+L7SXhY2dJ+NhdEj72loSP/SXh42BJ+DhcEj6OloSP4yXhQ63BXDQ'"</definedName>
    <definedName name="_AMO_SingleValue_247862661_TaskState.7" hidden="1">"'nxUStWNiaO28r3ubWdvb8L75++Wdw+Sd6GrJVHpCKRvtbbe86OQf2zhXZCF+lsxkSP42W1E1HrH2KXuOjdDALpaj+ii552iuTmjhOkFqxIcs46jNJUZ/CedT6St1SZrOoW1A9Qx5jU8amFmNT28aqjFWlblU7xqqMVaVuVbvGqoxVpW5Ve8aqjFWlblX7xqqMVaVuVQfGqoxVpW5Vh8aqjFWlblVHxqqMVaVuVcfGqoxVLSAKumXsythVoF'"</definedName>
    <definedName name="_AMO_SingleValue_247862661_TaskState.8" hidden="1">"'1Ng5w+i+jMXcZb11O212vXmOflXdsTtN9aHjPSYfvN5cGLsIwfuVGvkn+3v3zWCATt3ZOPbQTtomRWK7jfVgpu9RwvNG/LV6YO68wK1Up6bd9stKb54XxawNlkqU/lP2wNbdg7OQ4fV9TiNyc7Liz+9f8d9sLenAXmSOYteN7VlR7TneKtSzqXNzR9FyW504/YTyrdddzuN0ZnX7//GXdqPyuBT6z/fdRwhu3GtLhV3H5o//tHxRltctG9e'"</definedName>
    <definedName name="_AMO_SingleValue_247862661_TaskState.9" hidden="1">"'enLRJ9PvMt5Zrya8Wo5ezW9J2b8m/Fvs/s38Z7PCSQ6w9VH/K6MjzM+LncfFzTuNn7O+Lk0/FyF9+QwPs74uGXxcTLGafyb8W/zzDqVUQPLdEniLe4L04szHm5uD6djCd8xpIX8fRL7g8j4tpTcefc9vC6vbo27Q127gSerkdw3oWZqnKlxufcp9Dmp+L2Kda/d2c+2q11hTugvWrZ59Wzns1dh1jJZJMxdtnF8ur6XnGP18fy33yfP7ouj'"</definedName>
    <definedName name="_AMO_SingleValue_30194841_TaskState" hidden="1">"'Partitions:11'"</definedName>
    <definedName name="_AMO_SingleValue_30194841_TaskState.0" hidden="1">"'SASUNICODE7V1bb+I4FD7PK+1/QF1pHkaz0HuLdi6i0MtoGMoC7WifKkrpDlpuC6Gz1Wr/+34+jnODhCSkSYosBCT28bnYn4+P7Vze0yf6h0Y0pAI9UZ9mNKcBTWhMH2iH9qhIu/gvIGdMPaQ/IHdMf3Luggx6pF/pFMef6CP9TD/Re+pQFzz+QpkxjkYoKWjboB7h04WEZ+QJqntI7YN2x5ItKA8h84DlKtmC38jkUsG3SOd0iV8laY7jG'"</definedName>
    <definedName name="_AMO_SingleValue_30194841_TaskState.1" hidden="1">"'nPqgccAfPv0DuVuPfYcgW4PPHct7oKqCs2GsGQBWqHrGL/Cshm4D5miiXOh6wD8vyD3GZInkNtnrkLaEeqgj7roQfN7KuP3kPYhq4yzHatmbtn6gWV5FVyGfNSDPKmlt9YMnBk4u4PlNT7umnzmAZzdXHps299sk6xPYW+D88R5D+dzPlMS5ihpmPqJdhszXSmkvBnK/UhFUoslPbGcBdLSkGlY6aLNDD5KV+6YS6chc8p94ilF7Lgl7mUg'"</definedName>
    <definedName name="_AMO_SingleValue_30194841_TaskState.10" hidden="1">"'cyLaIOe8rkPy+XFzs+7UewqivzOpiBoa0tCc28s3QHk9fTyLvDFMfJ29nJY13l8RQfq1T8ni95H+Bw=='"</definedName>
    <definedName name="_AMO_SingleValue_30194841_TaskState.2" hidden="1">"'cz8DmQcZyDzMQOZRBjKPM5B5koHM0wxkljPxCbspSRWjco++I01EPGl5+e8ouQAXIfXBjI42l1oKFX0o6iaP4VOOnwzEO9EiFVXaGaF4Ocr47yvS3Hzs9B3OkVYW+eOOIb0RpB0lSmpvRChoDC4hdB3hK2hL9JYjvC63cAGlBqzL2IobC6Ao0Rv6BXFyjX4zjyo4WhUJvFtJKaXIaCWaDG+E84H+pTpyzhAD13H2Br1iARqDS9nH/wVq4sR'"</definedName>
    <definedName name="_AMO_SingleValue_30194841_TaskState.3" hidden="1">"'JNH2W++LblXQFfGR7hdfYn1OB287bM8JzLoSwpbw1lpxujSUnW2PJ8dZYcrQ1lhxujSUHW2PJ/tZYsrc1lrxeO5wrX6/BCnfM7o2Zz3A24ZVaZ8SsqBpsRZ/j3Z61RvgZtBUzahdrrGq+INdcRVQpZx0za/3MX36DV0r95Fc4dQg6EUXOTQ3qHCP3eb5iH8s5zITrJ7z8axyr2UedZRixdfHXQEl3SpsHzpaclG59qsir0w3mM42QNvvzai'"</definedName>
    <definedName name="_AMO_SingleValue_30194841_TaskState.4" hidden="1">"'Hv28ZcmqibS+BwUz5XQFYNn/PQlpUi1GgpVNvHw6mNgia+XUjvm7MfI0WEBmmRDjYv0IIt+L7OxlgQvi08n/RwEOwvr1D6AWlq7n+Fb5dTZoH+IZn2V1IrOJ9ZK0zpIqCB3ptE+wsv18BvJYcYCPYFqhU6PAJ3Ux6lVklPq+WvufU3bflLeJAKONXoDlZc41uBza8LA3btJxmrtJlO7pVHkRu27sKs0CrqFudF3W9WpZyruCpteRdWpN6i9'"</definedName>
    <definedName name="_AMO_SingleValue_30194841_TaskState.5" hidden="1">"'Vus6YgtVzGooNldwSX6fniYEt5d8eC98CFzUuvqj9a6sDgTNly4UuKu9q/bVc1ei72c6LGfEz0OcqLHYU70OMqJHsc50eMkJ3qc5kSPck70ULvDL61JKdIo5rf36x7FBzzaxi//vBSX30DL3xFpyFF5aq0ULY/a7l1bm7ZDYfZfiz4rLsGWOuVU1u7eqjqIIykoXvFanvSecw+fM6Q2TMoqPnexrLhbo3nQbr8XKfEQ1YTUc5TRmNKYehlM'"</definedName>
    <definedName name="_AMO_SingleValue_30194841_TaskState.6" hidden="1">"'7WlUaVQljqp9jSqNqsRRdaBRpVGVOKoONao0qhJH1ZFGlUZV4qg61qjSqEocVScaVRpViaPqVKNKoypxVJU1qjSqXmAVdFfjSuNqJa7WUa7fRbT3LsNd11M1r/Bss875vbZn1RMSstiR9ntCRBa6CGT8yEx6i5afz5FNi6y6q1pfI+C8q2D1WGP3/U3HmyoNuc7mvrWS3IgTT9Y675fNuBPPlru1+vtduXrJ5wukeK8mUXrUqc/3Eg0dXJQ'"</definedName>
    <definedName name="_AMO_SingleValue_30194841_TaskState.7" hidden="1">"'9LfzO8C9618DsPXbJAmskyxZc9z5JP+VMcfclr5bXtO4q6zbyBO0ZqJO9etp5D9WcbZE+Jtq10zc4e2QdR8xPXHX74OH5SPKq8PSunV6mtvFg08TD5EvH0NKXiUhL3HN1rr2a9moZezVv/KP9m/Zv8f2buLvmDBad4+gzvnXt47SPy9zHrZrtaj+n/VwSfq7B985rH6d9XF58nFxZ1P5N+7dN/NsVbLvhp1mLe6fb2sNpD5e5h/OukIf3cf'"</definedName>
    <definedName name="_AMO_SingleValue_30194841_TaskState.8" hidden="1">"'7P2ehD1wmJp2rItXRZy/bd7f5+I0+9O/0dN/VkiDP6g/K2t5buntZr2EOJNi93tm0Yn67ectBGnX1x+fFw/nvZJ8f3xUG6r/Oe0bxmkKS87JqXHD7ev1yVvaqBtBHTPYTqsc4ncYia3Ank12T9e0v+5GXa4M68OqXk8sXhrFQlOpYXiVYXdjkntu3UdgAfOyYoePgUWPs+j6KPgSNTOEkXPCIaSJuw3lEklNbUjT3iL3vQsLV4TeINJzVX/'"</definedName>
    <definedName name="_AMO_SingleValue_30194841_TaskState.9" hidden="1">"'ODk5i45YeodM6a4Bz6UDd/AqQWvZOep3u/MGSF9ZuogfaV/rGb70mP826Vvkb/8RJyZWc+N2NwfTLs7oJya9sramfJvk/vG3Jx9yJmPf8wl3gnz7OBR47fVOGNNe0bjbXV3C/ilvxQixHMiw+LB73mSXnTU0Q9Em9SowjW/jBJJ0SL1PqAFeypbW7cWcw+a1mPF3cdWtbWwe2rh2789gp+vJNp3wk8W6rliTIWMrxxVF6Cd5CdrP+y7jIo4'"</definedName>
    <definedName name="_AMO_SingleValue_37461558_TaskState" hidden="1">"'Partitions:11'"</definedName>
    <definedName name="_AMO_SingleValue_37461558_TaskState.0" hidden="1">"'SASUNICODE7V1bb9pIFD7PK+1/QFmpD1U3JITctL2IQJpUpYQFkmqfECVki5ZLCqZttNr/vt+c8fgGNrYxtoNGCLBnzpzLzOczZy62X9M7+kljGlGBvtOAZjSnIU1pQm9ojw5pnw7wX0DOhPpIv0fuhP7m3AUZ9EC/0xmO39Fb+pV+odfUoR54/IMyExyNUVLQtkE9xqcHCU/IE1RfIHUA2j1LtqAsQ+YRy1WyBb+xyaWC7z5d0hV+laQ5j'"</definedName>
    <definedName name="_AMO_SingleValue_37461558_TaskState.1" hidden="1">"'mvMqQ8eQ/Ad0CuUu/PYcwy6Q/A8sLgLqio0G8GSBWiFrhP8Cstm4D5iiibOha5D8P+I3CdInkLugLkKaceogwHqog/Nv9A5fstUgqxznO1ZNXPH1g8ty6vgMuKjPuRJLb21ZuDMwFkXltf4uGfymQdwdnPps23f2CZZn8LeBueJ8z7O53ymJMxR0jD1E+02YbpiSHkzlPuRiqQWS/rOchZIS0OmYaWLNjP4KF25Ey6dhsxHvia+p4gdt8TD'"</definedName>
    <definedName name="_AMO_SingleValue_37461558_TaskState.10" hidden="1">"'U36+UN8VaSpsfOLYugDtJD9Z/2HfYrWPMyeqDXKO7joknyI3N2tPvTcg+tuy9lFDIxqZI3z57i+vv49nkTeSia+zl9OyxqUVcaRf+xQtfm/pfw=='"</definedName>
    <definedName name="_AMO_SingleValue_37461558_TaskState.2" hidden="1">"'DGSWMpB5lIHMcgYyjzOQeZKBzNMMZJ5lIPM8E59wkJJU0Sv36SvSRMSTlpf/ipILcBFS783oaNtSvyG+EN+0rVVys6nrJ+R1zd8sZW/L+mKoiFNRNzlue+SY2YBm0aJTVdoZlXo5ypj/E9LcfOz0Pc6RVu7zxz1u8I4a7JGBpPaOAgSNwSWErmN8BW2RXnJU3+O6LqDUkHWZWGOFAiiK9IJ+w9ioRn+YRxUcrYr+Xq2klFJkhBpNhjeqfUP'"</definedName>
    <definedName name="_AMO_SingleValue_37461558_TaskState.3" hidden="1">"'/Uh05Fxj31HH2AtfMAjQGl7KP/wvUxImTaPos+9+XK+kK+Mj2Cq+xP6cCt53XG4bnXAhhy/nOWHK2M5ac7owlJztjyfHOWFLeGUuOdsaS0s5YcrgzljxfO5yznc/BCnfM7o2ZL3A25dl5Z8SsqBpsxYDj3b41L/wBtBUzahfz6mq8ICTJqFKONGfWnKm//AbPjvvJr3DqCHQiipybGtQ5Rh7weMU+lmOYKddPePk3OFajjzrLMGLr4q+Bku'"</definedName>
    <definedName name="_AMO_SingleValue_37461558_TaskState.4" hidden="1">"'6UNg8cLTkp3fpUkVenW4xnGiFt9ufVQt7njbk0UTdXwOGmfK6BrBo+l6EtK0ao0WKoto+HUxsFTXx7kD4wRz9GiggN0iIdbL5HC7bg+zobY0H4tvB80sNBsL+8Rul7pKmx/zW+PU6ZBfqHZNpfSa3gfGbN9aSLgAau3iTaX3i5Bn4rOcRAsC9QrdDhHriXci+1SnpaLX/Drb9py1/Bg1TAqUZdWHGDbwU2Py8M2LWfZKzSZjq5PyKK3LB1F'"</definedName>
    <definedName name="_AMO_SingleValue_37461558_TaskState.5" hidden="1">"'2aGVlG3OC/qHgNVyjmLq9KWV95F6h1av8WajtlyFYMKmoMVXKLvgQhTwrsTInj/w4g5qXn1B2teWJwJG967UuLO/K9bSc9ei8Oc6FHKiR5HOdGjnBM9jnOix0lO9DjNiR5nOdHjPCd6qB0B29akGKkX81sHdvfiQ+5t45d/WorLb6Hln4g0ZK/8aM0ULffa7lVbm7ZDYdZf931mXIItdcqprF29VXUQR1JQvOK1POk15z4+F0htmJRVfLqx'"</definedName>
    <definedName name="_AMO_SingleValue_37461558_TaskState.6" hidden="1">"'rOiu0Txotd+LlHiIakLqJcpoTGlMbQdThxpVGlWJo6qkUaVRlTiqjjSqNKoSR1VZo0qjKnFUHWtUaVQljqoTjSqNqsRRdapRpVGVOKrONKo0qhJH1blGlUbVFmZBDzSuNK5W4mod5fpVRHvtMty+nqq5w7PNOud3b8+qp2JksSLt91SQLHQRyPiRmfQWLT+TJZsWWXUnvd4j4LyrYHVfY1/7m/Y3VRpxnc19ayW5HieerHXeL5t+J54t3bX'"</definedName>
    <definedName name="_AMO_SingleValue_37461558_TaskState.7" hidden="1">"'6++1cveLzBVK8u0mUHnUa8L1EIwcXZU8LvzP8i6traF49dskCayTLFlz3Pkk/5UxxX0teLW9o3S7rNvIE7QWok9097byHas62SB8Tbe/0Lc4eWMcx8xO7bu89PB9I7gpPb+/0MrWNB5smHia3HUNLXyYiLXHP1aX2atqrZezVvPGP9m/av8X3b+LumgtYdImjD/jWtY/TPi5zH7dqtKv9nPZzSfi5Bt87r32c9nF58XFyZlH7N+3fNvFv17'"</definedName>
    <definedName name="_AMO_SingleValue_37461558_TaskState.8" hidden="1">"'Dtlp9gLu6dbmsPpz1c5h7OO0Me3sf5P2djAF2nJJ6qIefSZS3bd7f7+408Xd3pr7ipJ0Nc0F+Ut7W1dNe0nsMaSrRxubNtw/h09WaLNurso8uPh/Pfyz45vi8O0n2d94zmNYMk5WXVvOjw8f7lquxVDaSNme4+1BXrfBKHqMm9QH5N1r+/5E+20wZdc3dK0eWLw1mpSnQsLxKtLuxyTmzbqe0APnZMUPDwKbD2A+5FHwJ7pnCS3nOPaCBty'"</definedName>
    <definedName name="_AMO_SingleValue_37461558_TaskState.9" hidden="1">"'npHkVBcUzd2j7/sQcPW4g2Jt9rUXPGDk5u75JSp98yY4gvwoWz4DE4teCU7T139zpwx0memDtJX+sdqti8tQc+yo/wdKJafiTMza7qxAf970/YOaB9Nm2UNPfJvk6+PuTkCkaMf/7hLvAvoycGjxm8pcsab9qjG2/LuVvBL3xYqxLMiw2LC75mSXoTUcS2IVqlRhet+GSmSokXqPVAL9la2tm4t5h5EhcGL+0pb1drC8kcL5f4tEvyUJdHC'"</definedName>
    <definedName name="_AMO_SingleValue_390982613_TaskState" hidden="1">"'Partitions:13'"</definedName>
    <definedName name="_AMO_SingleValue_390982613_TaskState.0" hidden="1">"'SASUNICODE7V3pb+I4FPfnlfZ/QF1pPoxmS+9Dc4nSazQt7UKno/2EKKUzaLmGQGer1f7v+/NznMOJQxJCAqwVAYnz/C4/P7/nOOYd+8j+Zn3WYyX2zDpszCzWZUM2YO/ZBttmm2wLvyXcGbA2yh9xd8C+0d0pm7An9js7wvlH9oH9yn5h79gdawHHX6gzwFkfNTlsA9B9HC1QeME9DvUAqh3Abji0OeQeaO4SXUmb4+vbWCr4bLIzdoFvS'"</definedName>
    <definedName name="_AMO_SingleValue_390982613_TaskState.1" hidden="1">"'cnC+SlhagNHF3g77A3q3Svy7ANuGzi3HOwcqgrOepBkCljO6wDfXLIxsPcI4hbXnNcu8H/G3RdQHoJuh7ByavvQQQe6aIPzB3aM7z22A1rHuNpwNHNP0ncdyavA0qOzNugJLlWtTXA1wVUTkp/SecvGY0Vg9mNpk2w/SCahTy5vje7x6zauLbqSFCzUnNj88XYbEFw5Jr0x6v3MhVKdKD0TnSnK8qA5ccp5m03oLF+6A6qdB80R9YnnHG3H'"</definedName>
    <definedName name="_AMO_SingleValue_390982613_TaskState.10" hidden="1">"'6utVadSZoKxPcI8aeP0uRdzSNiLx3RL/7YC/XYyNNu2Ve+U5ePL7x6aTl/NsdxH4xT7TWWBWLcz9z5cmHRP6np+ObAUXa1YY+Z7M/pmC7Gioes9SI0ntWE+7HLtXur5TRgXJ+q5bz++JZWkjAo8b45cUPCXiXnjjp8hIMx6lc/LHE5QNie/ZFKbk/6+cHCVsT3lV59E6dCP9YOQUV9s31MtPfXmDF5u/pvAJG3Yu8YD+IWX9Ckx1RCPuPTn'"</definedName>
    <definedName name="_AMO_SingleValue_390982613_TaskState.11" hidden="1">"'qe+/0UT62eRAxkj5Hc2OoA0/de9wN7oE3tlujlhL3oy3zHeBGtqxCMyP6vqV+YtlzfGJ+UZ9nueO71G5DyS9dT6K2uF/7cdrEOw6IvHZKvbQW0BLn79muU6HPCEc2rclL73DwPUxHHl2r3CVpxbg4Z7WexMBrCVuI1vqi+hofReL2NN0/AKgtdQVPxO39lFXIqoMtJiDqTP6f9ZTGBJdbPxeW0rJJemFYO3CZR47XSKfzOvWcIe3R2GbeaF'"</definedName>
    <definedName name="_AMO_SingleValue_390982613_TaskState.12" hidden="1">"'b2uWvWIlkebHyujcf5H+5NXHk9hZvZWlRT7M9r2XqT/7GZ/P++N6GhHpP/aCj+vVwdZ9NJpGaE6XlWMQU53gnJx3XtU3bwfWD/AQ=='"</definedName>
    <definedName name="_AMO_SingleValue_390982613_TaskState.2" hidden="1">"'T3G7AJo7BdDcLYDmXgE09wugeVAAzcMCaB4VQPO4EJ+wlRNVPiq32XeU8YgnLy//HTWnwMKpPtrR0fxUy7GiDwl9S2P4iOKnCeKdZJGKrO2NUFSMJ7gaUtTpxXKCO3Uq7wDjkGA5Pl7ria77TvmGJ+Ic0+gvY8A6vsf4LVGM9kKYJYxfK+ekWWtGXRdK1alOKp3UNziX+rvCr4UrVY/fKaa5onbqEF1XUm99K7IFvZB+CheoMQRuLhOXxyI'"</definedName>
    <definedName name="_AMO_SingleValue_390982613_TaskState.3" hidden="1">"'q/M6TRk49rpp9bimYJqHaLifgP6jbMN0lsy5pOTf4fiTYCrV5h3qayGtW0apELnWNMr+8bvkG3REeY5MOfz6mZmNuxiWg1eyKw0yoBu/3fXw4bJm9pmypRd6yhFpd4mXg5GAlQJTZK/Ybcs5T9tY+q+AsLKp+EwopqIjIPxkNNVt4z/6BJVWg3zP8vgfkD5QPQf2t7/zfSE68PjcZP8Fx7XUoXAmHaK/4HOsxlajt1FEmPuZSDFmO10aSo7'"</definedName>
    <definedName name="_AMO_SingleValue_390982613_TaskState.4" hidden="1">"'WR5HBtJDlYG0n210aSvbWRZHdtJNlZG0m210aS1ZXDO4u8ClL4o+p4GcKQZv4ffTnX6uQB4TJJqGvKfjohEeo6SlsjO+xQxtJ2nph8AmzFzjafiVMxe8J5EXmBP3tdPa3U6GmWTisVKu0BzqIMWujFO9fgnot5piH1O31On3yGIz4veg6ynA+p4t4V+4L+UYspsx5XHfe+zo3lFrq5gH+bF88l7P0Ux1lsyfKboYm2U9cKbvFp0RyN8FmTH'"</definedName>
    <definedName name="_AMO_SingleValue_390982613_TaskState.5" hidden="1">"'C00iot8bPMcLVjHmHo3ty3wMTM+nsXZgTv3dkG1poAN177wB3Je2a0XnMuS6wAasPXPNLcl5rXEfPiAZBwqM6kqzw2CEnOAfn50fHhr+MePVzRb/9aZHb13Zpz43FiXRqISzQl9I7ig7oM6SjcKXoIax+Sdo7rEdcvGv44jv5RZzPb9X6SVs66qvLO81OroIb7flrqo4HrsPL3L13PXMOrO8reznpdExyw1fFeWwKMnG9ll29xRntbKOeYM'"</definedName>
    <definedName name="_AMO_SingleValue_390982613_TaskState.6" hidden="1">"'o56XPdyQTcw7jl+gl1WA6ZQ1IcUNPhXIvFo24Go/y8xDP4JH042ruzjPxCW0fIad7Lm5rOUdp2RZcN1bjyKLCs45p32SXOa5HGYrBEvyFYhxaqjrEKNXH/YIk1zJ8OQ8PeRXXIZzX0na9RWz1rEVz8X2kvCxsyR87C4JH3tLwsf+kvBxsCR8HC4JH0dLwsfxkvAh1+MtmpNyolFMt9rOP4p3abRNX/8lEJd/AZd/INIQo/KIydno4KjtXyf'"</definedName>
    <definedName name="_AMO_SingleValue_390982613_TaskState.7" hidden="1">"'nwt55Zjb0q3Q2NfOn0ZJ66fC1T9FrfKQO0lCKildUybNemdTGcYLSmg1ZxdFMJUVzBudR6ytVS0lnUbegeoY6xqaMTS3GpraNVRmrytyqdoxVGavK3Kp2jVUZq8rcqvaMVRmrytyq9o1VGavK3KoOjFUZq8rcqg6NVRmrytyqjoxVGavK3KqOjVUZq1rALOiWsStjV6F2NQty9lNE99llvHU9VXu9doN4Xt61PWF7UhXxRFq3J1cRvHDL+F'"</definedName>
    <definedName name="_AMO_SingleValue_390982613_TaskState.8" hidden="1">"'kY9ToL7ohWzBqBsN1zirGNsB11zGoF79tK4aOe64XmHfmqrEc6s7RayW7sS0drlh8uZgRMJ0tzJv+6NbS6d3JcPq5Yh96c7HmwBNf/98gL+2uWiCNRt+R7V1d4TG+Jvy+pXN6w2bsoiZ1++H5S2a7j9r4xmn79/hdcyf2sOD6+/vdRwanbjWlxq7iD0MH3j8opbXLR0bzwZTzm4+9ynhmvZrxawV5NjcSMfzP+Lb1/4+/5nECiM5x9wufK+'"</definedName>
    <definedName name="_AMO_SingleValue_390982613_TaskState.9" hidden="1">"'Djj4wr3cWF5t/Fzxs9l4edqtCeH8XHGxy2LjxNznMa/Gf82z1OnKnpglV0y/hb3hYnijIeb28OpWPQ7hnRQf8j4/iBifltI7r77ru/Lq9vj7tDXbuDJGkzsm9AwPc70uMJjCvWZVPyoYt17d/5P2+WuMCfsT7Zsz9XzfZ69Ck8tk82Eeds2jk9X95JzrT6e/w765PS+OIr3Wd4zmdfUU0rmha6Z+C+9rmeHnXNP/rAaO7CVE+pxOXxc2TMG'"</definedName>
    <definedName name="_AMO_SingleValue_398675413_TaskState" hidden="1">"'Partitions:13'"</definedName>
    <definedName name="_AMO_SingleValue_398675413_TaskState.0" hidden="1">"'SASUNICODE7V1Zb9s4EJ7nBfY/GFmgD0U3zn2gFxznKpo4WTtNsU+G6zhtsL5qOekGi/3v+3EoWhJ1y7JkdwnBto7hXBwOZ0iKfkPv6W8aUJ8q9EQ9mpBFDzSiIb2lNdqkddrAbwVPhtTF/Ts8HdJXfvpIU7qn3+kA5+/pHf1Kv9AbuqEOcPyFMkOcDVBSwLYAPcDRAYVnPBNQX0C1B9i1GW0BuQOa20xX0Rb4BjaWGj7rdEJn+FaULJwfM'"</definedName>
    <definedName name="_AMO_SingleValue_398675413_TaskState.1" hidden="1">"'6YucDwAb49eodytJs8u4DaBc2OGXUDVwVkfkjwCVvA6xLeQbALsfYa4xrXg9QH4P+LpMyiPQLfHWAW1XeigB110wfkXOsT3Dm2B1iGu1maauWXpH2aS14Glz2dd0JNc6lqb4mqKqzYkP+bzjo3HisDsxdJl2b6zTFKfQt4GPxPXXVxbfKUoWCg5tfkT9TZkuGpCehOU+1EIpSZTemI6j7hXBM3p7L6osymfFUt3yKWLoDnmNvFUoO14KW6W'"</definedName>
    <definedName name="_AMO_SingleValue_398675413_TaskState.10" hidden="1">"'MNxdIs7de00Jf7EWie+arbDr0/hiPE3bXn9ZnYMnby/Xno2uiDGLReCXu4XngVn3E84/MbT5mPL3/HRULThY88Iodtb2jvfkRyOtrYVrrJq45Ti9lIq/0rUvp5y3z1N3WxF4nGyqouGpMPey37uP9CzJKJ1yzzfFvRHznYZCNUY3Tq7kjz2TavGKW9ixJ/NyY/OWlO1xzc7GvsA2lQyfgamJeM55puIm95MB7k9sHmSUGZ7lOlHoNvjcc5W'"</definedName>
    <definedName name="_AMO_SingleValue_398675413_TaskState.11" hidden="1">"'/BYR/J8GJrenGHPjvbNlvADu2ZZYaGvP3NbcDyx4tlSO14RmrEykpLbe0TN1pzXrNe2shSd24fbEcIXjkVtjwaUrw92SXqfFnjCOfWhV3b3CI3WDHLn3r3KWpyaQ442pPYRClpD1Ea31RbU548qQtLuy/FPSauoCnETZ/TDW2bH+NSYgmqX96fWSf73Dr5cLSajZtawyqCyH3eOZBsum9ya1nxDtedsmdG6h2d0kdlueLjc+x8yT/UruOK7'"</definedName>
    <definedName name="_AMO_SingleValue_398675413_TaskState.12" hidden="1">"'fHcMYJLC4pdzu2bN2pf6BL/2+469CQkFG2R/nfvnpfmk0iPb/OzrOOyc/xVkC0HVY/1Rm+d/Qf'"</definedName>
    <definedName name="_AMO_SingleValue_398675413_TaskState.2" hidden="1">"'QHOrBJrbJdDcKYHmbgk090qguV8CzYMSaB6W4hM2CqIqeuUufcM9EfEU5eW/oeQjsAiqd3Z0ND/VaqLoQ0Ffcx8+5vhpingnXaSiSrsjFB3jEa5GHHW6sRzhSZPv94BxxLACnyh1z9eD2f01V8Q54d5fxYBNfE/wW+EY7ZkxKxivVk5Zs1ZMWQdK12mYVGFSX+Fc6e8CvxaudD1+45jmguupx3QdSd3lrcgadEN6KZyhxAi4hUxCHoupiCf'"</definedName>
    <definedName name="_AMO_SingleValue_398675413_TaskState.3" hidden="1">"'3IXKG42rY55aGaRqo7WoK/v26DdJdOutSlnOF7zuGrXGd97ilybxmFa1K5lKXuOeV17m/xk+kx1jnw5uP6dmYk3FJaD27EjBTLiHa/QAfAVull5wtddhbVlDqgXkZznKwCiCq9IJ+Q855TK/tsxrOgqLqV4GQkoqM/NPR0LOFt/QPLKkG/Z7g9y0gv+P+CNRfe87/jeTE7XPT8ePv114GwlVwyPqqJMBzmAuWg1yw7OeCZS8XLLu5YNnJBc'"</definedName>
    <definedName name="_AMO_SingleValue_398675413_TaskState.4" hidden="1">"'t2Lli2csGymQuWbDjcIxNxGLxeMpnHH/FIzp2nD10dvx4sk4K65N6sF+BxfkZpG2wDPe6BurMRsA+ArdnRwxNzKqNhOaLY8UUjq6eVBo9Ohmmlxnf7gLM4IpJ6cceOzrnMG0Yc64THaOkj1uS8hHOQZ3xbx7ML+oT20UgocziuJp59nhvLNXRzhhhjXjznsPdjHCeJJSsu4o62U8cKrvHpcMwtfda0QAuN4qIY2zxFDTbRn93MbQsXPBOSF'"</definedName>
    <definedName name="_AMO_SingleValue_398675413_TaskState.5" hidden="1">"'M/i7MDJpc641CNgg7Uv/YEaJ3DK+XMTNa/Tgq1/5FxF5ilyfGPIMo60zFjnucVQMqfz8hPGh7uEt/94waMvr2fZ7u0sgxC5zgP3RBWO8b8ynF/3fh1l6wXPQU1gcucc57ju2Ph/xp5fySyzt/+LtCqL1uWN81Kro4fkflvpoobryWw0tljP3UCvG+dv48a/omOWBr5rS+DR0/Xsqm5ueKykU3DMGUS9KHu4YpuYtx8/QyurAdMxtSHFFT41'"</definedName>
    <definedName name="_AMO_SingleValue_398675413_TaskState.6" hidden="1">"'yLxaNuBoP8/MI7wHj6abVHdJ5jgUtJqTSDcPokq5+yl1z7+Ooc+RRQ3ngtMBS67yXAGzEYAl/YqSJCX0dSXRq0n6jEnNTN3PRoPFlZDh1HMn63xZ3LqE8rnYXBI+tpaEj+0l4WNnSfjYXRI+9paEj/0l4eNgSfg4XBI+1PqKRXNSTdWLha2e8PbiD9zbZi//7IvLP4HLPxBpyF55TGo02t9re9c9OLA3rpGN8FnX9ZDx02hJ3XRqsXO2Sgd'"</definedName>
    <definedName name="_AMO_SingleValue_398675413_TaskState.7" hidden="1">"'ZKEXFK7rkec80d3Ec4W7DhqzjaGeSoh3DedR6Gd1SslnUNaieoIyxKWNTi7GpTWNVxqpyt6otY1XGqnK3qm1jVcaqcreqHWNVxqpyt6pdY1XGqnK3qj1jVcaqcreqfWNVxqpyt6oDY1XGqnK3qkNjVcaqFjAKumHsythVoF3FQcbPIjpzl8nW9dTt9dot5nl51/YE7TFSxox02B4rZfAiLONHadSb5N/hppw1AkG7IZRjG0E7JJjVCu63lY'"</definedName>
    <definedName name="_AMO_SingleValue_398675413_TaskState.8" hidden="1">"'J7PccLzdvz1anPOrNCtZJf35eNVpwfLqcHzCZLO5b/sDW0Ye/kOHxcUI/fnOy7sPjX//fZC3tLVpgjWbbieV9eekz3HW9b0rm8ovhdMeTODWJ/kHzXcbvfGM2+fv8TrtT+JAKfWP97p+EM211jcau4/dD+94+qGW1y0dG89GUi5hPvcp4Yr2a8WsleTY/EjH8z/i27fxPv+RxBohOcfcDnwvg44+NK93FBebfxc8bP5eHnGrwnh/Fxxscti'"</definedName>
    <definedName name="_AMO_SingleValue_398675413_TaskState.9" hidden="1">"'4+TY5zGvxn/Ns+sUx0tsE7nJN7iPjNRnPFwc3s4HUv4jiE9lB+R2B9Ejm9LyZ1338Pb8uq2uBu0tSt4shbJfRNapsWZFld6TKHPSSWPKn721l38bLvaFeaI/qRlm1cvdj57FWYt042Eues2iU/X95JzrD6Z//b75Oy+OIr3OO+ZzmuGU0rnhS5J/jfSg2uHnVNX/rAaO7BVU+pxFXyc+P0R2SMU5feS9knp5NN92qpKWdUkCq79OscOU9wb'"</definedName>
    <definedName name="_AMO_SingleValue_416626384_TaskState" hidden="1">"'Partitions:11'"</definedName>
    <definedName name="_AMO_SingleValue_416626384_TaskState.0" hidden="1">"'SASUNICODE7V1bb9pIFD7PK+1/QFlpH6puSMhd24sIpElVSligqfYJUUK2aLmkYNqNVvvf95szHt+wjW2M7aARAuzxmXOZ+ebMmYvtV/SW/qEJjalE32lIc1rQiGY0pde0R4e0Twf4L+HKlAZIv8fVKf3FV5dk0AP9Ruc4fktv6Gf6iV5Rl/rg8TfyTHE0QU5B2wH1BJ8+JDzhmqD6AqlD0O5ZsgXlMWQesVwlW/CbmFyq+O7TFV3jV0la4'"</definedName>
    <definedName name="_AMO_SingleValue_416626384_TaskState.1" hidden="1">"'LjOnAbgMQLfIb1EvjuPPSegOwTPA4u7oKpBszEsWYJW6DrFr7BsDu5jpmjhXOg6Av8PuPoEyTPIHTJXIe0EZTBEWQyg+Re6wO8xVSDrAmd7VsncsfUjy/IauIz5aAB5UktvqRk4M3DWg+V1Pu6bfBYhnN1cBmzbN7ZJlqewt8nXxPkA5ws+UxIWyGmY+ol6mzJdOaK8OfL9yERSmyV9ZzlLpGUh07DSRZ0ZfJSt3CnnzkLmI7eJ7xlixy3x'"</definedName>
    <definedName name="_AMO_SingleValue_416626384_TaskState.10" hidden="1">"'gVuyx7K1dWux8KAqGmbc7c2vvoXtjxbWg+sk/Dlroo5n/ISxgSveVOj4yBF2CdpJfrIGor7Hbh9nTmQb5BzjdUk+R3Jhlp96c0j89+Xto4TGNDZn1uTb/7xeP5lF3ngmuc5eTqsaV3yiyaD6KVv83tD/'"</definedName>
    <definedName name="_AMO_SingleValue_416626384_TaskState.2" hidden="1">"'MAeZlRxkHuUg8zgHmSc5yDzNQeZZDjLPc5B5kYtPOMhIquiVB/QVaSLiycrLf0XOJbgIqfdmdLRtqd8QX4hv1tYqufmU9ROu9czfPGVvy/pypIhTUbc4bnvkmNmAZvGiU5XbGZV6OcqY/yPS3Hzs9D2+Iq3c54973OAdNdgjA0ntHQUIGoNzCF0n+AraMr3gqL7PZV1CrhHrMrXGCiVQlOlX+gVjozr9bh5VceQX/b30pZRSZIQaT4Y3qn1'"</definedName>
    <definedName name="_AMO_SingleValue_416626384_TaskState.3" hidden="1">"'N/1IDVy4x7mng7Fe0mSVoDM5lH/8XqokTJ/H0WfW/L3zpSvjI+oqucTCnEted1xtG51yKYMvFzlhyvjOWnO2MJac7Y8nJzlhyvDOWHO2MJZWdseRwZyx5vnY4ZzufgxXumN0bM1/ibMaz886IWVE12Yohx7sDa174PWirZtQu5tXVeEFIklGlHGnOrTnTYPlNnh0Pkl/l1DHoRBS5MDVocIw85PGKfSzHMDMun+jyb3GsRh8NlmEk1iVYAy'"</definedName>
    <definedName name="_AMO_SingleValue_416626384_TaskState.4" hidden="1">"'XdKW0ROlpyUrr1qeFagz5hPNOMaHMwrzaufd6YSwtlcw0cbsrnBsiq43MV2bJyjBItR6r7ZDi1UdDCtw/pQ3P0Y2SI0DAtssHmO9RgG76vuzEWhG+Lzic7HIT7yxvkvkeaGvvf4NvnlHmof0in/pXUKs7n1lxPtghoovWmUf/CyzXxWy0gBsJ9gaqFLvfA/Yx7KT/pWdX8Ldf+pjV/DQ9SBac69WDFLb5V2Py8MGCXfpqxSofp5P6IOHKjl'"</definedName>
    <definedName name="_AMO_SingleValue_416626384_TaskState.5" hidden="1">"'l2UGVpF3eZrcfcYqFzOWVyVtrryLlLvUPtt1nTClqsYVNAc+HCJvwciSg7vTojw/Q9j5qTm1R+seWFxJmx450pJOvO/biU9fy0OC6JHpSB6HBVEj+OC6HFSED1OC6LHWUH0OC+IHhcF0UPtCNi2JuVYvVjQOrC7Fx9xb5s8/9NKXP4JWv6BSEP2yo/WTNFqr+1etbVpuxRl/XU/YMYl3FKnnOra1VtVBkkkhcUrXsvTXnMe4HOJ1KZJWcOn'"</definedName>
    <definedName name="_AMO_SingleValue_416626384_TaskState.6" hidden="1">"'l8iK3hrNw1b7vUhJhqgWpF4hj8aUxtR2MHWoUaVRlTqqKhpVGlWpo+pIo0qjKnVUHWtUaVSljqoTjSqNqtRRdapRpVGVOqrONKo0qlJH1blGlUZV6qi60KjSqNrCLOiBxpXGlS+u1lGuX0W01y6j7eupmTs8O6xzcff2+D0VI48V6aCnguShi0DGj9ykt2n1mSz57BHwu6s6H2z43dOvdys472/w7/VsL7Rpz1ejMZfZIrBU0uv7ksla54f'"</definedName>
    <definedName name="_AMO_SingleValue_416626384_TaskState.7" hidden="1">"'z6QGT2dJbq3/QHtprPl8ixbuvRenRoCHf1TR2cFH2tPE7x79oXSOz9dg5S6yRzFty3YUlPaYzxd2WvFre0rr93h1cE7SXoE53H7fzbq4F2yJ9TLxd3J9w9sA6Tpif2P977+H5QHJ/ena7uFepbTzYNMkwue1oXvoyEfOJu7+utFfTXi1nr+aNxLR/0/4tuX8T9/lcwqIrHL3Ht6F9nPZxufs4v3G39nPaz6Xh55p8F7/2cdrHFcXHyTlO7d'"</definedName>
    <definedName name="_AMO_SingleValue_416626384_TaskState.8" hidden="1">"'+0f9tk1amGFlijGxJ3cV/rKE57uI09nJdL8FM4hsg/I/HMDTm/LS23730PbsvPt8V10dZu4ck6JJ+b0NEtTre43GMK75pU9Khi11t39qvt6qkwl/QnFW1dPdv17OewahlvJsxZt1F8unqrTQdl9sHlx6P571WfnNwXh+m+znvG85phkoqyY6bs8PHB+WrsVQ2kTZjuPlKLdT6FR5TkXii/Fus/WPEn26mDnrkzrezyxdGsVDm6lheJVxZ2P'"</definedName>
    <definedName name="_AMO_SingleValue_416626384_TaskState.9" hidden="1">"'ie27dROCB87Jih5+JRY+yH3og+hPVM0Se+4RzSQNmO940gorykbu8df9aBRS/GWxBut6q74wcnNnXPG1HtmTPEF+FA2fAanNrySfU21fueVCdLnpg7SVwbHarYvrUDPM5zZHO5As/pErLlZ1s2NJNyb9ndB/WjaLUvpkX9b3EYW5rhfzjkEx17iXWBPDh51fkuZM+a05xK8te+uiaD0bSFDPCs2Ki6CninrRUkD7UHUS52qXPqraJEUbVLv'"</definedName>
    <definedName name="_AMO_SingleValue_472893794_TaskState" hidden="1">"'Partitions:13'"</definedName>
    <definedName name="_AMO_SingleValue_472893794_TaskState.0" hidden="1">"'SASUNICODE7V1Zb9s4EJ7nBfY/GFmgD0U3zn2gFxznKpo4WTtNsU+G6zhtsL5qOekGi/3v+3EoWhJ1y7JkdwnBto7hXBwOZ0iKfkPv6W8aUJ8q9EQ9mpBFDzSiIb2lNdqkddrAbwVPhtTF/Ts8HdJXfvpIU7qn3+kA5+/pHf1Kv9AbuqEOcPyFMkOcDVBSwLYAPcDRAYVnPBNQX0C1B9i1GW0BuQOa20xX0Rb4BjaWGj7rdEJn+FaULJwfM'"</definedName>
    <definedName name="_AMO_SingleValue_472893794_TaskState.1" hidden="1">"'6YucDwAb49eodytJs8u4DaBc2OGXUDVwVkfkjwCVvA6xLeQbALsfYa4xrXg9QH4P+LpMyiPQLfHWAW1XeigB110wfkXOsT3Dm2B1iGu1maauWXpH2aS14Glz2dd0JNc6lqb4mqKqzYkP+bzjo3HisDsxdJl2b6zTFKfQt4GPxPXXVxbfKUoWCg5tfkT9TZkuGpCehOU+1EIpSZTemI6j7hXBM3p7L6osymfFUt3yKWLoDnmNvFUoO14KW6W'"</definedName>
    <definedName name="_AMO_SingleValue_472893794_TaskState.10" hidden="1">"'MNxdIs7de00Jf7EWie+arbDr0/hiPE3bXn9ZnYMnby/Xno2uiDGLReCXu4XngVn3E84/MbT5mPL3/HRULThY88Iodtb2jvfkRyOtrYVrrJq45Ti9lIq/0rUvp5y3z1N3WxF4nGyqouGpMPey37uP9CzJKJ1yzzfFvRHznYZCNUY3Tq7kjz2TavGKW9ixJ/NyY/OWlO1xzc7GvsA2lQyfgamJeM55puIm95MB7k9sHmSUGZ7lOlHoNvjcd5W'"</definedName>
    <definedName name="_AMO_SingleValue_472893794_TaskState.11" hidden="1">"'/BYR/J8GJrenGHPjvbNlvADu2ZZYaGvP3NbcDyx4tlSO14RmrEykpLbe0TN1pzXrNe2shSd24fbEcIXjkVtjwaUrw92SXqfFnjCOfWhV3b3CI3WDHLn3r3KWpyaQ442pPYRClpD1Ea31RbU548qQtLuy/FPSauoCnETZ/TDW2bH+NSYgmqX96fWSf73Dr5cLSajZtawyqCyH3eOZBsum9ya1nxDtedsmdG6h2d0kdlueLjc+x8yT/UruOK7'"</definedName>
    <definedName name="_AMO_SingleValue_472893794_TaskState.12" hidden="1">"'fHcMYJLC4pdzu2bN2pf6BL/2+469CQkFG2R/nfvnpfmk0iPb/OzrOOyc/xVkC0HVY/1Rm+d/Qf'"</definedName>
    <definedName name="_AMO_SingleValue_472893794_TaskState.2" hidden="1">"'QHOrBJrbJdDcKYHmbgk090qguV8CzYMSaB6W4hM2CqIqeuUufcM9EfEU5eW/oeQjsAiqd3Z0ND/VaqLoQ0Ffcx8+5vhpingnXaSiSrsjFB3jEa5GHHW6sRzhSZPv94BxxLACnyh1z9eD2f01V8Q54d5fxYBNfE/wW+EY7ZkxKxivVk5Zs1ZMWQdK12mYVGFSX+Fc6e8CvxaudD1+45jmguupx3QdSd3lrcgadEN6KZyhxAi4hUxCHoupiCf'"</definedName>
    <definedName name="_AMO_SingleValue_472893794_TaskState.3" hidden="1">"'3IXKG42rY55aGaRqo7WoK/v26DdJdOutSlnOF7zuGrXGd97ilybxmFa1K5lKXuOeV17m/xk+kx1jnw5uP6dmYk3FJaD27EjBTLiHa/QAfAVull5wtddhbVlDqgXkZznKwCiCq9IJ+Q855TK/tsxrOgqLqV4GQkoqM/NPR0LOFt/QPLKkG/Z7g9y0gv+P+CNRfe87/jeTE7XPT8ePv114GwlVwyPqqJMBzmAuWg1yw7OeCZS8XLLu5YNnJBc'"</definedName>
    <definedName name="_AMO_SingleValue_472893794_TaskState.4" hidden="1">"'t2Lli2csGymQuWbDjcIxNxGLxeMpnHH/FIzp2nD10dvx4sk4K65N6sF+BxfkZpG2wDPe6BurMRsA+ArdnRwxNzKqNhOaLY8UUjq6eVBo9Ohmmlxnf7gLM4IpJ6cceOzrnMG0Yc64THaOkj1uS8hHOQZ3xbx7ML+oT20UgocziuJp59nhvLNXRzhhhjXjznsPdjHCeJJSsu4o62U8cKrvHpcMwtfda0QAuN4qIY2zxFDTbRn93MbQsXPBOSF'"</definedName>
    <definedName name="_AMO_SingleValue_472893794_TaskState.5" hidden="1">"'M/i7MDJpc641CNgg7Uv/YEaJ3DK+XMTNa/Tgq1/5FxF5ilyfGPIMo60zFjnucVQMqfz8hPGh7uEt/94waMvr2fZ7u0sgxC5zgP3RBWO8b8ynF/3fh1l6wXPQU1gcucc57ju2Ph/xp5fySyzt/+LtCqL1uWN81Kro4fkflvpoobryWw0tljP3UCvG+dv48a/omOWBr5rS+DR0/Xsqm5ueKykU3DMGUS9KHu4YpuYtx8/QyurAdMxtSHFFT41'"</definedName>
    <definedName name="_AMO_SingleValue_472893794_TaskState.6" hidden="1">"'yLxaNuBoP8/MI7wHj6abVHdJ5jgUtJqTSDcPokq5+yl1z7+Ooc+RRQ3ngtMBS67yXAGzEYAl/YqSJCX0dSXRq0n6jEnNTN3PRoPFlZDh1HMn63xZ3LqE8rnYXBI+tpaEj+0l4WNnSfjYXRI+9paEj/0l4eNgSfg4XBI+1PqKRXNSTdWLha2e8PbiD9zbZi//7IvLP4HLPxBpyF55TGo02t9re9c9OLA3rpGN8FnX9ZDx02hJ3XRqsXO2Sgd'"</definedName>
    <definedName name="_AMO_SingleValue_472893794_TaskState.7" hidden="1">"'ZKEXFK7rkec80d3Ec4W7DhqzjaGeSoh3DedR6Gd1SslnUNaieoIyxKWNTi7GpTWNVxqpyt6otY1XGqnK3qm1jVcaqcreqHWNVxqpyt6pdY1XGqnK3qj1jVcaqcreqfWNVxqpyt6oDY1XGqnK3qkNjVcaqFjAKumHsythVoF3FQcbPIjpzl8nW9dTt9dot5nl51/YE7TFSxox02B4rZfAiLONHadSb5N/hppw1AkG7IZRjG0E7JJjVCu63lY'"</definedName>
    <definedName name="_AMO_SingleValue_472893794_TaskState.8" hidden="1">"'J7PccLzdvz1anPOrNCtZJf35eNVpwfLqcHzCZLO5b/sDW0Ye/kOHxcUI/fnOy7sPjX//fZC3tLVpgjWbbieV9eekz3HW9b0rm8ovhdMeTODWJ/kHzXcbvfGM2+fv8TrtT+JAKfWP97p+EM211jcau4/dD+94+qGW1y0dG89GUi5hPvcp4Yr2a8WsleTY/EjH8z/i27fxPv+RxBohOcfcDnwvg44+NK93FBebfxc8bP5eHnGrwnh/Fxxscti'"</definedName>
    <definedName name="_AMO_SingleValue_472893794_TaskState.9" hidden="1">"'4+TY5zGvxn/Ns+sUx0tsE7nJN7iPjNRnPFwc3s4HUv4jiE9lB+R2B9Ejm9LyZ1338Pb8uq2uBu0tSt4shbJfRNapsWZFld6TKHPSSWPKn721l38bLvaFeaI/qRlm1cvdj57FWYt042Eues2iU/X95JzrD6Z//b75Oy+OIr3OO+ZzmuGU0rnhS5J/jfSg2uHnVNX/rAaO7BVU+pxFXyc+P0R2SMU5feS9knp5NN92qpKWdUkCq79OscOU9wb'"</definedName>
    <definedName name="_AMO_SingleValue_539372770_TaskState" hidden="1">"'Partitions:11'"</definedName>
    <definedName name="_AMO_SingleValue_539372770_TaskState.0" hidden="1">"'SASUNICODE7V1Zb+JIEK7nlfY/oKw0D6PZkJBbO4cI5BgNQ1ggGe0TYgjZQcuRAZOZaLX/fb+udvsCG9sY20EtBNjd1XV0f66uPmy/pQ/0k0Y0pAI9UZ+mNKMBTWhM72iH9mmX9vBfQM6Yeki/R+6Y/ubcORn0QL/TKY4/0Hv6lX6ht9SmLnj8gzJjHI1QUtC2QD3CpwsJz8gTVF8htQ/aHUu2oDyEzAOWq2QLfiOTSxnfXbqgK/wqSTMcV'"</definedName>
    <definedName name="_AMO_SingleValue_539372770_TaskState.1" hidden="1">"'5lTDzwG4NunNyh357HnCHT74LlncRdUFWg2hCVz0Apdx/gVlk3BfcgUDZwLXQfg/wm5z5A8gdw+cxXSjlAHfdRFD5p/pTP8HlIJss5wtmPVzB1bP7Asr4DLkI96kCe19NaagTMDZx1YXuXjrslnFsDZzaXHtn1nm2R9CnvrnCfOezif8ZmSMENJw9RPtNuY6Yoh5U1R7kcqkpos6YnlzJGWhkzDShdtZvBRunLHXDoNmY98TTyliB23xP0M'"</definedName>
    <definedName name="_AMO_SingleValue_539372770_TaskState.10" hidden="1">"'POGnDPVc8aZCx2eOsAvQTvKTLRD2XVa7OHMi2yDnGK9N8llyM7P+1NsDor8zaxc1NKShOc6XbwDzev14Fnnjmfg6ezktalxaEk36tU/R4vee/gc='"</definedName>
    <definedName name="_AMO_SingleValue_539372770_TaskState.2" hidden="1">"'ZJYykHmQgczDDGQeZSDzOAOZJxnIPM1A5lkmPmEvJamiV+7RN6SJiCctL/8NJefgIqTem9HRpqV+R3whvmlbq+RmU9fPyOuYv1nK3pT1xVARp6JucNz2yDGzAc2iRaeqtDMq9XKUMf9npLn52Ok7nCOt3OWPe9zgHTXYIwNJ7R0FCBqDSwhdR/gK2iK95qi+y3VdQKkB6zK2xgoFUBTpFf2GsVGV/jCPyjhaFv29WUoppcgINZoMb1T7jv6'"</definedName>
    <definedName name="_AMO_SingleValue_539372770_TaskState.3" hidden="1">"'lGnLOMe6p4ewVrpk5aAwuZR//F6iJEyfR9Fn0v6+X0hXwke0VXmN/TgVuO683DM+5EMKWs62x5HRrLDnZGkuOt8aSo62x5HBrLDnYGktKW2PJ/tZY8nLtcM52vgQr3DG7N2Y+x9mEZ+edEbOiqrMVfY53e9a88EfQls2oXcyrq/GCkCSjSjnSnFpzpv7y6zw77ie/zKlD0IkocmZqUOMYuc/jFftYjmEmXD/h5d/gWI0+aizDiK2LvwZKul'"</definedName>
    <definedName name="_AMO_SingleValue_539372770_TaskState.4" hidden="1">"'PaLHC05KR061NBXo1uMZ6ph7TZn1cTeV/W5tJA3VwBh+vyuQayqvhchLasGKFGi6HaPh5ObRQ08O1Cet8c/RgpIjRIi3SweYkWbML3tdfGgvBt4fmkh4Ngf3mN0vdIU2P/a3y7nDIN9A/JtL+SWsb51JrrSRcBdVy9SbS/8HJ1/JZziIFgX6Baoc09cDflXmqZ9LRa/oZbf92Wv4IHKYNTlTqw4gbfMmx+WRiwaz/JWKXFdHJ/RBS5Yesuz'"</definedName>
    <definedName name="_AMO_SingleValue_539372770_TaskState.5" hidden="1">"'Aytom5yXtQ9BqqUcxZXpS2uvIvUO7R+kzUdseUqBhU0e0u4RN8DEaaEdydE8P6HIXNS8+oP1rywOBM2XLpS4s78r1pJz16L/ZzoUcqJHgc50eMwJ3oc5USP45zocZITPU5zosdZTvRQOwI2rUkxUi/mtw7s7sUH3NvGL/+8EJffQss/EWnIXvnRmila7LXdq7Y2bZvCrL/u+sy4BFvqlFNeuXqr6iCOpKB4xWt50mvOPXzOkVo3KSv4dGJZ'"</definedName>
    <definedName name="_AMO_SingleValue_539372770_TaskState.6" hidden="1">"'0VmhedBqvxcp8RDVgNQLlNGY0pjaDKb2Nao0qhJHVUmjSqMqcVQdaFRpVCWOqkONKo2qxFF1pFGlUZU4qo41qjSqEkfViUaVRlXiqDrVqNKoShxVZxpVGlUbmAXd07jSuFqKq1WUq1cR7bXLcPt6KuYOzxbrnN+9PcueipHFirTfU0Gy0EUg40dm0pu0+EyWbFpk2Z30eo+A866C5X2Nfe2v299UaMh1NvOtleR6nHiyVnm/bPqdeLZ0Vur'"</definedName>
    <definedName name="_AMO_SingleValue_539372770_TaskState.7" hidden="1">"'vt3P1is/nSPHuJlF61KjP9xINHVyUPU38TvEvrq6BefXYJQuskSxbcN37JP2UM8V9LXm1vKFVu6xbyBO056BOdve08x6qGdsifUy0vdO3OHtgHUfMT+y6vffwfCC5Kzy9vdOL1DYebJp4mNx0DC19mYi0xD1XF9qraa+WsVfzxj/av2n/Ft+/ibtrzmHRBY4+4lvTPk77uMx93LLRrvZz2s8l4efqfO+89nHax+XFx8mZRe3ftH9bx79dw7'"</definedName>
    <definedName name="_AMO_SingleValue_539372770_TaskState.8" hidden="1">"'ZbfoK5uHe6pT2c9nCZezjvDHl4H+f/nI0+dJ2QeKqGnEuXtWzf3e7vN/J0dae/4qaeDHFOf1He1tbSXdN6CWso0cblzrYN49PVmy1aqLNPLj8ezn8v+uT4vjhI91XeM5rXDJKUl1XzosPH+5ersFc1kDZiuvtQV6zzSRyiJncC+TVY/96CP9lMG3TM3SlFly8OZ6Uq0ba8SLS6sMs5sW2ntgL42DFBwcOnwNr3uRd9COyZwkm65B7RQNqE9'"</definedName>
    <definedName name="_AMO_SingleValue_539372770_TaskState.9" hidden="1">"'Y4iobiibuwef9GDhq3FGxJvtam64gcnN3fJCVPvmDHFV+BD2fAFnJrwSnaeuvqdOSOkT00dpK/0j9VsX1qCngc4szncgWbxqThTs67ra0m4N+1vg/rRtFvW0iP/NvgamZmjEDkC8o+9xPuAnh08qvymImfMaY9svK3vbgm/9E0hQzwvMiwu/J4r6UVJDdeDaJcqlbn2F9EiKZqk3gU1Z49la+vWYuZBVTjMuK+3Ze0tbH+0sO7fJsHPWhJt'"</definedName>
    <definedName name="_AMO_SingleValue_572615156_TaskState" hidden="1">"'Partitions:11'"</definedName>
    <definedName name="_AMO_SingleValue_572615156_TaskState.0" hidden="1">"'SASUNICODE7V1bb+I4FD7PK+1/QKw0D6NZKL1XOxdR6GU0DGWBdrRPFaV0By2XLoTOVqv97/v5OM4NEpKQJimyEJDYx+difz4+tnN5T5/oHxrTiAr0RAOa0ZyGNKUJfaAiVahEO/gvIGdCfaTfI3dCf3Luggx6oF/pGMef6CP9TD/Re+pSDzz+QpkJjsYoKWg7oB7j04OEZ+QJqjtIHYC2aMkWlPuQucdylWzBb2xyqeJbojO6wK+SNMdxn'"</definedName>
    <definedName name="_AMO_SingleValue_572615156_TaskState.1" hidden="1">"'Tn1wWMIvgN6h3I3HnsOQFcBzx2Lu6CqQbMRLFmAVug6wa+wbAbuI6Zo4VzoOgT/L8h9huQp5A6Yq5B2gDoYoC760PyOTvC7T7uQdYKzolUzN2z90LK8Bi4jPupDntTSW2sGzgyc3cLyOh/3TD7zAM5uLn227W+2SdansLfJeeK8j/M5nykJc5Q0TP1Eu02YrhxS3gzlfqQiqc2SnljOAmlpyDSsdNFmBh+lK3fCpdOQ+ch94ilF7LglVjKQ'"</definedName>
    <definedName name="_AMO_SingleValue_572615156_TaskState.10" hidden="1">"'0WyQc0bXJfnkuLlZc+oNBdHfllRCDY1oZM7q5bufvD4+nkXe6CW+zl5Oyxrvrogd/dqnbPH7SP8D'"</definedName>
    <definedName name="_AMO_SingleValue_572615156_TaskState.2" hidden="1">"'uZuBzL0MZO5nIPMgA5mHGcg8ykDmcQYyTzLxCTspSRWjcp++I01EPGl5+e8ouQAXIfXejI42l1oOFX0o6haP4Y8cPxmId6JFKqq0M0LxcpTx31ekufnY6UXOkVaW+OOOIb0RpB0lSmpvRChoDC4hdB3jK2jL9JYjvB63cAGlhqzLxIobC6Ao0xv6BXFynX4zj6o4WhUJvFtJKaXIaCWaDG+E84H+pQZyThEDN3D2Br1iARqDS9nH/wVq4sR'"</definedName>
    <definedName name="_AMO_SingleValue_572615156_TaskState.3" hidden="1">"'JNH2W++LblXQFfGR7hdfYn1OB287bM8JzLoSw5WRrLDneGkuOtsaSw62x5GBrLNnfGkv2tsaS3a2xpLI1lrxeO5wrX6/BCnfM7o2ZT3E25ZVaZ8SsqJpsxYDj3b61RvgZtFUzahdrrGq+INdcRVQpZx0za/3MX36TV0r95Fc5dQQ6EUXOTQ0aHCMPeL5iH8s5zJTrJ7z8Kxyr2UeDZRixdfHXQEl3SpsHzpaclG59ashr0DXmM82QNvvzai'"</definedName>
    <definedName name="_AMO_SingleValue_572615156_TaskState.4" hidden="1">"'Pv28ZcWqibC+BwUz6XQFYdn7PQlpUj1Gg5VNvHw6mNgha+PUgfmLMfI0WEBmmRDjbP0YJt+L7uxlgQvi08n/RwEOwvL1H6Hmlq7n+Jb49TZoH+IZn2V1KrOJ9ZK0zpIqCJ3ptE+wsv18RvNYcYCPYFqhW6PAL3Uh6lVklPq+WvuPU3bfkLeJAqONXpFlZc4VuFza8LA3btJxmrdJhO7pVHkRu27sKs0CrqNudF3W9WpZyruCpteRdWpN6g9'"</definedName>
    <definedName name="_AMO_SingleValue_572615156_TaskState.5" hidden="1">"'dus6ZgtVzGooNlZwSX6fniYEt5d8eC98BFzUuvqD9a6sDgTNpy7UuKu9q/bVc1ei0pO9NjNiR57OdFjPyd6HOREj8Oc6HGUEz2Oc6LHSU70ULvDL61JOdIo5rf36x7Fhzzaxi//vBSXX0PL3xFpyFH50VopWh613bu2Nm2Xwuy/lnxWXIItdcqprt29VXUQR1JQvOK1POk95z4+p0htmpQ1fG5jWXG7RvOg3X4vUuIhqgWpZyijMaUx9TKY'"</definedName>
    <definedName name="_AMO_SingleValue_572615156_TaskState.6" hidden="1">"'qmhUaVQljqpdjSqNqsRRtadRpVGVOKr2Nao0qhJH1YFGlUZV4qg61KjSqEocVUcaVRpViaPqWKNKoypxVJ1oVGlUvcAq6I7GlcbVSlyto1y/i2jvXYa7rqdmXuHZYZ3ze23PqickZLEj7feEiCx0Ecj4kZn0Ni0/nyObFll1V7W+RsB5V8Hqscbu+5uONzUacZ3NfWsluREnnqx13i+bcSeeLbdr9fe7cvWCzxdI8V5NovRo0IDvJRo5uCh'"</definedName>
    <definedName name="_AMO_SingleValue_572615156_TaskState.7" hidden="1">"'72vid4V/0rqHZe+ySBdZIli247n2SfsqZ4u5LXi2vaN1V1h3kCdpTUCd79bTzHqo52yJ9TLRrp69x9sA6jpmfuOr23sPzgeRV4eldO71MbePBpomHyZeOoaUvE5GWuOfqTHs17dUy9mre+Ef7N+3f4vs3cXfNKSw6w9FnfBvax2kfl7mPWzXb1X5O+7kk/FyT753XPk77uLz4OLmyqP2b9m+b+LdL2HbNT7MW9053tIfTHi5zD+ddIQ/v4/'"</definedName>
    <definedName name="_AMO_SingleValue_572615156_TaskState.8" hidden="1">"'yfszGArlMST9WQa+mylu272/39Rp56d/o7burJEKf0B+Vtby3dPa3XsIcSbV7ubNswPl295aCDOvvi8uPh/PeyT47vi4N0X+c9o3nNIEl52TUvO3y8f7kae1UDaWOmuw/VY51P4hA1WQzk12L9+0v+5GXa4Na8OqXs8sXhrFQlupYXiVYXdjkntu3UTgAfOyYoePgUWPsBj6IPgSNTOEnnPCIaSJuy3lEklNfUjT3iL3vQsLV4ReINJ3VX/'"</definedName>
    <definedName name="_AMO_SingleValue_572615156_TaskState.9" hidden="1">"'ODk5i45ZeqiGVPcAR/Khm/g1IZXsvNU73fmjJE+M3WQvtI/VrN9acVR9ga5y8/DmZm13IzJ+960uQu6R9NWWTOP/NvifjE3Zx5y1uMfb4n3wTw7eNT5TTXOONOezXhb3F37fukvhQbxjMiwWPB7lqQXGQ30AdEidapyvS8jRFK0Sb0LaMFeytbWrcXcg6R1OHH3rlUtLax+tJDt3xrBT1YSrTvlZwr1XdGlwsVXjqcL0E7yk3Uf9i1GJZw5'"</definedName>
    <definedName name="_AMO_SingleValue_576762798_TaskState" hidden="1">"'Partitions:13'"</definedName>
    <definedName name="_AMO_SingleValue_576762798_TaskState.0" hidden="1">"'SASUNICODE7V1Zb9tGEJ7nAv0PggvkIUgt3wdyQZavILbsSo6DPgmKLCdGdUWUnRpF/3u/neWK5PKmKFJKF4Qocjk7187Ozh5cvqH39DcNqE8VeqIeTciiBxrRkN7SGm3SOm3gv4InQ+oi/Q5Ph/SVnz7SlO7pdzrA9Xt6R7/SL/SGbqgDHH8hzxBXA+QUsC1AD3B0QOEZzwTUF1DtAXZtRltA7oDmNtNVtAW+gY2lht86ndAZzoqShetjx'"</definedName>
    <definedName name="_AMO_SingleValue_576762798_TaskState.1" hidden="1">"'tQFjgfg7dEr5LvV5NkF3CZwbsywC6g6OOtDkkfACl6HOAvJJsDeZ4hr3AteH4D/I54+g/IIdHuMVVDbhQ560EUXnH+hQ5x3aAu0DnG3NtPMLUv/MJO8Dix9vuqCnuRS19oUd1PctSH5MV93bDxWBGYvli7L9p1lkvoU8jb4mbjv4t7iO0XBQs6pzZ8otyHDVRPSmyDfj0IoNZnSE9N5RFoRNKezdFFmU74qlu6QcxdBc8x14qlA2/FS3CyB'"</definedName>
    <definedName name="_AMO_SingleValue_576762798_TaskState.10" hidden="1">"'AcPdJeLcvdeU8Bdrkfiu2Qq7Po0vxtO07fWX1Tl48rZy7dnoihizWAR+uVt4Hph1P+F8iaHNx5TP89NRpeBgzQuj2FnbO96THw1d73lqJK0dh9OuJq6VTguoYrt0ddfJ521PVWorAo/TU6toeCrMvWxT7yO9VjJKp9yqTpE2Yr7TUKjG6Mbph/nj2qRavOLae+zp1bmxeXPKur5m9/S+wO6VDJ+BqYlY0XmmYjL3kwHSJzYPMoIN70E7Ee4'"</definedName>
    <definedName name="_AMO_SingleValue_576762798_TaskState.11" hidden="1">"'2+Nx25b8FhH+Xwomt6cYc+O9s2W8AO7Zllhoa8/ma64Flj8TKUeDw3rAThSktt7RRAMdT6CXvLYUkZeP283L04ZFrYcOnKcHfk52nxr8xjnxKVaTe4BA7zY5d+ta5S1OSSXHGlZ7CIHJJe4jW+qLqnGglkta4sO806CV1AU8jbP6YamzZ/hKTEE1SX5F9ZJ/vcOvlwtJKNm1tDCoLIfd45kGy6b3JtWfEu2l2yd3vUPXukjoszxcbn2PnSb'"</definedName>
    <definedName name="_AMO_SingleValue_576762798_TaskState.12" hidden="1">"'6Au447t8dwxiAszil3UrZs3amv26X/0u46NCRklPVRfjdYb0uzSaT33bPzrGPyc7wVEMmHlU91hu8d/Qc='"</definedName>
    <definedName name="_AMO_SingleValue_576762798_TaskState.2" hidden="1">"'5lYJNLdLoLlTAs3dEmjulUBzvwSaByXQPCzFJ2wURFW0yl36hjQR8RTl5b8h5yOwCKp3dnQ0P9VqouhDQV9zGz7m+GmKeCddpKJyuyMUHeMR7kYcdbqxHOFJk9N7wDhiWIFP5Lrn+8Esfc0VcU649VcxYBPnCf4rHKM9M2YF49XKKWvWisnrQOk6DZMqTOorXCv9XeDfwp2ux28c01xwOfWYriOpO78VWYJuSC+FM+QYAbeQSchjMRXx5D5'"</definedName>
    <definedName name="_AMO_SingleValue_576762798_TaskState.3" hidden="1">"'EznBcDfva0jBNA7VdTcG/X7dBuktnXcpyrnC+Y9gal3mPa5rs16yiVcm+1CXSvPI66Wv8RHqMdT68/TG9N+b0uCS03rsSMFPOIer9AD8BW6WX3FvqsLesINcD8zKc9cEqgKjSC/oNfc5jem1f1XAVFFW/CoSUVGTkn46G3lt4S//AkmrQ7wn+3wLyO9JHoP7ac/1vJCdun5uOH3+79jIQroJDllclAZ7DXLAc5IJlPxcse7lg2c0Fy04uWL'"</definedName>
    <definedName name="_AMO_SingleValue_576762798_TaskState.4" hidden="1">"'ZzwbKVC5bNXLBkw+EemYjD4PWSyTz+iEdy7jxt6Or49WCZFNQlt2a9AI/zM0rbYBvocQvUnY2AfQBszY4enphTGQ3LEcWOLxpZPa00eHQyTCs1Tu0DzuKISOrFHTs617LfMOJYJzxGSx+xJuclnIM849s6nl3QJ9SPRkKZw3E18ezz3FiuoZszxBjz4jmHvR/jOEksWXERd7SdOlZwjV+HY27ps6YFWmgUF8XY5ilKsIn27GZuW7jgmZCke'"</definedName>
    <definedName name="_AMO_SingleValue_576762798_TaskState.5" hidden="1">"'BZnB05f6oxzPQI2WPvSH6hxAiefv2+i5nVasPWP3FeR/RQ5vjFkGUdaz1jnucVQsk/n5SeMD3cOb/vxgkdfXs96u7ezHoTo6zxwS1ThGP8rw/l179dRtlbwHNQEJnef4xz3HRv/z9jyK5ll7+3/Iq3qRevyxnmp1dFDcr+tdFHD/WQ2Glus526g1Y3zt3HjX9ExSwPn2hJ49HQtuyqbGx4r6RQccwZRL8oertgm5m3Hz1DLasB0TG1IcYVf'"</definedName>
    <definedName name="_AMO_SingleValue_576762798_TaskState.6" hidden="1">"'DTKvlg042s+z5xHegkfTTaq7JHMcClrNSaSbB1G53O2USvOvY+hzZFHDteB0wJKrfq6A2QjAkn5FSZIc+rqS6NUkfcakZqbuZ6PB4k7IcOpJyTpfFrcuoXwuNpeEj60l4WN7SfjYWRI+dpeEj70l4WN/Sfg4WBI+DpeED7W+YtGcVFO1YmGrJ7yt+AO3ttnzP/vi8k/g8g9EGrJVHpMajfa32t51Dw7sjWtkI3zWdT1k/DRaUjedWuycrdJ'"</definedName>
    <definedName name="_AMO_SingleValue_576762798_TaskState.7" hidden="1">"'BFkpR8Youed4zzV0cR0ht2JB1HO1MUrRjOI9aL6NbSjaLugbVE+QxNmVsajE2tWmsylhV7la1ZazKWFXuVrVtrMpYVe5WtWOsylhV7la1a6zKWFXuVrVnrMpYVe5WtW+sylhV7lZ1YKzKWFXuVnVorMpY1QJGQTeMXRm7CrSrOMj4WURn7jLZup66vV67xTwv79qeoD1GypiRDttjpQxehGX8KI16k/w73JSzRiBoN4RybCNohwSzWsH9tl'"</definedName>
    <definedName name="_AMO_SingleValue_576762798_TaskState.8" hidden="1">"'Jwq+d4oXlbvjr1WWdWqFbya/uy0Yrzw+W0gNlkacfyH7aGNuydHIePC+rxm5N9Fxb/+v8+e2FvzgpzJPNWPO/LS4/pTvHWJZ3LK4rfFUPu3CD2B8l3Hbf7jdHs6/c/4U7tTyLwifW/dxrOsN01FreK2w/tf/+omtEmFx3NS18mYj7xLueJ8WrGq5Xs1fRIzPg349+y+zfxns8RJDrB1Qf8LoyPMz6udB8X1O82fs74uTz8XIP35DA+zvi4Z'"</definedName>
    <definedName name="_AMO_SingleValue_576762798_TaskState.9" hidden="1">"'fFxcozT+Dfj3+aZdaqjBtbpnMRb3GcmijMebm4Pp2MJ3zGkh/wjEvuDyPFtKbnz7nt4XV7dGneDunYFT9YiuW9Cy9Q4U+NKjyn0OankUcXPXruLn21Xu8Ic0Z+0bPPqxc5nr8KsZbqRMHfZJvHp+l5yjtUn899+n5zdF0fxHuc903nNcErpvNAlyW8jPbh22Dl19R9WYwe2ako9roKPE/8/IluEovxe0jYpnXy6T1tVKauaRMGlX+fYYYq0'"</definedName>
    <definedName name="_AMO_SingleValue_576788546_TaskState" hidden="1">"'Partitions:11'"</definedName>
    <definedName name="_AMO_SingleValue_576788546_TaskState.0" hidden="1">"'SASUNICODE7V1Zb+JIEK7nlfY/oKw0D6PZkJBbO4cI5BgNQ1ggGe0TYgjZQcuRAZOZaLX/fb+udvsCG9sY20EtBNjd1XV0f66uPmy/pQ/0k0Y0pAI9UZ+mNKMBTWhM72iH9mmX9vBfQM6Yeki/R+6Y/ubcORn0QL/TKY4/0Hv6lX6ht9SmLnj8gzJjHI1QUtC2QD3CpwsJz8gTVF8htQ/aHUu2oDyEzAOWq2QLfiOTSxnfXbqgK/wqSTMcV'"</definedName>
    <definedName name="_AMO_SingleValue_576788546_TaskState.1" hidden="1">"'5lTDzwG4NunNyh357HnCHT74LlncRdUFWg2hCVz0Apdx/gVlk3BfcgUDZwLXQfg/wm5z5A8gdw+cxXSjlAHfdRFD5p/pTP8HlIJss5wtmPVzB1bP7Asr4DLkI96kCe19NaagTMDZx1YXuXjrslnFsDZzaXHtn1nm2R9CnvrnCfOezif8ZmSMENJw9RPtNuY6Yoh5U1R7kcqkpos6YnlzJGWhkzDShdtZvBRunLHXDoNmY98TTyliB23xP0M'"</definedName>
    <definedName name="_AMO_SingleValue_576788546_TaskState.10" hidden="1">"'/HyhnivSVNj4zLF1AdpJfrL+w77FahdnTlQb5BzdtUk+RW5m1p56b0D0t2XtooaGNDRH+PLdX15/H88ibyQTX2cvp0WNS0viSL/2KVr83tP/'"</definedName>
    <definedName name="_AMO_SingleValue_576788546_TaskState.2" hidden="1">"'ZJYykHmQgczDDGQeZSDzOAOZJxnIPM1A5lkmPmEvJamiV+7RN6SJiCctL/8NJefgIqTem9HRpqV+R3whvmlbq+RmU9fPyOuYv1nK3pT1xVARp6JucNz2yDGzAc2iRaeqtDMq9XKUMf9npLn52Ok7nCOt3OWPe9zgHTXYIwNJ7R0FCBqDSwhdR/gK2iK95qi+y3VdQKkB6zK2xgoFUBTpFf2GsVGV/jCPyjhaFv29WUoppcgINZoMb1T7jv6'"</definedName>
    <definedName name="_AMO_SingleValue_576788546_TaskState.3" hidden="1">"'lGnLOMe6p4ewVrpk5aAwuZR//F6iJEyfR9Fn0v6+X0hXwke0VXmN/TgVuO683DM+5EMKWs62x5HRrLDnZGkuOt8aSo62x5HBrLDnYGktKW2PJ/tZY8nLtcM52vgQr3DG7N2Y+x9mEZ+edEbOiqrMVfY53e9a88EfQls2oXcyrq/GCkCSjSjnSnFpzpv7y6zw77ie/zKlD0IkocmZqUOMYuc/jFftYjmEmXD/h5d/gWI0+aizDiK2LvwZKul'"</definedName>
    <definedName name="_AMO_SingleValue_576788546_TaskState.4" hidden="1">"'PaLHC05KR061NBXo1uMZ6ph7TZn1cTeV/W5tJA3VwBh+vyuQayqvhchLasGKFGi6HaPh5ObRQ08O1Cet8c/RgpIjRIi3SweYkWbML3tdfGgvBt4fmkh4Ngf3mN0vdIU2P/a3y7nDIN9A/JtL+SWsb51JrrSRcBdVy9SbS/8HJ1/JZziIFgX6Baoc09cDflXmqZ9LRa/oZbf92Wv4IHKYNTlTqw4gbfMmx+WRiwaz/JWKXFdHJ/RBS5Yesuz'"</definedName>
    <definedName name="_AMO_SingleValue_576788546_TaskState.5" hidden="1">"'Aytom5yXtQ9BqqUcxZXpS2uvIvUO7R+kzUdseUqBhU0e0u4RN8DEaaEdydE8P6HIXNS8+oP1rywOBM2XLpS4s78r1pJz16L/ZzoUcqJHgc50eMwJ3oc5USP45zocZITPU5zosdZTvRQOwI2rUkxUi/mtw7s7sUH3NvGL/+8EJffQss/EWnIXvnRmila7LXdq7Y2bZvCrL/u+sy4BFvqlFNeuXqr6iCOpKB4xWt50mvOPXzOkVo3KSv4dGJZ'"</definedName>
    <definedName name="_AMO_SingleValue_576788546_TaskState.6" hidden="1">"'0VmhedBqvxcp8RDVgNQLlNGY0pjaDKb2Nao0qhJHVUmjSqMqcVQdaFRpVCWOqkONKo2qxFF1pFGlUZU4qo41qjSqEkfViUaVRlXiqDrVqNKoShxVZxpVGlUbmAXd07jSuFqKq1WUq1cR7bXLcPt6KuYOzxbrnN+9PcueipHFirTfU0Gy0EUg40dm0pu0+EyWbFpk2Z30eo+A866C5X2Nfe2v299UaMh1NvOtleR6nHiyVnm/bPqdeLZ0Vur'"</definedName>
    <definedName name="_AMO_SingleValue_576788546_TaskState.7" hidden="1">"'vt3P1is/nSPHuJlF61KjP9xINHVyUPU38TvEvrq6BefXYJQuskSxbcN37JP2UM8V9LXm1vKFVu6xbyBO056BOdve08x6qGdsifUy0vdO3OHtgHUfMT+y6vffwfCC5Kzy9vdOL1DYebJp4mNx0DC19mYi0xD1XF9qraa+WsVfzxj/av2n/Ft+/ibtrzmHRBY4+4lvTPk77uMx93LLRrvZz2s8l4efqfO+89nHax+XFx8mZRe3ftH9bx79dw7'"</definedName>
    <definedName name="_AMO_SingleValue_576788546_TaskState.8" hidden="1">"'ZbfoK5uHe6pT2c9nCZezjvDHl4H+f/nI0+dJ2QeKqGnEuXtWzf3e7vN/J0dae/4qaeDHFOf1He1tbSXdN6CWso0cblzrYN49PVmy1aqLNPLj8ezn8v+uT4vjhI91XeM5rXDJKUl1XzosPH+5ersFc1kDZiuvtQV6zzSRyiJncC+TVY/96CP9lMG3TM3SlFly8OZ6Uq0ba8SLS6sMs5sW2ntgL42DFBwcOnwNr3uRd9COyZwkm65B7RQNqE9'"</definedName>
    <definedName name="_AMO_SingleValue_576788546_TaskState.9" hidden="1">"'Y4iobiibuwef9GDhq3FGxJvtam64gcnN3fJCVPvmDHFV+BD2fAFnJrwSnaeuvqdOSOkT00dpK/0j9VsX1qCniVH+TtQLD4TZ2rWdH0N/vem7W3QPpo2yxp65N8GXx8zcwQiRz/+cZd4F9Czg0eV31LkjDftUY235d2t4Je+KVSIZ0WGxYTfMyW9CKnhWhCtUqUy1/0iUiRFk9R7oObsrWxt3VrMPIgKgxf3lbastYXljxbK/Vsk+ClLooUn'"</definedName>
    <definedName name="_AMO_SingleValue_587946619_TaskState" hidden="1">"'Partitions:13'"</definedName>
    <definedName name="_AMO_SingleValue_587946619_TaskState.0" hidden="1">"'SASUNICODE7V1Zb9s4EObzAvsfjCzQh6Ib5z7QC45zFU2crJ2m2CfDcZzWWF+1nGSDxf73/TgURYm6ZVmyu4RgWaKGc3E4HB6i3rGP7G82ZANWYU+sx6bMYn02ZiP2nq2xTbbONvBfwZMR6yL9Hk9H7Bs9fWQz9sB+Zwe4/sg+sF/ZL+wdu2Ed4PgLeUa4GiInh20BeoijAwoveMah7kC1B9g1hzaH3AHNbaIraXN8QxtLDb91dsLOcJaUL'"</definedName>
    <definedName name="_AMO_SingleValue_587946619_TaskState.1" hidden="1">"'FwfE6YucPSBt8feIN+tJs8u4DaBc8PBzqHq4GwASR4By3kd4cwlmwL7gCCucc957QP/Zzx9AeUx6PYIK6e2Cx30oIsuOL9jhzjvsC3QOsTdmqOZW5K+70heB5YBXXVBT3Cpa22Guxnu2pD8mK47Nh4rArMXS5dk+0EyCX1yeRv0jN93cW/RnaRgIefM5o+X24jgqgnpTZHvuRBKTaL0RHQekVYEzZmTzstsRlfF0h1R7iJoTqhOPBVoO16K'"</definedName>
    <definedName name="_AMO_SingleValue_587946619_TaskState.10" hidden="1">"'kDYkuPtEnLv3muL+Yi0S3zVZYden8cV4mra9/rI6B0/eVq7tjK7wMYtF4Be7heeBWfcT6ksMbTpmdJ6fjiwFhTUvjHxnbe94T340dL3nqZG0dhxOu5q4VqoWUMZ26equyudtT2VqKwKP6qlVNDwV4l60qQ+RXisZpVNqVWdIGxPfaShUY3Sj+mH+uDapFq+o9h57enVubN6coq6v2T29O9i9lOErMDURK6pnMiZzPxkifWrzICLY8B60inC'"</definedName>
    <definedName name="_AMO_SingleValue_587946619_TaskState.11" hidden="1">"'3wecWrhWGW8D49ymc2rpuzEXh3pb/BtATW26hpQmdr6kuWPZorBgJDu8Rq0hMarqljQQob6GXvrckkpSP29eLEYhHqokNn644f092nhr9JjjyKVmeeoOD7zY7cWlc5y5NWSbFGVd6EgPPJSwiWuuLqne8pUha68K+1aCX1AW8Dbf6Y1Yj2/aXmIBoMvkl2Ufy+4pbLxeWVrLpa2RQaXDJJ44fyab5JtWfMe2p2WXu3oeseZesQxLd2fiUpS'"</definedName>
    <definedName name="_AMO_SingleValue_587946619_TaskState.12" hidden="1">"'f5Du467txeQ41EWJRT7Kds2dqT37hL/73ddWiIyyhqpPh6sN6iZpNI78Fn51nH5Od4KyCeDyufqoPvA/sP'"</definedName>
    <definedName name="_AMO_SingleValue_587946619_TaskState.2" hidden="1">"'myXQ3CqB5nYJNHdKoLlbAs29Emjul0DzoASah6X4hI2CqPJWucu+I41HPEV5+e/I+QgsnOq9HR3NT7WaKPqQ0NfUhk8ofpoh3kkXqcjc7ghFx3iEuzFFnW4sR3jSpPQeMI4JluPjuR7ofuikr7kizim1/jIGbOI8xX+FYrQXwixhvFo5Jc1aMXkVlK7TMKnCpL7CtdTfBf4t3Ol6/E4xzQWVU4/oKknd+a3IEnRDeimcIccYuLlMXB6LqPA'"</definedName>
    <definedName name="_AMO_SingleValue_587946619_TaskState.3" hidden="1">"'nDyFyhuNq2NeWhmkWqO1qCv79ug3SXTrrkpZzhfM9wdaozHtU00S/ZhWtSvSlLpHmlVelr9ET4THW6fD2x/TemOpxCWi9d8VhZpSD1/shfhy2yl5Tb6lD3rKCXH3iZeT0wSqAqLJX7Df0OY/ZW/uqhqugqPpNIKSgIiL/dDT03sJ79g8sqQb9nuD/PSB/IH0M6m891/9GcuL2uen48bdrrwPhKjhEeVUS4DnMBctBLlj2c8GylwuW3Vyw7O'"</definedName>
    <definedName name="_AMO_SingleValue_587946619_TaskState.4" hidden="1">"'SCZTsXLFu5YNnMBUs2HO6RiTgMXi+ZzOOPaSTn3tOGro5fD5ZJQl1Sa9YL8Dg/o7QNsoEetUBdZwTsE2BrdvTwRJyKaFiMKHZ80cjqaaVBo5NhWqlR6gBwFkVEQi/u2FFdi37DmGKd8BgtfcSanJdwDvKMb+t4dsG+oH40EsocjquJZ1/nxnIN3ZwhxpgXzzns/RjHSWLJiou4o+1UWcE1fh2KuYXPmhVooVFcFGObpyjBJtqzm7lt4YJmQ'"</definedName>
    <definedName name="_AMO_SingleValue_587946619_TaskState.5" hidden="1">"'pLiWZwdqL7UGeV6BGyw9oU/kOMEKp+/byLndVqw9c/UVxH9FDG+MSIZx1rPWOe5RVCiT+flJ4wPdw5v+/GKRl/eOr3dW6cHwfs6fWqJKhTjfyM4v+79OsrWCp6DGsfk7nOc475j4/8ZW34ps+i9/V+klb1oXd44L7U6ekjut6UuarifOqOxxXruBlrdOH8bN/4VHbM0cK4tgUdP17LLsrmhsZJOwTFnEPWi7OGKbGLedvwMtawGTMesDSmu'"</definedName>
    <definedName name="_AMO_SingleValue_587946619_TaskState.6" hidden="1">"'8KtB5tWyAaX9PHse4S14NN2kuksyxyGh5ZxEunkQmcvdTsk0/zqGAUUWNVxzTockuezncpiNACzpV5QkyaGvK4leTTIgTHJm6sEZDeZ3XIZTT0rW+bK4dQnlc7G5JHxsLQkf20vCx86S8LG7JHzsLQkf+0vCx8GS8HG4JHzI9RWL5qSaqhULWz3hbcX71Npmz//ii8u/gMs/EGmIVnnC5Gi0v9X2rntQsDeukY3wWdf1kPHTaEnddGqxc7Z'"</definedName>
    <definedName name="_AMO_SingleValue_587946619_TaskState.7" hidden="1">"'SB1koRcUruuR5zzR3cRwhtWFD1nG0M0nRjuE8ar2MbinZLOoaVE+Qx9iUsanF2NSmsSpjVblb1ZaxKmNVuVvVtrEqY1W5W9WOsSpjVblb1a6xKmNVuVvVnrEqY1W5W9W+sSpjVblb1YGxKmNVuVvVobEqY1ULGAXdMHZl7CrQruIg42cR1dxlsnU9dXu9dot4Xt61PUF7jJQxIx22x0oZvHDLeC6NepP5d7gpZ41A0G4I5dhG0A4JZrWC+2'"</definedName>
    <definedName name="_AMO_SingleValue_587946619_TaskState.8" hidden="1">"'2l4FZPeaF5W746G5DOrFCt5Nf2ZaMV54fLaQGzydKO5T9sDW3YOzmKjwvWozcnBy4s/vX/A/LC3pwV4kjkrXjelxce053irUs6l1csflcMsXMD3x8k33Xc7jdGs6/f/4I7uT8Jx8fX/95rOMN211jcKm4/tP/9o2pGm1x0NC98GY/5+LucJ8arGa9WslfTIzHj34x/y+7f+Hs+R5DoBFef8LswPs74uNJ9XFC/2/g54+fy8HMN2pPD+Djj4'"</definedName>
    <definedName name="_AMO_SingleValue_587946619_TaskState.9" hidden="1">"'5bFx4kxTuPfjH+bZ9apjhpYZ+eMv8V9ZqI44+Hm9nA6lvAdQ3rIP2Z8fxAxvi0kV+++h9fl1a1xN6hrV/BkLSb2TWiZGmdqXOkxhT4nlTyq+Nlrd/Gz7XJXmCP2J1u2efVi57NXYdYy3UiYu2yT+HR9Lzll9cn8t98nZ/fFUbzHec90XjOcUjovdMnEt5H6rh12Tl39h9XYga2aUo+r4OP4/3Nki1CU30vaJqWTT/dpqyplVZMouPTrFDvM'"</definedName>
    <definedName name="_AMO_SingleValue_617623402_TaskState" hidden="1">"'Partitions:13'"</definedName>
    <definedName name="_AMO_SingleValue_617623402_TaskState.0" hidden="1">"'SASUNICODE7V3pb+I4FPfnlfZ/QF1pPoxmS+9Dc4nSazQt7UKno/2EKKUzaLmGQGer1f7v+/NzHCfOQRJCAqwVAYnz/C4/Pz+/OOYd+8j+Zn3WYyX2zDpszCzWZUM2YO/ZBttmm2wLvyXcGbA2yh9xd8C+0d0pm7An9js7wvlH9oH9yn5h79gdawHHX6gzwFkfNTlsA9B9HC1QeME9DvUAqh3Abji0OeQeaO4SXUmb4+vbWCr4bLIzdoFvS'"</definedName>
    <definedName name="_AMO_SingleValue_617623402_TaskState.1" hidden="1">"'cnC+SlhagNHF3g77A3q3Wvy7ANuGzi3HOwcqgrOepBkCljO6wDfXLIxsPcI4hbXnNcu8H/G3RdQHoJuh7ByavvQQQe6aIPzB3aM7z22A1rHuNpwNHNP0ncdyavA0qOzNugJLnWtTXA1wVUTkp/SecvGY0Vg9mJpk2w/SCahTy5vje7x6zauLbqSFCzUnNj88XYbEFw5Jr0x6v3MhVKdKD0TnSnK8qA5ccp5m03oLF+6A6qdB80R9YnnHG3H'"</definedName>
    <definedName name="_AMO_SingleValue_617623402_TaskState.10" hidden="1">"'OSLk5ffijknJ5NN92qpKWdYkCm79KsUOE5T1Ce4xFufuvaa4v9iIxHdLVtj2aXwxnqZpr78sz8GTd5RrOtkVnrNYBH6xW3gWmHU/of65p0nHhL7npyNbQWHNCiPfWdub78mOhq73LDWS1I7DaZdj90o1AsrYLlnfVfW846ksbUTgUTO1koanRNyLMfUp0mvFo3ROo+oEZUPiezaFKY3iV85MM+ifAXSdR+tQzdf88W9cbd9QLz/1zP7c2Lw'"</definedName>
    <definedName name="_AMO_SingleValue_617623402_TaskState.11" hidden="1">"'1hU/YsGeED+gfUtavwFRHTKnuydjNfaeP8rHNg4h0w2faKhLeBZ87uFIY7gHj389wbLdJbS4Kj7b8d4Ae2XILLY3o+5b6jGVnbUXGOHzmrCI2qemGljFQXkVvfW9LxGkf95ggMhVT6rE1n644f892nQp9RjiyaVleeoeD70o7cmlc5y5JW8bFOav1JAZeS1hEtNYX1e/4iBK314X9p4PeUlfwStzqT1mFbNvfYgKizuQ/lE9pfFDcermwtJ'"</definedName>
    <definedName name="_AMO_SingleValue_617623402_TaskState.12" hidden="1">"'ZN3iODWoNLPnL8SDrN16n/DGnvzTZzz1Jkz7tmLZLowcanLD3O/6tv4srtNVTGwqKaYt9ly9ae/O/U5P/jvgkNcRlFjxT/Sq+PvOkk0mf66XnWMfk53gmI+8Pap+zg+8D+Aw=='"</definedName>
    <definedName name="_AMO_SingleValue_617623402_TaskState.2" hidden="1">"'S3G7AJo7BdDcLYDmXgE09wugeVAAzcMCaB4VQPO4EJ+wlRNVPiq32XeU8YgnLy//HTWnwMKpPtrR0fxUy7GiDwl9S2P4iOKnCeKdZJGKrO2OUHSMJ7gaUtTpxnKCO3Uq7wDjkGA5Pl7ria77TvmGK+Ic0+gvY8A6vsf4LVGM9kKYJYxXK+ekWWtGXQWl6zRMqjCpb3Au9XeFXwtXuh6/U0xzRe3UIbpKUnd9K7IF3ZBeCheoMQRuLhOXxyI'"</definedName>
    <definedName name="_AMO_SingleValue_617623402_TaskState.3" hidden="1">"'q/M5TiJzhuGr2uaVhmgRqu5yAf79ug3SXzLqk5dzg+5FgK9TmHeppYl6zilYl5lLXKPPKq8o36I7wGJt0eOdj+mxMzbgEtD674jATqsH7fR8fDltmr2m21CJvWUKtLvEycOZgJUCU2Sv2G+acp+ytfVbBWVBU/SYQUlARkX8yGvps4T37B5ZUgX7P8PsekD9QPgT1t57zfyM5cfvcZPz4x7XXgXAlHKK94nMcjqlEbaePMvExl2LIcrw2kh'"</definedName>
    <definedName name="_AMO_SingleValue_617623402_TaskState.4" hidden="1">"'ytjSSHayPJwdpIsr82kuytjSS7ayPJztpIsr02kqyuHO4s8ipI4Y2q480QhpT5f/TMuVZnHhAsk4S6ptlPJyBCXUdpa2SHHZqxtJ0nJp8AW7Fnm8/EqciecF7EvMA7e109rdToaVaYVipU2gOcRTNooRd3rkGdizzTkPpd+Jw+eYYjPi/hHGSZD6ni3hX7gv5RiylzOK467n2dG8stdHMB/zYvnkvY+ymOs9iS5ZehibZTZQW3+LQoRyN81'"</definedName>
    <definedName name="_AMO_SingleValue_617623402_TaskState.5" hidden="1">"'iRHC43iIh/bPEcL1jGm3s1tC3zMjI9ncXagcm8XVGsK2GDtC38g88qqnj+XJdcBNGDrnym3JfJaIh8+IBmHWiZV57lBUCIH6OUnjA93De/48Yqy9W+d7Oi9k3HiubEujUQlygl9Izi/7v06SjcKXoIax+TOUV3iumXjX8eRX8ossn3/F2ll1lWXd5aXWh09xPfbUhcVXI+dp3f5eu4aRt1Z/nbW85LomKWG78oSePRkI7tsmzuap7VyjjmD'"</definedName>
    <definedName name="_AMO_SingleValue_617623402_TaskState.6" hidden="1">"'qOdlDzdkE/OO4xfoZRVgOmVNSHGDTwUyr5YNKO1nOfMIH8Gj6cbVXZxn4hJaPsNO9txc1nKPU7LMv+6tR5FFBeec0z5JLue5HGYrAEvyFYhxaujrEKNXH/YIk1zJ8OQ8PeRXXIZzT0na9RWz1rEVz8X2kvCxsyR87C4JH3tLwsf+kvBxsCR8HC4JH0dLwsfxkvAh1+MtmpNyolEsbLWddxTv0mibvv6LLy7/Ai7/QKQhRuURk9lo/6jtXSe'"</definedName>
    <definedName name="_AMO_SingleValue_617623402_TaskState.7" hidden="1">"'nYO9cmY3wVTqbIfnTaEnddPjap+g1PlIHaShFxSu65FmvTGrjOEFpzYas4mimkqI5g/Oo9ZW6paSzqFtQPUMdY1PGphZjU9vGqoxVZW5VO8aqjFVlblW7xqqMVWVuVXvGqoxVZW5V+8aqjFVlblUHxqqMVWVuVYfGqoxVZW5VR8aqjFVlblXHxqqMVS0gC7pl7MrYVaBdzYKc/RRRPbuMt66naq/XbhDPy7u2J2hPqiKeSIftyVUEL9wyfh'"</definedName>
    <definedName name="_AMO_SingleValue_617623402_TaskState.8" hidden="1">"'ZGvc78O6IVs0YgaPecYmwjaEcds1rB/bZS8KinvNC8I1+V9UhnVqhWshv70tGa5YeLGQHTydKcyX/YGtqwd3IUH1esQ29O9lxY/Ov/e+SFvTVLxJGoW/K8qys8prvE25d0Lm/Y7F2UxE4/fD+pbNdxu98YTb9+/wuu5H5WHB9f//uo4QzbjWlxq7j90P73j8opbXLR0bzwZTzm4+9ynhmvZrxawV5Nj8SMfzP+Lb1/4+/5nECiM5x9wufK+'"</definedName>
    <definedName name="_AMO_SingleValue_617623402_TaskState.9" hidden="1">"'Djj4wr3cUHzbuPnjJ/Lws/VaE8O4+OMj1sWHydynMa/Gf82z1OnKnpglV0y/hb3hYnijIeb28PpWMJ3DOmg/pDx/UFEfltIrt59D+/Lq9vj7tDXbuDJGkzsm9AwPc70uMJjCv2ZVPyoYt17d/5P2+WuMCfsT7Zsz9XzfZ69Ck8tk2XC3G0bx6fre8kpq4/nv/0+Ob0vjuJ9lvdM5jXDKSXzQtdM/Jde17XDzrlr/rAaO7CVE+pxFXwc//0Z'"</definedName>
    <definedName name="_AMO_SingleValue_621796666_TaskState" hidden="1">"'Partitions:13'"</definedName>
    <definedName name="_AMO_SingleValue_621796666_TaskState.0" hidden="1">"'SASUNICODE7V1ZbyI5EPbzSvsfUFaah9FsyH1oLhHIMRpCspDJaJ8QATKDlmtoSDZa7X/fz+V2H+67abph1moBfZTrcrlcZbvNO/aR/c1GbMhK7In12YwZbMAmbMzesy22y7bZDn5LeDJmXdzv4emYfaOnCzZnj+x3doLzj+wD+5X9wt6xO9YBjr9QZoyzEUpy2BagRzg6oPCCZxzqAVT7gN2yaHPIA9DcJ7qSNsc3MrFU8Nlm5+wS35KSg'"</definedName>
    <definedName name="_AMO_SingleValue_621796666_TaskState.1" hidden="1">"'fMaYeoCxwB4++wNyt0r8hwCbhc4dyzsHKoKzoaQZAFYzusY31yyGbAPCeIW15zXAfB/xtMXUJ6Abp+wcmqH0EEfuuiC8wd2iu8Dtgdap7jasjRzT9IPLMmrwDKksy7oCS5Vrc1xNcdVG5LX6Lxj4jFCMLuxdEm2HyST0CeXt0HP+HUX1wZdSQoGSs5N/ni9jQmuHJPeDOWec6HUJEpPRGeBe3nQnFv3eZ3N6SxfumMqnQfNKbWJpxxtx01x'"</definedName>
    <definedName name="_AMO_SingleValue_621796666_TaskState.10" hidden="1">"'iOB6sTh37jXF/cVWKL5bssKuR+Or8TRtc/1leQme3L1c2xpd4WMWq8AvdgvPArPqJ+x/YmjTMafv5enIWrCxZoWR76ztHu/JjkZSWwvWWDl2y7F7KRl/JWtfdjl3nyfvtkLw2NlUScFTIu5Fv/cY6lniUbqgnm+OexPiO5rCgnraupUN+u3Br+o8XId2TuWNUeNq+4ZaYs2VoTmxuUuKdrtlZm0PsGEp61dgaiLus5/J+Mr5ZIT7M5MHEY0'"</definedName>
    <definedName name="_AMO_SingleValue_621796666_TaskState.11" hidden="1">"'GZ8N2tLoPPk9wZWO4B4x3z8GZWSeNpSj0TPnvAD015RZamtL3LbUZwxxZFaO6wdmtHVVJTbeUrN5u+Wrtu2siTv04/bYYTVhQi214dMX5ezLLVOgzxZFNzfK7dzj4zrFTh8ZV7pLUZVycUbUnMfBSwiLCtb6qdse9ftxWF/S/C2pN1eGVuNXXWIVs21tjAqLJ5L/CLqh/sLl1c2EoNZu8RfrVBpd8avmRdJpvUvuZ0P6YXebMJGTLu2Ydku'"</definedName>
    <definedName name="_AMO_SingleValue_621796666_TaskState.12" hidden="1">"'jBxGdbepz/tN3GldNr2KMKBpUUeyMbpvbk/9Ul/+/cbWiIyyhapPgnYLXnTSeRmo2n51nF5OV4zyc2D6qfsoXvA/sP'"</definedName>
    <definedName name="_AMO_SingleValue_621796666_TaskState.2" hidden="1">"'twCaewXQ3C+A5kEBNA8LoHlUAM3jAmieFEDztBCfsJMTVd4rd9l33OMRT15e/jtKLoCFU+2Z0dHyVMuxog8JfUt9+JTipzninWSRiiztjFBUjGe4mlDU6cRyhidNut8HxgnBcny81CNdj6z7W46Ic0a9v4wBm/ie4bdEMdoLYZYwbq1ckGaNiLI2lKrTIKmCpL7BudRfHb8GrlQ9fqeYpk711Ce6tqTO8kZoDToh3RQuUWIC3FwmLo9BVPi'"</definedName>
    <definedName name="_AMO_SingleValue_621796666_TaskState.3" hidden="1">"'TxwA5g3E1zHNDwTT31XY5Af9e3frpLpl1Scu5wXePYCtU531qaSKv2USrErnUNe655bXvb9ET4TG26XDnY2o2ZmdcAlrNrjjMnErwdj/Ch8OW2WvKljrkLUsoNSBexlYOVgJEmb1ivyHnrLG35lkFZ35R9RtfSEFFRP7JaKjZwnv2DyypAv2e4/c9IH/g/gTU37rO/w3lxOlzk/Hj7dde+8KVcIj6KsXAc5oJlpNMsBxnguUoEyyHmWA5yA'"</definedName>
    <definedName name="_AMO_SingleValue_621796666_TaskState.4" hidden="1">"'TLfiZY9jLBspsJlnQ4nCMTURjcXjKex5/QSE7P1Ydujl/3l0lCXVNv1vfxOD+jtA2ygT71QF1rBOwTYCtm9PBEnIpoWIwodjzRyOZppUGjk0FaqdDdIeAMioiEXpyxo30u8oYJxTrBMVryiDU+L8EcZBnfVvGszr6gfTRiyhyMq4lnX5fGcgvdXCLGWBbPFey9huM8tmT5RdzhdmpbwS0+HYq5hc+a52ihYVzkY5sXqMEm+rO7pW2hTjMhc'"</definedName>
    <definedName name="_AMO_SingleValue_621796666_TaskState.5" hidden="1">"'fGszg7sXOqSSi0A66994Q/kOIFdzpubyHmdFmz9M+UqIk8R4xtjknGiZMYqzy2CEjmdm58gPpwl3P3HKxp9eWtlu/dWBsFznQH1RCWK8b8RnFf3Xh2l6wWvQI1jcuYcV7jumPh/xp5fyiyyt/+LtDKLVuWN8lKbo4f4flvqooLrmTUam6/nbqDXjfK3UeNf4TFLA9+VNfDoyXp2WTd3NFbSyTnm9KOelz3ckE0s249fopVVgKnG2pDiBp8K'"</definedName>
    <definedName name="_AMO_SingleValue_621796666_TaskState.6" hidden="1">"'ZN4sG7C1n2XmEdyDh9ONq7s4cxwSWs5JJJsHkaWc/ZS8513HMKTIooJzzumIJJd5LofZ8cGSfEVJnBLqupLw1SRDwiRnph6t0WB+xWW4cN1JO18WtS6heC5214SPvTXhY39N+DhYEz4O14SPozXh43hN+DhZEz5O14QPub5i1ZyUE/ViQasn3L34gHrb9OVfPHH5F3D5ByIN0StPmRyN9vba7nUPNuydY2QjeNZ1O2D8NFxSJ51K5Jyt1EE'"</definedName>
    <definedName name="_AMO_SingleValue_621796666_TaskState.7" hidden="1">"'aSmHxiip51jPNXRxnuNswIas42qmkaEdwHrZeRrWUdBZ1C6rnKKNtStvUamxqV1uVtqrMrWpPW5W2qsytal9blbaqzK3qQFuVtqrMrepQW5W2qsyt6khblbaqzK3qWFuVtqrMrepEW5W2qsyt6lRblbaqFYyC7mi70nbla1dRkNGziPbcZbx1PVVzvXaLeF7ftT1+e4wUMSMdtMdKEbxwy3gujHqTeXe4KWaNgN9uCMXYht8OCXq1gvNtJf'"</definedName>
    <definedName name="_AMO_SingleValue_621796666_TaskState.8" hidden="1">"'9ez/ZCy/Z8VTYknRmBWsmu70tHK8oPF9MDppOlHcl/0BraoHdybD7qrE9vTg4dWLzr/4fkhd0lS8SRKFtyvS8vPKbzjrstqVzesOhdMcTODXx/kGzXcTvfGE2/fv8LruT+JBwfX//bU3AG7a6xulXcXmjv+0fllDa56mhe+DIe8/F3Oc+1V9NerWCvpkZi2r9p/5bev/H3fM4g0TnOPuFT1z5O+7jCfZxf3q39nPZzWfi5Bu3JoX2c9nHr4'"</definedName>
    <definedName name="_AMO_SingleValue_621796666_TaskState.9" hidden="1">"'uPEGKf2b9q/LTPrVEULrLIrxt/ivtRRnPZwS3s4FUvwjiF9lJ8wvj+IGN8Wktvvvge35c1tcXdoazfwZC0m9k1o6RanW1zhMYU6JxU/qvjZW3f+s+1yV5gz9idbt3n1fOezN2HWMtlImLNu4/h0dS852+rj+W+vT07vi8N4j/KeybxmMKVkXuiaif9GGjh22Llw5A+bsQNbOaEeN8HH8d/n0B4hL78Xt09KJp/q0zZVyrIikX/tVyl2mOPe'"</definedName>
    <definedName name="_AMO_SingleValue_65748969_TaskState" hidden="1">"'Partitions:11'"</definedName>
    <definedName name="_AMO_SingleValue_65748969_TaskState.0" hidden="1">"'SASUNICODE7V1bb9pIFD7PK+1/QFlpH6puSMhd24sIpElVSligqfYJUUK2aLmkYNqNVvvf95szHt+wjW2M7aARAuzxmXOZ+ebMmYvtV/SW/qEJjalE32lIc1rQiGY0pde0R4e0Twf4L+HKlAZIv8fVKf3FV5dk0AP9Ruc4fktv6Gf6iV5Rl/rg8TfyTHE0QU5B2wH1BJ8+JDzhmqD6AqlD0O5ZsgXlMWQesVwlW/CbmFyq+O7TFV3jV0la4'"</definedName>
    <definedName name="_AMO_SingleValue_65748969_TaskState.1" hidden="1">"'LjOnAbgMQLfIb1EvjuPPSegOwTPA4u7oKpBszEsWYJW6DrFr7BsDu5jpmjhXOg6Av8PuPoEyTPIHTJXIe0EZTBEWQyg+Re6wO8xVSDrAmd7VsncsfUjy/IauIz5aAB5UktvqRk4M3DWg+V1Pu6bfBYhnN1cBmzbN7ZJlqewt8nXxPkA5ws+UxIWyGmY+ol6mzJdOaK8OfL9yERSmyV9ZzlLpGUh07DSRZ0ZfJSt3CnnzkLmI7eJ7xlixy3x'"</definedName>
    <definedName name="_AMO_SingleValue_65748969_TaskState.10" hidden="1">"'gVuyx7K1dWux8KAqGmbc7c2vvoXtjxbWg+sk/Dlroo5n/ISxgSveVOj4yBF2CdpJfrIGor7Hbh9nTmQb5BzjdUk+R3Jhlp96c0j89+Xto4TGNDZn1uTb/7xeP5lF3ngmuc5eTqsaV3yiyaD6KVv83tD/'"</definedName>
    <definedName name="_AMO_SingleValue_65748969_TaskState.2" hidden="1">"'MAeZlRxkHuUg8zgHmSc5yDzNQeZZDjLPc5B5kYtPOMhIquiVB/QVaSLiycrLf0XOJbgIqfdmdLRtqd8QX4hv1tYqufmU9ROu9czfPGVvy/pypIhTUbc4bnvkmNmAZvGiU5XbGZV6OcqY/yPS3Hzs9D2+Iq3c54973OAdNdgjA0ntHQUIGoNzCF0n+AraMr3gqL7PZV1CrhHrMrXGCiVQlOlX+gVjozr9bh5VceQX/b30pZRSZIQaT4Y3qn1'"</definedName>
    <definedName name="_AMO_SingleValue_65748969_TaskState.3" hidden="1">"'N/1IDVy4x7mng7Fe0mSVoDM5lH/8XqokTJ/H0WfW/L3zpSvjI+oqucTCnEted1xtG51yKYMvFzlhyvjOWnO2MJac7Y8nJzlhyvDOWHO2MJZWdseRwZyx5vnY4ZzufgxXumN0bM1/ibMaz886IWVE12Yohx7sDa174PWirZtQu5tXVeEFIklGlHGnOrTnTYPlNnh0Pkl/l1DHoRBS5MDVocIw85PGKfSzHMDMun+jyb3GsRh8NlmEk1iVYAy'"</definedName>
    <definedName name="_AMO_SingleValue_65748969_TaskState.4" hidden="1">"'XdKW0ROlpyUrr1qeFagz5hPNOMaHMwrzaufd6YSwtlcw0cbsrnBsiq43MV2bJyjBItR6r7ZDi1UdDCtw/pQ3P0Y2SI0DAtssHmO9RgG76vuzEWhG+Lzic7HIT7yxvkvkeaGvvf4NvnlHmof0in/pXUKs7n1lxPtghoovWmUf/CyzXxWy0gBsJ9gaqFLvfA/Yx7KT/pWdX8Ldf+pjV/DQ9SBac69WDFLb5V2Py8MGCXfpqxSofp5P6IOHKjl'"</definedName>
    <definedName name="_AMO_SingleValue_65748969_TaskState.5" hidden="1">"'l2UGVpF3eZrcfcYqFzOWVyVtrryLlLvUPtt1nTClqsYVNAc+HCJvwciSg7vTojw/Q9j5qTm1R+seWFxJmx450pJOvO/biU9fy0OC6JHpSB6HBVEj+OC6HFSED1OC6LHWUH0OC+IHhcF0UPtCNi2JuVYvVjQOrC7Fx9xb5s8/9NKXP4JWv6BSEP2yo/WTNFqr+1etbVpuxRl/XU/YMYl3FKnnOra1VtVBkkkhcUrXsvTXnMe4HOJ1KZJWcOn'"</definedName>
    <definedName name="_AMO_SingleValue_65748969_TaskState.6" hidden="1">"'l8iK3hrNw1b7vUhJhqgWpF4hj8aUxtR2MHWoUaVRlTqqKhpVGlWpo+pIo0qjKnVUHWtUaVSljqoTjSqNqtRRdapRpVGVOqrONKo0qlJH1blGlUZV6qi60KjSqNrCLOiBxpXGlS+u1lGuX0W01y6j7eupmTs8O6xzcff2+D0VI48V6aCnguShi0DGj9ykt2n1mSz57BHwu6s6H2z43dOvdys472/w7/VsL7Rpz1ejMZfZIrBU0uv7ksla54f'"</definedName>
    <definedName name="_AMO_SingleValue_65748969_TaskState.7" hidden="1">"'z6QGT2dJbq3/QHtprPl8ixbuvRenRoCHf1TR2cFH2tPE7x79oXSOz9dg5S6yRzFty3YUlPaYzxd2WvFre0rr93h1cE7SXoE53H7fzbq4F2yJ9TLxd3J9w9sA6Tpif2P977+H5QHJ/ena7uFepbTzYNMkwue1oXvoyEfOJu7+utFfTXi1nr+aNxLR/0/4tuX8T9/lcwqIrHL3Ht6F9nPZxufs4v3G39nPaz6Xh55p8F7/2cdrHFcXHyTlO7d'"</definedName>
    <definedName name="_AMO_SingleValue_65748969_TaskState.8" hidden="1">"'+0f9tk1amGFlijGxJ3cV/rKE57uI09nJdL8FM4hsg/I/HMDTm/LS23730PbsvPt8V10dZu4ck6JJ+b0NEtTre43GMK75pU9Khi11t39qvt6qkwl/QnFW1dPdv17OewahlvJsxZt1F8unqrTQdl9sHlx6P571WfnNwXh+m+znvG85phkoqyY6bs8PHB+WrsVQ2kTZjuPlKLdT6FR5TkXii/Fus/WPEn26mDnrkzrezyxdGsVDm6lheJVxZ2P'"</definedName>
    <definedName name="_AMO_SingleValue_65748969_TaskState.9" hidden="1">"'ie27dROCB87Jih5+JRY+yH3og+hPVM0Se+4RzSQNmO940gorykbu8df9aBRS/GWxBut6q74wcnNnXPG1HtmTPEF+FA2fAanNrySfU21fueVCdLnpg7SVwbHarYvrUDPMxzbHO5As/pErLlZ1s2NJNyb9ndB/WjaLUvpkX9b3EYW5rhfzjkEx17iXWBPDh51fkuZM+a05xK8te+uiaD0bSFDPCs2Ki6CninrRUkD7UHUS52qXPqraJEUbVLv'"</definedName>
    <definedName name="_AMO_SingleValue_662231970_TaskState" hidden="1">"'Partitions:11'"</definedName>
    <definedName name="_AMO_SingleValue_662231970_TaskState.0" hidden="1">"'SASUNICODE7V1Zbxs3EJ7nAv0PggvkoUgtHwnaoDkgW74QRVYl2UGfDFmWG6G6osOuUfS/9+NwufeuuKs1VwYIQSsewznI4cyQS9Pv6RP9Q2MaUYUeaEBzWtCQpjShD7RD+7RLe/itoGZCfZTfoXZCf3HtipZ0T7/Qb0h/oo/0I/1A76lLPeD4G20mSI3RUsB2AD3GpwcKT6gTULegOgDsjktbQL4BzUOmq2gLfGMHSw3fXTqhMzwVpQXSd'"</definedName>
    <definedName name="_AMO_SingleValue_662231970_TaskState.1" hidden="1">"'cbUB44h8A7oNdpdh+R5C7h94NxzsQuoY3A2giQrwApeJ3gKyebAPmKIFvKC1yHwf0btEyhPQXfAWAW1t+iDAfqiD85v6R2eb+gAtN4ht+P2zDVLP3QlPwaWEaf6oCe5DPfaErklcjeQvM7pnoNnkYI5iKXPsn1nmWR/CnmbXCfyfeQXnFMUFmi5dPgT4zZhuKomvTnaPRqh1GZKD0xnhTITNJduuRizJadM0J1xvz7w/Osbl3XCrU3QbDly'"</definedName>
    <definedName name="_AMO_SingleValue_662231970_TaskState.10" hidden="1">"'I9b8PIcxRTk+iPHvSeNTdfF9pP8B'"</definedName>
    <definedName name="_AMO_SingleValue_662231970_TaskState.2" hidden="1">"'mqPonx/7xikeGKd4aExfBxhHc3YnSNHMSAZpmhnLIE1Toyl8VJ++oUz4f1P25xtaroBFUL1zYoXNqVa1fLGClhZpxtHEEt4/m99Wrf3+OoxRRkNfUBbE45XvcI2Ucpc/wYgqHE95MZOEDsdHAmbJLQSvY3wFbJV+5ninxyNcQash8zJxo6gKIKr0in5C1Fin351UDak4v/g6FlJSkb47G42wD/xA/1IDNUeICBvIvcKcWAFiya289H/AGIe'"</definedName>
    <definedName name="_AMO_SingleValue_662231970_TaskState.3" hidden="1">"'v4vLhxRD6ONOk8+tedhn9szuZc6kB+vxWNOgdGKa3b5jec1ML+lmT1J5/5IJxkklqxdEK+oGwHT5Cbspr4WhEOoPHWXHZnFeCahV2Adia4wnEKlb5ILmqFVZFerK5u0JJpt/ktWgS/RqXjgAnrMjC4aDBdnfAPtBLS784Za+pT/8SaeXRGkxjmZuXZA4UdT+1RaoH9kMG+TlGXYOu4CObmjIn42qj7uvGWFromzPo4aZ4zqFZdXxOtCWrZu'"</definedName>
    <definedName name="_AMO_SingleValue_662231970_TaskState.4" hidden="1">"'jRqtbY59NTTwta+PbYU0vvtzSooWlcmNHNU4xgGxaqu7EuNHjfSxePOT1It5fnaH2HMhVPnuPb45J5qn0oZvwV1Rryc3fVYlYDmpi9RYy/sHJNPGtbqAPptkCNQpc9cM+wl4qjbmrkL3n0Nx35M1iQGjDVsZLsAq6LXOOF6YDX+0XGKh2Gk28jstDV7TudVb+CbnNd1h191cq/M6DKovvcovQao99mTscsuYpBBcxeDJbsbxx0WoTfO6S/b'"</definedName>
    <definedName name="_AMO_SingleValue_662231970_TaskState.5" hidden="1">"'RgxJrVXc+/uNYickOE0UJJ3B2ndjm7ZXBxsBReHpXER3Q0un4vyNCNu17h8PsxoRzWTdUraJw5a5yFb0fztnyLx1hW4/AMeRFrbmbsDELXGwR1eD7artVe7m7CSTpfUT6e2dqdX9UEeSml+KCx50fvTfXyOUNp0II/xucklxc0aztPeDIQ1ZXON2rc6ZXWqYJ06sDpldapgnTq0OmV1qgCdaoHqCdrYeMrq1PPolI2orFYVr1U2prJaVbxW'"</definedName>
    <definedName name="_AMO_SingleValue_662231970_TaskState.6" hidden="1">"'2ajKalW8Vq2DXL/L5e2t6b1POHbeLHeY5+19pxB3Dr2M/dKks/9l8CI047E06m2K/uVFGXzIGfJQsl6Ez6Wa4OMl7KN7J6ri/Z1nfzb1ecc04j5bJPZKcV4vH611Frgc35dPlpu1/Ce9tT/j/Aol4X0nxUeDBnyOcuTDouRp4znHr5hdQ2f2eC0rzJFsWwmc+5S20l8SnEvZT5h0UCdgjwBd7MkR//nRBcsiPU+2cyNXyN0zj2PGJ04c3IV'"</definedName>
    <definedName name="_AMO_SingleValue_662231970_TaskState.7" hidden="1">"'w3pM8EWPu3EgU2tMHDyafTj53FC9tmYj2xHnTE2vVrFUr2aqFYzBr36x9y2/fxMnCI0h0gtQFvg1r46yNK93Gxa24rZ2zdm6z3dhLtLngE/XWxlkbV7aNC+8eWftm7VsRcVyT/y7S2jdr37YlhpO79Na+Wfu2efxmrZu1bttg3YJvIK1ts7at3DMd6m+ej+hP2rbTG2ZPTbyEN+TZdl39Y6vj1dQNqR302eeAJ9PzYFGvlN8bpfG+zn9k8x'"</definedName>
    <definedName name="_AMO_SingleValue_662231970_TaskState.8" hidden="1">"'tplF7GuSzx++j0jPeX6n5bampeJ3MQP9N0z50F5+xLlbIakih+9MUNw8JDTcGVgLvT4tx/U4CYDzup+Fqshf1Ijz/PTLpxbmauBjyqnpSqRdf1Bdn6wmvnt1BeaScFjxfbVkJ4Ksz9gKPB+1Qt0KN0SlOOAif8HGhQWHH82XBj87gbz8J9nt6HXoQb9Ze6vX1J4i7seiBe9mMLtpwy9I4TQ99Cj5SsX4GpDR/k1Slb768Zo3zu8CA9Y/Lax'"</definedName>
    <definedName name="_AMO_SingleValue_662231970_TaskState.9" hidden="1">"'POcv+LXa32N+ujNHnNnPJq5sd85cncBOXPklb0z42eL5L1GMhqVkXDyGkPcHv7kw1Hne839aysvwg2PenAEksqfSyPEfXe6+pB0L15YOxqYL2JM6lTjno9qiYRok7o5fsUWzeM2yMUipE3rdSU4F+PGWsg9c/U7eTzS74kR4zvlGzn65F9RKM34Qj2W59bBJ3tf99b7XeT8Gr0k/z5Gl+Q9WAun79Qdvtlv199FD41o5Kz15P8KCHuEfBKF'"</definedName>
    <definedName name="_AMO_SingleValue_671486722_TaskState" hidden="1">"'Partitions:13'"</definedName>
    <definedName name="_AMO_SingleValue_671486722_TaskState.0" hidden="1">"'SASUNICODE7V1Zb9s4EJ7nBfY/GFmgD0U3zn2gFxznKpo4WTtNsU+G4zitsb5iOekGi/3v+3EoWhJ1WJJlye4Sgm2JGs7F4XCGouh39JH+pj71qETP1KExWdSlIQ3oPa3RJq3TBn5LuDOgNsrvcXdA3/juE03ogX6nA5x/pA/0K/1C7+iGWsDxF+oMcNZHTQHbAHQfRwsUXnBPQN2Bagewa1PaAnIHNLeZrqIt8PVtLBV81umEzvCtKFk4P'"</definedName>
    <definedName name="_AMO_SingleValue_671486722_TaskState.1" hidden="1">"'2ZMbeDoAm+H3qDerSbPLuA2gXNjil1AVcFZD5I8AVbwOsC3kGwM7D2GuMa14LUL/J9x9wWUh6DbYayC2i500IEu2uD8jg7xvUNboHWIq7WpZm5Z+u5U8iqw9PisDXqSS11rE1xNcNWE5Md83rLxWBGYvVjaLNsjyyT1KeSt8T1x3ca1xVeKgoWaE5s/0W4DhivHpDdGvR+5UKozpWem84SyPGhOpuWizSZ8li/dAdfOg+aI+8RzjrbjpbhZ'"</definedName>
    <definedName name="_AMO_SingleValue_671486722_TaskState.10" hidden="1">"'3aetqpRlTaLg1q9y7DBBWZ/h7mNx7t5rSviLtUh812yFbZ/GF+Npmvb6y/IcPHlHueZ0dkXMWSwCv9wtPAvMup9w/qGhyceEv+eno1rBwZoVRrGztne+Jzsaut6z1EhSOw6nXY7dK50RUMV2yfquU887nqrSRgQeJ1MraXhKzL0cUx8ivVY8Sqc8qk5QNmS+k1Aoz9CNk4f549q4Wrzi3nvsyerc2Lw1ZV9fszO9O9i9kuErMNURKzr3VEz'"</definedName>
    <definedName name="_AMO_SingleValue_671486722_TaskState.11" hidden="1">"'mvtNH+djmQUaw4Rm0E+Fug89DV/1bQPh3KRzbmq7Ngf/elv0GsCNbZqmhEX9fcz+w7JlYOQscng07UZjSckObBXA8hd7y3laI0zZuPy9nH564F9Z8mhL8Pdt1KvwZ4cimVUXpDQ6x0+zIpW+duyQtGRfnrNZTGEQtaQ/RWl9UnxOjRNweF/Y/DXpLXcDTCJs/pgpbtr/FJESd1L/rPrHPd7j1cmFpLZu0Nwa1hZB7NPUg6fRe594z5N002+'"</definedName>
    <definedName name="_AMO_SingleValue_671486722_TaskState.12" hidden="1">"'TOO1S/u6QWy3Nn43PsPM4/A6/jyu0xnDkIi2vKnZQtW3fq/+eS/wPxOjQkZJT9Uf6fsj6WppNIz93T86xj8nO8FRDJh7VPeYrvA/0H'"</definedName>
    <definedName name="_AMO_SingleValue_671486722_TaskState.2" hidden="1">"'AM2tAmhuF0BzpwCauwXQ3CuA5n4BNA8KoHlYiE/YyImqGJXb9B1lIuLJy8t/R80nYBFU7+3oaNFUHxFfiE8xMr/gXtP+XhQH5VjRl4K+5hhmxPHjBJwli9RUbXeEpmM8wtWQo243liPcqXN5BxiHDCvwiVoPfN2flq+5Iu4xRz8qBq7je4zfEseoL4xZwXi1csqatWbUdaB0nYZJFSb1Fc6V/i7wa+FK1+N3jukuuJ06TNeR1F3fimxBN6S'"</definedName>
    <definedName name="_AMO_SingleValue_671486722_TaskState.3" hidden="1">"'XwhlqDIFbyCTksZiKuPMQImc4rpp9bmmYJoHaLifg36/bIN0lsy5lOVf4vmfYCrd5hz2NzOtW0apkLnmJMq+8Tvka35EeY50Pbz6qZ6NOximh9exSwEy4huj3fXwEbJlec7bYYr9VQq0u8zKY5qAlQJTpFf2GnPuY3tpnFZwFZRVvAiElFZn5JKOhZ0vv6R9YUgX6PcHve0A+onwI6m895/9GcuL2ucn48Y/rrwPhSjhke5Vi4DnMBMtBJl'"</definedName>
    <definedName name="_AMO_SingleValue_671486722_TaskState.4" hidden="1">"'j2M8GylwmW3Uyw7GSCZTsTLFuZYNnMBEs6HO6ZmXQYapr3jDcSDHmG694ztq6Ovw+WSUFd8ijXCfBEP6O0NbaNDo9M7enM4CfAVuyo4pk5lVGynGlt+aKU1dNKjWdtw7RS4dIe4CyOlKRe3DGlcy7ziSHHQOGxW/JINj4v4RxkGfdWce+CvqB/1GLKHI6rjntf58ZyDd2cIfaYF8857P0Yx0lsyfKLxKPt1LGCa3xaHItLnzXJ0UKjuMjHN'"</definedName>
    <definedName name="_AMO_SingleValue_671486722_TaskState.5" hidden="1">"'k/RgnWMczdz24KIZ+PjWZwdODnWGdd6Amyw9qU/UPMHTj1/zqKedzVg6585h5H5i5z3GLCMQy1j1nluMJTM9bz8hPHhruEdP17xrMzbaRZ8O80sRA7U5ZGoxLH/N4bz696vo3Sj4DmoCUzuXOQc1y0b/8848iuZZVb3f5FWZde6vLO81OroIb7fVrqo4Ho8nS/N13PXMOrO8rez5sWiY5YavitL4NGTjeyqbW54DqWVc8wZRD0ve7him5h3'"</definedName>
    <definedName name="_AMO_SingleValue_671486722_TaskState.6" hidden="1">"'HD9DL6sA0zE1IcUVPhXIvFo24Gg/y8wjfASPphtXd3GefSho9awi2fMRVcs9Tqky//qOHkcWFZwLTvssucpzBcxGAJbkK23i1NDX20SvsukxJvXE6mE6SyyuhAynnpK0z9RmrdconovNJeFja0n42F4SPnaWhI/dJeFjb0n42F8SPg6WhI/DJeFDrTtZNCflRKNY2AoL7yje5dE2ff0XX1z+BVz+gUhDjsojUrPR/lHbux7Cgb1xzWyEP41'"</definedName>
    <definedName name="_AMO_SingleValue_671486722_TaskState.7" hidden="1">"'dD5k/jZbUTacy81mu0kEaSlHxii551k+g2ziOUFqzIas4mqmkaM7gPGodjW4p6SzqGlRPUMfYlLGpxdjUprEqY1WZW9WWsSpjVZlb1baxKmNVmVvVjrEqY1WZW9WusSpjVZlb1Z6xKmNVmVvVvrEqY1WZW9WBsSpjVZlb1aGxKmNVC5gF3TB2Zewq0K5mQc5+iug8u4y3rqdqr9duMM/Lu7YnaO+VIp5Ih+09UwQvwjJ+FEa9Tv6df4pZIx'"</definedName>
    <definedName name="_AMO_SingleValue_671486722_TaskState.8" hidden="1">"'C0X0ExthG0c4RZreB+Wyl41HO80LwjX5V6rDMrVCvZjX3paM3yw8WMgOlkac7kP2wNbdg7OQ4fF9ThNyd7Liz+9f899sLemiXmSNYted6jlx7TXeLtSzqXVzR7twy5o4PYNyTbddzuN0bTr9//giu1b4nAJ9b/3ms4w3bdWNwqbj+0//2jckqbXHQ0L32ZiPnEu5wnxqsZr1awV9MjMePfjH9L79/Eez5HkOgEZ5/wuTA+zvi4wn1cUN5t/'"</definedName>
    <definedName name="_AMO_SingleValue_671486722_TaskState.9" hidden="1">"'Jzxc1n4uRrvyWF8nPFxy+Lj5Byn8W/Gv83z1KmKHlilcxJvcZ+ZKM54uLk9nI4lfMeQDuoPSewPIue3peTOu+/hfXl1e9wN+toVPFmD5L4JDdPjTI8rPKbQn0nFjyp+9t6d/9N2tSvMEf1Jy/ZcPd/n2avw1DLZTJi7beP4dH0vOcfq4/lvv09O74ujeJ/lPZN5zXBKybzQJcn/jOq6dtg5deUPq7EDWzmhHlfBx4nfH5EjQl5+L+6YlEw+'"</definedName>
    <definedName name="_AMO_SingleValue_732119577_TaskState" hidden="1">"'Partitions:13'"</definedName>
    <definedName name="_AMO_SingleValue_732119577_TaskState.0" hidden="1">"'SASUNICODE7V1ZbxpJEO7nlfY/IK+UhyhrfB/KJQw+omDsBcfRPiEMOEHLFQbstVb73/fr6uk5eu5hmIFsawTMUV1XV1dVH9O8Yx/Z32zEhqzEnlifzZjBBmzCxuw922K7bJvt4LeEJ2PWxf0eno7ZN3q6YHP2yH5nJzj/yD6wX9kv7B27Yx3g+AtlxjgboSSHbQF6hKMDCi94xqEeQLUP2C2LNoc8AM19oitpc3wjE0sFn212zi7xLSkZO'"</definedName>
    <definedName name="_AMO_SingleValue_732119577_TaskState.1" hidden="1">"'K8Rpi5wDIC3z96g3L0izyHgdoFzx8LOoargbAhJFoDlvI7xzSWbAfuQIG5xzXkdAP9nPH0B5Qno9gkrp3YIHfShiy44f2Cn+D5ge6B1iqstSzP3JP3AkrwKLEM664Ke4FLV2hxXc1y1IXmNzjsmHiMEsxtLl2T7QTIJfXJ5G/SMX3dxbdCVpGCg5Nzkj9fbmODKMenNUO45F0pNovREdBa4lwfNuXWf19mczvKlO6bSedCcUpt4ytF23BR3'"</definedName>
    <definedName name="_AMO_SingleValue_732119577_TaskState.10" hidden="1">"'I4LrxeLcudcU9xdbofhuyQq7Ho2vxtO0zfWX5SV4cke5tjW6wscsVoFf7BaeBWbVT9j/0NCmY07fy9ORtWBjzQoj31nbPd6THQ1V71lqJKkdB9Mux26VdgSUuV2ytmuXc8dTebcVgsfuqZUUPCXiXsTUx1CvFY/SBUXVOe5NiO9oCguK4nWrp+m3r7+q83Ad2v01b/4bV9s31Mprrt6fE5u7pPAJW2aP8AHtQ8r6FZiayCntZzJ3cz4Z4f7'"</definedName>
    <definedName name="_AMO_SingleValue_732119577_TaskState.11" hidden="1">"'M5EFkusE9bTsT3gefJ+TRJYZ7wHj3M5yZddJYikLPlP8O0FNTbqGlKX3fUpsxzFFbMWIc3HO2Mzap6ZYyYmB7FbX23TURp36cMUGMVCyoxTY8uuL8PZllKvSZ4simZvndOxx8V9qpQ+Mqd0nqMi7OqNqTGHgpYRHhWl9Vu+MRJW6rC/pPB7Wm6vBK3OprrEK27a0xAdFk8p9oFxQfbG7dXBhKzSZvkX61wSWfWn4kneab1H4mtPdmlzl7Kb'"</definedName>
    <definedName name="_AMO_SingleValue_732119577_TaskState.12" hidden="1">"'LlXbMOSfRg4rMtPc7/6G7jyuk17BELg0qKfZcNU3vyP/KS/1/vNjTEZRQtUvz7sBp500mk9vTT86xi8nK855P3B9VP2cL3gf0H'"</definedName>
    <definedName name="_AMO_SingleValue_732119577_TaskState.2" hidden="1">"'C6C5VwDN/QJoHhRA87AAmkcF0DwugOZJATRPC/EJOzlR5VG5y77jHs948vLy31FyASycas/MjpanWo6VfUjoW4rhU8qf5sh3kmUqsrQzQ1ExnuFqQlmnE8sZnjTpfh8YJwTL8fFSj3Q9su5vOTLOGUV/mQM28T3Db4lytBfCLGHcWrkgzRoRZW0oVadBUgVJfYNzqb86fg1cqXr8TjlNneqpT3RtSZ3ljdAadEK6KVyixAS4uUxcHoOo8Ce'"</definedName>
    <definedName name="_AMO_SingleValue_732119577_TaskState.3" hidden="1">"'PAXIG42qY54aCae6r7XIC/r269dNdMuuSlnOD7x7BVqjO+9TSRL9mE61K9KWucc8tr31/i54Ij7FNh7s/pvbG7B6XgFZ7VxxmTiV4ux/hw2HL7DX1ljrkLUsoNSBexlYfrASIMnvFfkOfs8bemmcVnPll1W98IQUVkfkno6H2Ft6zf2BJFej3HL/vAfkD9yeg/tZ1/m8oJ06fm4wfb1x77QtXwiHqqxQDz2kmWE4ywXKcCZajTLAcZoLlIB'"</definedName>
    <definedName name="_AMO_SingleValue_732119577_TaskState.4" hidden="1">"'Ms+5lg2csEy24mWNLhcI5MpMPQULxnvEgwoRGeniu2bo6/95dJQl1TlOv7eKKfUdoG2UafIlPXGhn7BNiKmVU8EaciSxYjjR1PlrJ5WmnQqGWQVip0dwg4gzIloRdnTmmfi/7EhHKg4NwteSYbn5dgDrLMe6t4Vmdf0D4aMWUOxtXEs69LY7mFbi6ReyyL5wr2XsNxHluy/DLxcDu1reAWnw7l4sJnzXO00DAu8rHNC9RgE3HubmlbqNMMS'"</definedName>
    <definedName name="_AMO_SingleValue_732119577_TaskState.5" hidden="1">"'Vw8q7MDu491SaUWgPXXvvAHcvzALufts8j5nhZs/TP1YUT/RYx7jEnGidJjVnluEZTo67n5CeLDWcIdP17RqMxbqxd8b/UseB9oQJGoRLn/N4Lz6t6ro3RR8ArUOCZnX+QK1x0T/88Y+aXMolf3f5FW9q5VeaO81OboIb7flrqo4HpmjdLm67kbiLpR/jZqXCw8Z2ngu7IGHj1ZZJd1c0djKJ2cc04/6nnZww3ZxLJx/BKtrAJMNdaGFDf4'"</definedName>
    <definedName name="_AMO_SingleValue_732119577_TaskState.6" hidden="1">"'VCDzZtmArf0sex7BETycblzdxZn7kNByriLZ/Igs5YxT8p53fcOQMosKzjmnI5Jc9nM5zI4PluQrTeKUUNebhK8yGRImOWP1aI0S8ysuw4XrTtp5tKj1CsVzsbsmfOytCR/7a8LHwZrwcbgmfBytCR/Ha8LHyZrwcbomfMh1F6vmpJwoigWtqnBH8QFF2/TlXzx5+Rdw+QcyDRGVp0yORnujtns9hA175xjZCJ6N3Q4YPw2X1EmnEjmXK3W'"</definedName>
    <definedName name="_AMO_SingleValue_732119577_TaskState.7" hidden="1">"'QhlJYvqJKnvUMdBfHGe42TMgqjnYqKdoRnIeto1EtJZ1F3YLqOcpom9I2tRqb2tVWpa0qc6va01alrSpzq9rXVqWtKnOrOtBWpa0qc6s61FalrSpzqzrSVqWtKnOrOtZWpa0qc6s60ValrSpzqzrVVqWtagWjoDvarrRd+dpVFGT0LKI9dxlvXU/VXK/dIp7Xd22P394jRcxIB+29UgQv3DKeC6PeZN6db4pZI+C3S0IxtuG3c4JereB8W8'"</definedName>
    <definedName name="_AMO_SingleValue_732119577_TaskState.8" hidden="1">"'k/6tleaNnIV2VD0pkRqJXsYl86WlF+uJgImE6WdiT/QWtog97Jsfmosz69OTl0YPGu/x+SF3aXLBFHomzJ9R698JjOO+62pHJ5w6J3yxA7OvB9Q7Jdx+18YzT9+v0vuJL7lnB8fP1vT8EZtOvG6lZxe6G97x+VU9rkqrN54ct4zsff5TzXXk17tYK9mpqJaf+m/Vt6/8bf8zmDROc4+4RPXfs47eMK93F+/W7t57Sfy8LPNWhPDu3jtI9bF'"</definedName>
    <definedName name="_AMO_SingleValue_732119577_TaskState.9" hidden="1">"'x8nxji1f9P+bZlZpypaYJVdMf4W96XO4rSHW9rDqViCdwzpo/yE8f1BxPi2kNx+9z24LW9ui7tDW7uBJ2sxsW9CS7c43eIKzynUOan4WcXP3rrzn22Xu8KcsT/Zus2r5zufvQmzlslGwpx1G8enq3vJ2VYfz397fXJ6XxzGe5T3TOY1gykl80LXTPxn0sCxw86Fo/+wGTuwlRPqcRN8HP99Do0Iefm9uDEpmXyqT9tUKcuKRP61X6XcYY57'"</definedName>
    <definedName name="_AMO_SingleValue_779436236_TaskState" hidden="1">"'Partitions:13'"</definedName>
    <definedName name="_AMO_SingleValue_779436236_TaskState.0" hidden="1">"'SASUNICODE7V3pb+I4FPfnlfZ/QKw0H0azpRc9NJcovUbTUhY6He0nRCmdQctVAp2tVvu/78/PcQ7nDiGBWSsCEuf5XX5+fs9xzDv2kf3NRmzISuyZ9dmMGWzAJmzM3rMy22FbbBu/JdwZsx7KH3B3zL7R3QWbs0f2OzvC+Uf2gf3KfmHv2C3rAsdfqDPG2Qg1OWwb0CMcXVB4wT0OdQ+qfcCWLdocch8094iupM3xjUwsNXy22Bm7wLekZ'"</definedName>
    <definedName name="_AMO_SingleValue_779436236_TaskState.1" hidden="1">"'OD8lDD1gGMAvH32BvXuFHmqgNsBzm0LO4eqg7MhJFkAlvM6xjeXbAbsQ4Jo4przOgD+z7j7AsoT0O0TVk6tCh30oYseOL9nx/jeZ7ugdYyrsqWZO5J+YEleB5YhnfVAT3Cpam2OqzmuOpD8lM67Jh4jBLMbS49keyKZhD65vA26x697uDboSlIwUHNu8sfbbUxwlZj0Zqj3IxdKLaL0THQWKMuD5twq5202p7N86Y6pdh40p9QnnnO0HTfF'"</definedName>
    <definedName name="_AMO_SingleValue_779436236_TaskState.10" hidden="1">"'0zZVyooikX/r1yl2mKNsRHAPsTh37jXF/UU5FF+TrLDn0fhqPE3HXH9ZWYIn9yjXsWZX+JzFKvCL3cKzwKz6CfufGDp0zOl7eTqyFWysWWHkO2u753uyo6HqPUuNJLXjYNqV2L3SHgFlbJes79r13OOpLG2H4LEztZKCp0TcizH1MdRrxaN0TqPqHGUT4juawoJG8Ssr0/Tb31/VebgO7XzNG//G1fYN9fJTV/bnxOauKXxC2cwI79E/pKx'"</definedName>
    <definedName name="_AMO_SingleValue_779436236_TaskState.11" hidden="1">"'fgamFmNK+J2M3550RymcmDyLSDc607Ui46qh7h7venQxnZms0UuJ+MGW+BdzUlFVoZkrfTeonhjlTK2aJg7NlO0qT2m0rswS2J1Fb3K39OG3iHAfE7MSCemnDoyXO37NZp0afKY5sWpOX3uLgO9FOHbpWuUvSinFxRrWexMBrCVsI1/qq+hofReL2tKD/cVBb6gqeiNv7KauRVXtbTEC0mPyX3QWNCTa3bi4MpWWT9EK/duAyTy2vkU7nLe'"</definedName>
    <definedName name="_AMO_SingleValue_779436236_TaskState.12" hidden="1">"'o5E9pps8ecOYnsc9esS7Lcm/hsG4/z78BbuHJ6Cnt+wqCaYpdlw9Sb/A+65P9CvAUNcRlFXxT/qayOs+kkUvP69DyrmLwc7/pE+UHtU7HwfWD/AQ=='"</definedName>
    <definedName name="_AMO_SingleValue_779436236_TaskState.2" hidden="1">"'nQJo7hZAc68AmvsF0KwWQPOgAJqHBdA8KoDmcSE+YTsnqnxU7rHvKOMRT15e/jtqLoCFU30wo6NVU31CfME/xcj8gnsd83tVHFRiRV8SukkxzJTixzk4SxapydrOCE3FeIKrCUXdTiwnuNOi8j4wTgiW4+O1Hul6ZJWXHRH3jKIfGQO38D3Db4li1BfCLGHcWjknzRoRdW0oVadBUgVJfYNzqb8r/Bq4UvX4nWK6K2qnPtG1JXXWN0Jb0An'"</definedName>
    <definedName name="_AMO_SingleValue_779436236_TaskState.3" hidden="1">"'ppnCBGhPg5jJxeQyiwu88BsgZjKthnhsKprmvtisJ+Pfq1k93yaxLWs4Nvh8ItkZt3idPI/K6TbQqkUteo8wtr11epjvCY2zR4c5H1WzUzjgFtJpdcpg51eD9foQPh62w15QtdslvlVBrQLyMrRy0BIgKe8V+Q859yt6aZzWc+WUVb3whBRWR+SSjoWZL79k/sKQa9HuG3/eAfEL5BNTfus7/DeXE6XOT8eMd11/7wpVwiPYqxcBznAmWo0'"</definedName>
    <definedName name="_AMO_SingleValue_779436236_TaskState.4" hidden="1">"'ywHGaC5SATLNVMsOxngmUvEyy7mWDZyQRLOhzOmZkoDG4vGc/jT2gm68E1hm6OX/eXSUJd02jW9/E4P6O0DbKBPo1APWsG8BNga2b08EycimhYzKh2PdHI5mmlQbOzQVqpUekQcAZFREIvztjRPhd5w4RineAYLXnEGp+XYA6yjG/ruHfFvqB/NGLKHIyrhXtfl8bShG4uEGMsi+cS9n6K4yy2ZPlF3OF2altBE58uxdzCZ81ztNAwLvKxz'"</definedName>
    <definedName name="_AMO_SingleValue_779436236_TaskState.5" hidden="1">"'XO0YAvj2e3StsDj1vh4VmcHdi51QbUWgPXXvvAHcp7ArufNTeRzrTZs/TPlKiJPEfMbY5JxomTGKs9tghI5nZufID6cNdzjxyuafXlrZbt3VgbBc50BjUQlivG/EZxX914dpRsFL0GNY3LmHJe47pr4f8aRX8ossrf/i7Qyi1bljfJSm6OH+H5b6qKG65k1L5qv525g1I3yt1HzX+ExSwPftTXw6MlGdtk2tzRX0s055vSjnpc93JBNLDuO'"</definedName>
    <definedName name="_AMO_SingleValue_779436236_TaskState.6" hidden="1">"'X6CX1YDplHUgxQ0+Nci8WTZgaz/LzCN4BA+nG1d3cZ5xSGj5TCLZcxBZyzlOyTLvOo4hRRY1nHNORyS5zHM5zLYPluQrauLUUNfVhK+mGRIm+WTq0ZoN5ldchnNXSdpnZ1HrMornYmdN+NhdEz721oSP/TXho7omfBysCR+Ha8LH0ZrwcbwmfMj1JavmpJJoFAtaSeEexQc02qav/+KJy7+Ayz8QaYhRecrkbLR31Have7Bhbx0zG8FPXbc'"</definedName>
    <definedName name="_AMO_SingleValue_779436236_TaskState.7" hidden="1">"'C5k/DJXXSqUU+s5U6SEMpLF5RJc/6SXMPxwlKGyZkHUcnlRSdCM7D1suolpLOopqgeoY62qa0Ta3Gpna0VWmrytyqdrVVaavK3Kr2tFVpq8rcqva1VWmrytyqqtqqtFVlblUH2qq0VWVuVYfaqrRVZW5VR9qqtFVlblXH2qq0Va1gFnRb25W2K1+7ioKMfopoP7uMt66nbq7XbhPP67u2x2+PlSKeSAftMVMEL9wyfhRGvcW8O/wUs0bAb1'"</definedName>
    <definedName name="_AMO_SingleValue_779436236_TaskState.8" hidden="1">"'+CYmzDb4cIvVrB+baS/6hne6FlR746G5LOjECtZDf2paMV5YeLGQHTydKJ5D9oDW3QOzk2H1esT29ODh1YvOv/h+SF3TVLxJGoW3K9Ly88prPE3ZdULm9Y9K4YYucGvj9Ituu4nW+Mpl+//wVXcn8Sjo+v/31QcAbtrrG6VdxeaO/7R5WUNrnqaF74Mh7z8Xc5z7RX016tYK+mRmLav2n/lt6/8fd8TiDRGc4+4XOlfZz2cYX7OL+8W/s57'"</definedName>
    <definedName name="_AMO_SingleValue_779436236_TaskState.9" hidden="1">"'eey8HMN2pND+zjt49bFx4k5Tu3ftH9b5qlTHT2wzi4Zf4v7Qkdx2sMt7eFULME7hvRRf8L4/iBifltIbr/7HtyXN7fH3aKv3cCTtZnYN6Gte5zucYXHFOozqfhRxc/eu/N/2i53hTlhf7J1e66e7/PsTXhqmWwmzNm2cXy6upecbfXx/LfXJ6f3xWG8R3nPZF4zmFIyL3TNxH9DDRw77Jw78ofN2IGtklCPm+Dj+O+P0BEhL78Xd0xKJp/q'"</definedName>
    <definedName name="_AMO_SingleValue_805804074_TaskState" hidden="1">"'Partitions:11'"</definedName>
    <definedName name="_AMO_SingleValue_805804074_TaskState.0" hidden="1">"'SASUNICODE7V1bb9pIFD7PK+1/QFlpH6puSMhd24sIpElVSligqfYpooRs0XJJsWk3Wu1/32/OeHzDNrYxNqARAuzxmXOZ+ebM8cx4/Ire0j80phGV6DsNaEYGDWlKE3pNe3RI+3SA/xKuTKiP9AdcndBffHVOJj3Sb3SO47f0hn6mn+gVdakHHn8jzwRHY+QUtB1Qj/HpQcIzrgmqL5A6AO2eLVtQHkPmEctVsgW/scWliu8+XdE1fpUkA'"</definedName>
    <definedName name="_AMO_SingleValue_805804074_TaskState.1" hidden="1">"'8d15tQHjyH4Dugl8t357DkB3SF4HtjcBVUNmo1gyRy0QtcJfoVlM3AfMUUL50LXIfh/wNVnSJ5C7oC5CmknKIMByqIPzb/QBX6PqQJZFzjbs0vmjq0f2pbXwGXER33Ik1r6S83EmYmze1he5+OexceI4Ozl0mfbvrFNsjyFvU2+Js77ODf4TEkwkNO09BP1NmG6ckx5M+T7kYukNkv6znLmSMtDpmmnizoz+ShfuRPOnYfMJ24T33PEjlfi'"</definedName>
    <definedName name="_AMO_SingleValue_805804074_TaskState.10" hidden="1">"'HuxHSANtRtRKnapc9otIkRRtUu+8m7NXc7T1amH4EBUHL94WGVTbwvInG+XhNRK9n56o4SnvJNcn932FwsZHvpMqQTvJT5Z/3Df27ePMjWqT3PfyXZL7hRpW6ak3xCR/M+A+SmhEcodDg+R7Dv39QjqL/HFrep39nBY1rgT08mH1U7b5vaH/AQ=='"</definedName>
    <definedName name="_AMO_SingleValue_805804074_TaskState.2" hidden="1">"'YQEyKwXIPCpA5nEBMk8KkHlagMyzAmSeFyDzohCfcJCTVNEr9+kr0kTEk5eX/4qcc3ARUh+s6GjdUr8hvhDfvK1VctdV1uVYMZeibnHk8sRRo4koL1l8pnK74zI/Rxn1fkSal4+TvsdXpJX7/PFGzv642YmNJbU/DhY0JucQuo7xFbRlesFxbY/LuoRcQ9ZlYkfLJVCU6Vf6BXcHdfrdOqriKCj+eRlIKaXIGC2ZDH9c95r+pQauXCLyb+D'"</definedName>
    <definedName name="_AMO_SingleValue_805804074_TaskState.3" hidden="1">"'sV6BmDhqTcznH/0Vq4sZJMn0WPdCLQLoSPrK+4msczqnEdef3B/E5l2LYcrEzlpzvjCVnO2PJ6c5YcrIzlhzvjCVHO2NJZWcsOdwZS7bXDvd43zZY4Y3Z/THzJc6mPD7tjpgVVZOtGHC827dHRt+DtmpF7WJkWd0vCEkyqpT3WjN71DBcfpPHh8PkVzl1BDoRRRqWBg2OkQd8v+Icy3uYKZdPfPm3OFZ3Hw2WYabWJVwDJd0tzYi8W3JTev'"</definedName>
    <definedName name="_AMO_SingleValue_805804074_TaskState.4" hidden="1">"'Wp4VqDPuF+phnT5nBebVz7vDKXFsrmGjhclc8NkFXH5yq2ZeUEJVqOVffpcOqgoIVvD9IH1t2PmSNCo7TIB5vvUINt+L7uylgQvi0+n/xwEO0vb5D7AWnq3v8G3x6nzCL9Qzb1r6RWcT6zx3ryRUATrTeL+hderonf6gZiINoXqFrocg/cy7mXCpKeV83fcu2vWvPX8CBVcKrTPay4xbcKm7cLA07pZxmrdJhOrhBIIjdu2cUZoVXUbb6Wd'"</definedName>
    <definedName name="_AMO_SingleValue_805804074_TaskState.5" hidden="1">"'JZd5XKP4qq0xblnkXqH2m+zpmO2XMWgguYggEvyVQBxcvjXAkSvABgxJzWu/miPC4szYcM7T0raUf9lc8nFa3G4IXpUNkSPow3R43hD9DjZED1ON0SPsw3R43xD9LjYED3UnPi6NSkn6sXC5oC9vfiQe9v0+Z8X4vJP0PIPRBqyV36yR4oWe23vrK1D26U486/7ISMu0Za65VSXzt6qMkgjKSpe8Vue9ZxzH59LpDYtyho+96msuF+iedRs'"</definedName>
    <definedName name="_AMO_SingleValue_805804074_TaskState.6" hidden="1">"'vx8p6RDVgtQr5NGY0phaD6YONao0qjJHVUWjSqMqc1QdaVRpVGWOqmONKo2qzFF1olGlUZU5qk41qjSqMkfVmUaVRlXmqDrXqNKoyhxVFxpVGlVrGAU90LjSuArE1TLK5bOIztxlvHU9NWuFZ4d13ty1PUH7QhQxIx22L0YRughk/ChMepsWdyUpZo1A0FPVxWAj6Kl2vVrB/XxDcK/neKFVe74ajbjMjNBSya7vSydrmR8upgdMZ8v9Uv3'"</definedName>
    <definedName name="_AMO_SingleValue_805804074_TaskState.7" hidden="1">"'D1tBe8/kcKf51LUqPBg34qaaRi4uyp43fGf5F6xparcfJWWKNZN6S5yks6THdKd625Nfylpat9+7gmqC9BHW267jdT3MZbIv0MclWcX/C2SPrOGZ+Yv3vg4/nI8n16fmt4l6kdvDg0KTD5LqjeenLRMwnnv660l5Ne7WCvZo/EtP+Tfu39P5NPOdzCYuucPQe34b2cdrHFe7jgu67tZ/Tfi4LP9fkp/i1j9M+blN8nBzj1P5N+7dVZp1qaI'"</definedName>
    <definedName name="_AMO_SingleValue_805804074_TaskState.8" hidden="1">"'E1uiHxFPe1juK0h1vZw/m5hO/CMUD+KYk9N+T4trTcefY9vC1vb4vroq3dwpN1SO6b0NEtTre4wmMK/5xU/Khi11t3/rPtaleYS/qTNm1ePd/57G2YtUw2Euau2zg+Xb3XpYMy++Dx4/H896JPTu+Lo3Rf5j2Tec0oSduxYkb8/4j0eHm167g+N5l9/ja7rVaWfRYF136N+0YTaWOme4iluXsvJdEe9iL5tRiF/YUSX09LurfWF5Y9PWo8K'"</definedName>
    <definedName name="_AMO_SingleValue_805804074_TaskState.9" hidden="1">"'1WOrt0XJCsLJ5/bQzmpnQg+TmRX8vEpsfYDjoUeI1EQT9I7jmtMpE1Z7+US5hx9NezINGiPWH+ZR5ehE98t9pdxS/uWxBu86p5o0c3Nm3PK1HtWBPkFOFK2fganNvog55ry9e4rY6TPLB1kzxgemTs9ZwV6nrry34FicfezmVUjzRX4P1i2d0H7ZNksS+iJf1vcjgxrhEeOLoVH2eK9Z88uHnV+I5v77sIZNfLXvLcWwtLXhQqxK3BcTITt'"</definedName>
    <definedName name="_AMO_SingleValue_825207699_TaskState" hidden="1">"'Partitions:13'"</definedName>
    <definedName name="_AMO_SingleValue_825207699_TaskState.0" hidden="1">"'SASUNICODE7V1ZbxpJEO7nlfY/IFbKQ5Q1vg/lEsZXFIxZcBztE8IYJ2i5woC91mr/+35dPT1Hzz0MM5BtjYA5quvq6qrqY5p37CP7m43YkJXYE+uzGTPYgE3YmL1nZbbDttg2fkt4MmY93H/A0zH7Rk8XbM4e2e/sGOcf2Qf2K/uFvWO3rAscf6HMGGcjlOSwbUCPcHRB4QXPONQ9qPYBW7Zoc8h90NwjupI2xzcysVTx2WLn7BLfkpKB8'"</definedName>
    <definedName name="_AMO_SingleValue_825207699_TaskState.1" hidden="1">"'zPC1AOOAfD22RuUu1PkOQDcDnBuW9g5VA2cDSHJArCc1zG+uWQzYB8SRBPXnNcB8H/G0xdQnoBun7ByagfQQR+66IHze3aC7322C1onuCpbmrkj6QeW5DVgGdJZD/QEl6rW5ria46oDyc/ovGviMUIwu7H0SLYfJJPQJ5e3Qc/4dQ/XBl1JCgZKzk3+eL2NCa4Sk94M5Z5zodQiSk9EZ4F7edCcW/d5nc3pLF+6YyqdB80ptYmnHG3HTXGn'"</definedName>
    <definedName name="_AMO_SingleValue_825207699_TaskState.10" hidden="1">"'4B5ice7ca4r7i3IoviZZYc+j8dV4mo65/rKyBE/uKNexRlf4mMUq8IvdwrPArPoJ+58YOnTM6Xt5OrIWbKxZYeQ7a7vHe7Kjoeo9S40kteNg2pXYrdKOgDK3S9Z27XLueCrvtkPw2D21koKnRNyLmPoY6rXiUbqgqDrHvQnxHU1hQVG8bvU0/fb3V3UerkO7v+bNf+Nq+4Za+Zmr9+fE5i4pfELZ7BHeo31IWb8CUws5pf1M5m7OJyPcn5k'"</definedName>
    <definedName name="_AMO_SingleValue_825207699_TaskState.11" hidden="1">"'8iEw3uKdtZ8J74HPfUf4OEN7dDGdmjTSWwP9gyn4L2Kkps9DQlL6b1F4Mc8RWjBYH95rtbE1qua2MFtgeRa15dy3EqRtnPBCjFAtqrQ2Ppjh/T2aZKn2mOLKpVX73FgffkXbq0LfKXZKajIszqvYkBl5K2EO41lfV5ng0idvigv7PQa2pOjwSt/kzViXL9taYgGgx+W+zC4oNNrduLgylZpO2Rr+64HJPLQ+STu8taj0T2nWzx5z9E9nurl'"</definedName>
    <definedName name="_AMO_SingleValue_825207699_TaskState.12" hidden="1">"'mX5Lk38dl2Huefcrdw5fQY9liFQSXFjsuGqTv5L3jJ/5F3CxriMor2KP5fWI256SRS+/jpeVYxeTne9cn4g+qnYuH7wP4D'"</definedName>
    <definedName name="_AMO_SingleValue_825207699_TaskState.2" hidden="1">"'AJq7BdDcK4DmfgE0DwqgeVgAzaMCaB4XQPOkEJ+wnRNVHpV77Dvu8YwnLy//HSUXwMKpPpjZ0fJUK7GyDwndpBg+pfxpjnwnWaYiSzszFBXjKa4mlHU6sZziSYvu94FxQrAcHy/1SNcj637ZkXHOKPrLHLCF7xl+S5SjvRBmCePWygVp1ogoa0OpOg2SKkjqG5xL/dXxa+BK1eN3ymnqVE99omtL6ixvhNagE9JN4RIlJsDNZeLyGESFP3k'"</definedName>
    <definedName name="_AMO_SingleValue_825207699_TaskState.3" hidden="1">"'MkDMYV8M8NxRMc19tVxLw79Wtn+6SWZe0nBt8PxBsleq8Ty1N9Gs20apEX+oa99zy2vfL9ER4jC063P0xtTdm97gEtNq74jBzKsHb/QgfDlthr6m31CVvWUKpAfEytvpgJUBU2Cv2G/qcZ+yteVbFmV9W/cYXUlARmX8yGmpv4T37B5ZUhX7P8fsekD9wfwLqb13n/4Zy4vS5yfjxxrXXvnAlHKK+SjHwnGSC5TgTLEeZYDnMBMtBJlj2M8'"</definedName>
    <definedName name="_AMO_SingleValue_825207699_TaskState.4" hidden="1">"'GylwmW3Uyw7GSCJR0O58hEFAa3l4zn8Sc0kvPgiqGb49f9ZZJQ1xTN+j4e52eUtkE20KcI1LNGwD4BtmpmD0/EqciGxYhi15ONbJ5WGjQ6GaSVKt0dAs6gjEjoxZk72uei3zChXCc4R0uescbnJZiDLPPbGp7V2Re0j0ZMmYNxtfDs69JYmtDNJXKMZfFcwd7PcJzHliy/jDvcTm0raOLTpZxb+Kx5jhYaxkU+tnmBGmwhnt0ubQt1mgmJi'"</definedName>
    <definedName name="_AMO_SingleValue_825207699_TaskState.5" hidden="1">"'2d1dmD3pS6p1AKw/toX/kCOE9jlvH0TOa/Thq1/pr6K6KeI8Y0xyThResYqz22CEn06Nz9BfDhLuOPHKxp9eWv1du+sHgTv6wwoEpUox/9GcF7de3WULgpegRrH5OxzXOG6a+L/GSO/lFn03v4v0spetCpvlJfaHD3E99tSF1Vcz6zR2Hw9dwNRN8rfRo1/hecsDXxX18CjJ4vssm5uaaykm3PO6Uc9L3u4IZtYNo5fopVVgemMdSDFDT5V'"</definedName>
    <definedName name="_AMO_SingleValue_825207699_TaskState.6" hidden="1">"'yLxZNmBrP8ueR3AED6cbV3dx5jgktJyTSDYPIks545S8513HMKTMoopzzumIJJf9XA6z7YMl+YqSOCXUdSXhq0mGhEnOTD1ao8H8istw4bqTdr4sal1C8VzsrAkfu2vCx96a8LG/JnwcrAkfh2vCx9Ga8HG8JnycrAkfcn3FqjmpJIpiQasn3FF8QNE2ffkXT17+BVz+gUxDROUpk6PR3qjtXvdgw946RjaCZ123AsZPwyV10qlGztlKHaS'"</definedName>
    <definedName name="_AMO_SingleValue_825207699_TaskState.7" hidden="1">"'hFJavqJJnPdPcw3GKuw0Tsoajk0qKTgTnYetlVEtJZ1FNUD1HGW1T2qZWY1M72qq0VWVuVbvaqrRVZW5Ve9qqtFVlblX72qq0VWVuVQfaqrRVZW5Vh9qqtFVlblVH2qq0VWVuVcfaqrRVZW5VJ9qqtFWtYBR0W9uVtitfu4qCjJ5FtOcu463rqZnrtdvE8/qu7fHbY6SIGemgPVaK4IVbxnNh1FvMu8NNMWsE/HZDKMY2/HZI0KsVnG8r+U'"</definedName>
    <definedName name="_AMO_SingleValue_825207699_TaskState.8" hidden="1">"'c92wstG/lqbEg6MwK1kl3sS0cryg8XEwHTydKJ5D9oDW3QOzk2H3XWpzcnhw4s3vX/Q/LC7pIl4kiULbnelxce03nH3ZZULm9Y9K4YYucGvj9Ituu4nW+Mpl+//wVXcn8Sjo+v/31QcAbtrrG6VdxeaO/7R5WUNrnqbF74Mp7z8Xc5z7VX016tYK+mZmLav2n/lt6/8fd8TiHROc4+4VPXPk77uMJ9nF+/W/s57eey8HMN2pND+zjt49bFx'"</definedName>
    <definedName name="_AMO_SingleValue_825207699_TaskState.9" hidden="1">"'4kxTu3ftH9bZtaphhZYY1eMv8V9qbM47eGW9nAqluAdQ/ooP2F8fxAxvi0kt999D27Lm9vibtHWbuDJ2kzsm9DWLU63uMJzCnVOKn5W8bO37vxn2+WuMKfsT7Zu8+r5zmdvwqxlspEwZ93G8enqXnK21cfz316fnN4Xh/Ee5T2Tec1gSsm80DUT/400cOywc+HoP2zGDmyVhHrcBB/Hf59DI0Jefi9uTEomn+rTNlXKiiKRf+3XKHeY496I'"</definedName>
    <definedName name="_AMO_SingleValue_921006515_TaskState" hidden="1">"'Partitions:11'"</definedName>
    <definedName name="_AMO_SingleValue_921006515_TaskState.0" hidden="1">"'SASUNICODE7V1Zb+JIEK7nlfY/oKw0D6PZkJBbO4cI5BgNQ1ggGe0TYgjZQcs1YDITrfa/79fVbl9gYzvGdlALAXZ3dR3dn6urD9tv6QP9pBENqUCP1KcZzWlAExrTO9qhfdqlPfwXkDOmHtLvkTumvzl3QQY90O90iuMP9J5+pV/oLbWpCx7/oMwYRyOUFLQtUI/w6ULCE/IE1VdI7YN2x5ItKA8h84DlKtmC38jkUsZ3ly7oCr9K0hzHV'"</definedName>
    <definedName name="_AMO_SingleValue_921006515_TaskState.1" hidden="1">"'ebUA48B+PbpDcrdeew5At0+eO5Z3AVVBZoNYckCtELXMX6FZTNwHzJFA+dC1wH4f0LuEyRPILfPXIW0I9RBH3XRg+Zf6Qy/h1SCrDOc7Vg1c8fWDyzLK+Ay5KMe5EktvbVm4MzAWQeWV/m4a/KZB3B2c+mxbd/ZJlmfwt4654nzHs7nfKYkzFHSMPUT7TZmumJIeTOU+5GKpCZLemQ5C6SlIdOw0kWbGXyUrtwxl05D5pSviccUseOWuJ+B'"</definedName>
    <definedName name="_AMO_SingleValue_921006515_TaskState.10" hidden="1">"'PVd0qXDxmePpArST/GTdh31z1S7OnGg2yDmia5N8ctzcrDn1roDob8jaRQ0NaWiO6uX7vrw+Pp5F3uglvs5eTssal1bEjn7tU7T4vaf/AQ=='"</definedName>
    <definedName name="_AMO_SingleValue_921006515_TaskState.2" hidden="1">"'zFIGMg8ykHmYgcyjDGQeZyDzJAOZpxnIPMvEJ+ylJFX0yj36hjQR8aTl5b+h5AJchNR7MzratNTviC/EN21rldxs6voJeR3zN0vZm7K+GCriVNQNjtumHDMb0CxadKpKO6NSL0cZ839GmpuPnb7DOdLKXf64xw3eUYM9MpDU3lGAoDG4hNB1hK+gLdJrjuq7XNcFlBqwLmNrrFAARZFe0W8YG1XpD/OojKNV0d+blZRSioxQo8nwRrXv6F+'"</definedName>
    <definedName name="_AMO_SingleValue_921006515_TaskState.3" hidden="1">"'qIecc454azl7hmlmAxuBS9vF/gZo4cRJNn2X/+3olXQEf2V7hNfbnVOC283rD8JwLIWw52xpLTrfGkpOtseR4ayw52hpLDrfGkoOtsaS0NZbsb40lL9cO52znS7DCHbN7Y+ZznE14dt4ZMSuqOlvR53i3Z80LfwRt2Yzaxby6Gi8ISTKqlCPNmTVn6i+/zrPjfvLLnDoEnYgi56YGNY6R+zxesY/lGGbC9RNe/g2O1eijxjKM2Lr4a6CkO6'"</definedName>
    <definedName name="_AMO_SingleValue_921006515_TaskState.4" hidden="1">"'XNA0dLTkq3PhXk1egW45l6SJv9eTWR9+XZXBqomyvg8Ll8roGsKj4XoS0rRqjRYqi2j4dTGwUNfLuQ3jdHP0aKCA3SIh1sXqIFm/B97WdjQfi28HzSw0Gwv7xG6XukqbH/Nb5dTpkF+odk2l9JLeN8Zs31pIuAOq7eJNpfeLk6fss5xECwL1Ct0OYeuJtyL7VKelotf8Ot/9yWv4IHKYNTlTqw4gbfMmx+WRiwaz/JWKXFdHJ/RBS5Yesuz'"</definedName>
    <definedName name="_AMO_SingleValue_921006515_TaskState.5" hidden="1">"'Aytom5yXtQ9BqqUcxZXpS2vvIvUO7R+kzUdseUqBhU0eyu4RN8DEaaEdydE8P6HIXNS8+oP1rywOBM2XLpS4s78r1tJz16L/ZzoUcqJHgc50eMwJ3oc5USP45zocZITPU5zosdZTvRQOwI2rUkxUi/mtw7s7sUH3NvGL/+0FJffQss/EWnIXnlqzRQt99ruVVubtk1h1l93fWZcgi11yimvXb1VdRBHUlC84rU86TXnHj7nSK2blBV8OrGs'"</definedName>
    <definedName name="_AMO_SingleValue_921006515_TaskState.6" hidden="1">"'6KzRPGi134uUeIhqQOoFymhMaUxtBlP7GlUaVYmjqqRRpVGVOKoONKo0qhJH1aFGlUZV4qg60qjSqEocVccaVRpViaPqRKNKoypxVJ1qVGlUJY6qM40qjaoNzILuaVxpXK3E1TrK9auI9tpluH09FXOHZ4t1zu/enlVPxchiRdrvqSBZ6CKQ8SMz6U1afiZLNi2y6k56vUfAeVfB6r7Gvvaf299UaMh1NvetleR6nHiy1nm/bPqdeLZ01ur'"</definedName>
    <definedName name="_AMO_SingleValue_921006515_TaskState.7" hidden="1">"'vt3P1is8XSPHuJlF61KjP9xINHVyUPU38zvAvrq6BefXYJQuskSxbcN37JP2UM8V9LXm1vKF1u6xbyBO056BOdve08x6qOdsifUy0vdO3OHtgHUfMT+y6vffwfCC5Kzy9vdPL1DYebJp4mNx0DC19mYi0xD1XF9qraa+WsVfzxj/av2n/Ft+/ibtrzmHRBY4+4lvTPk77uMx93KrRrvZz2s8l4efqfO+89nHax+XFx8mZRe3ftH97jn+7hm'"</definedName>
    <definedName name="_AMO_SingleValue_921006515_TaskState.8" hidden="1">"'23/ARzce90S3s47eEy93DeGfLwPs7/ORt96Doh8VQNOZcua9m+u93fb+Tp6k5/xU09GeKc/qK8ra2lu6b1EtZQoo3LnW0bxqerN1u0UGefXH48nP9e9snxfXGQ7uu8ZzSvGSQpL6vmRYeP9y9XYa9qIG3EdPehrljnkzhETe4E8muw/r0lf7KZNuiYu1OKLl8czkpVom15kWh1YZdzYttObQXwsWOCgodPgbXvcy/6ENgzhZN0yT2igbQJ6'"</definedName>
    <definedName name="_AMO_SingleValue_921006515_TaskState.9" hidden="1">"'x1FQnFN3dg9/rIHDVuLNyTealN1xQ9Obu6SE6beMWOKr8CHsuELODXhlew8dfU7c0ZIn5k6SF/pH6vZvrTkKHuH3OXn4czMWq7H5H1v2twG3dS0VdbMlH8bfF3MzZGHHPX4x1viHUBPDh5VfjuRM860RzPeFnfXvl/6ptAgnhEZFgt+z5L0IqOGa0C0SJXKXO/LCJEUTVLvf1qwl7K1dWsx9yBpHU7cV9eqlhZWTy1k+7dG8JOVROtO+JlC'"</definedName>
    <definedName name="_AMO_SingleValue_991905274_TaskState" hidden="1">"'Partitions:13'"</definedName>
    <definedName name="_AMO_SingleValue_991905274_TaskState.0" hidden="1">"'SASUNICODE7V3pb+I4FPfnlfZ/QF1pPoxmS+ldzSUKPUZDoQudjvYTopTOoOUaAp2tVvu/78/PcQ7nIAkhAdaKgMR5fpefn59fHPOOfWR/syEbsAJ7Zj02ZQbrszEbsfdsh5XYLtvDbwF3RqyL8kfcHbFvdHfOZuyJ/c5Ocf6RfWC/sl/YO3bHOsDxF+qMcDZETQ7bAvQQRwcUXnCPQz2Aag+wOxZtDnkImgdEV9Lm+IYmljI+u+yCXeFbU'"</definedName>
    <definedName name="_AMO_SingleValue_991905274_TaskState.1" hidden="1">"'jJwXiVMXeDoA2+PvUG9e0WeI8CVgHPPws6hKuBsAEnmgOW8jvDNJZsC+4AgbnHNee0D/2fcfQHlMej2CCundgQd9KCLLjh/YGf4PmT7oHWGqx1LM/ckfd+SvAIsAzrrgp7gUtXaDFczXLUheZXOOyYeIwSzG0uXZPtBMgl9cnnrdI9fd3Ft0JWkYKDmzOSPt9uI4IoR6U1R72cmlJpE6ZnozFGWBc2ZVc7bbEZn2dIdUe0saE6oTzxnaDtu'"</definedName>
    <definedName name="_AMO_SingleValue_991905274_TaskState.10" hidden="1">"'ImTl96KOSfHkU33apkpZVCTyb/0KxQ4zlA0J7jES5869pri/2AnFd0tW2PVofDWepm2uvywuwZN7lGtb2RWes1gFfrFbeBqYVT9h/3NPm44ZfS9PR7aCjTUtjHxnbXe+Jz0aqt7T1EhcOw6mXYzcK+0RUMZ28fquXc89nsrSVggee6ZWUPAUiHsxpj6Feq1olC5pVJ2hbEx8L6Ywp1G8Zs00/f4ZQNV5uA7t+Zo3/o2q7Qb18qpr9ufE5q4'"</definedName>
    <definedName name="_AMO_SingleValue_991905274_TaskState.11" hidden="1">"'pfMKOOSN8QP+Qsn4FpiZiSvuejN2cd4Yon5o8iEg3eKZtR8IH4LPkqH8PCO9uhlOzRepL4H80Zb8D7MSUWWhoQt+31F8MM2MrssXBs2Y7WpNabinZAtujqC3vboUobeMcD0SWYk69te7RFOfv2axTps8ERzqtykvvcPAdaScOfavcxWnJqDgXtZ7EwGsJewjX+qr6HB9Nova4oP9zUFuqBo/Ebb7KymTZ3hYTEE0m/518TmODza2bC0Np2b'"</definedName>
    <definedName name="_AMO_SingleValue_991905274_TaskState.12" hidden="1">"'i90a8tuNwTy4Mk03uTes+Ydt3sMuf8RPa7G9YheR5MfLadR/ln9V1cOT2GnaswqKbYcdkwdSf/NTX+P7jvQkNcRtEfxf/Rq2NuMonUOX5ynlVMXo73fSL+oPYpWvg+sP8A'"</definedName>
    <definedName name="_AMO_SingleValue_991905274_TaskState.2" hidden="1">"'iqUcaO7nQPMgB5qHOdA8yoHmcQ40T3KgeZoDzbNcfMJeRlT5qNxl31HGI56svPx31JwDC6f6aEZHy1MtRoo+JPQtjeETip9miHfiRSqytjNCUTGe42pMUacTyznuNKm8B4xjguX4eK0nuh5a5TuOiHNKo7+MAZv4nuK3QDHaC2GWMG6tXJJmjQV1bShVp0FSBUndwLnUXw2/Bq5UPX6nmKZG7dQjurakzvpGaAs6Id0UrlBjDNxcJi6PQVT'"</definedName>
    <definedName name="_AMO_SingleValue_991905274_TaskState.3" hidden="1">"'4nacAOYNx1c1zQ8E089V2MQb/Xt366S6edUnLaeD7kWDL1OY96mliXrOJViXmUjcoc8trl+/QHeExdulwz8fU2Zg94xLQ6uyKw8yoBu/3Q3w4bJG9ptlSh7xlAbX6xMvImoMVAFFkr9hvmHNW2VvzrIwzv6j6jS+koCIi/3g01NnCe/YPLKkM/V7g9z0gf6B8DOpvXef/hnLi9Lnx+PGOa6994Qo4RHtF5zgYU4HaTh1lomMuRJDlbGskOd'"</definedName>
    <definedName name="_AMO_SingleValue_991905274_TaskState.4" hidden="1">"'0aSU62RpLjrZHkaGskOdwaSQ62RpL9rZGktDWSbK4czizyJkjhjqqjzRDGlPl/dM25Nmce4C+ThLqh2U/PJ0LdRmnrZIc9mrF0rScmnwBbNmebz8SpyJ5wXsS8wD173Tyt1OlpVpBWylQ6AJxBM2ihF2euwT4XeaYx9bvgOX38DEd0XoI5SDMfUsG9GvuC/lGPKHMwribufV0ayy10cwX/tiyea9h7FcdFZMmyy9CE26ltBbf4dChHI3zWL'"</definedName>
    <definedName name="_AMO_SingleValue_991905274_TaskState.5" hidden="1">"'EMLDeMiG9u8RAs2MabeLW0LfMyMjmd1dmDn3q6o1hyw/toX/kDmle163lyWXAfQgq1/ptyWyGuJfPiIZBwrmVSV5xZBiRygm58gPpw13OPHK8rWv7Wyo/dWxonnxvo0EhUoJ/SN4Ly69+oo2Sh4DWockzNHdY3rjol/G0d+KbPI9v1fpJVZV1XeRV5qc/QQ3W9LXZRxPbWe3mXruesYdRf520XPS8Jjljq+y2vg0eON7LJt7mie1sk45vSj'"</definedName>
    <definedName name="_AMO_SingleValue_991905274_TaskState.6" hidden="1">"'npU9NMgmlh3Hr9DLysBUZW1I0cCnDJk3ywZs7ac58wgewcPpRtVdlGfiElo+w4733FzWco5Tssy77m1AkUUZ55zTIUku57kcZs8HS/wViFFqqOsQw1cfDgiTXMnwZD095FdchktXSdL1FYvWseXPRWlN+NhfEz4O1oSPwzXh42hN+DheEz5O1oSP0zXh42xN+JDr8VbNSTHWKBa02s49ivdptE1e/8UTl38Bl38g0hCj8oTJbLR31Havk7N'"</definedName>
    <definedName name="_AMO_SingleValue_991905274_TaskState.7" hidden="1">"'h7xyZjeBVOrsB+dNwSZ10+Nqn8DU+UgdJKIXFK6rkaa9M6uI4R2ndhKzgaCeSor2A87D1laqlJLOoW1C9QB1tU9qmVmNTJW1V2qpSt6p9bVXaqlK3qgNtVdqqUreqQ21V2qpSt6ojbVXaqlK3qmNtVdqqUreqE21V2qpSt6pTbVXaqlK3qjNtVdqqVpAF3dN2pe3K164WQS5+img/u4y2rqdirtduEc/ru7bHb0+qPJ5IB+3JlQcv3DJ+5k'"</definedName>
    <definedName name="_AMO_SingleValue_991905274_TaskState.8" hidden="1">"'a9ybw7ouWzRsBv95x8bMNvRx29WsH5tpL/qGd7oWVHvgobkM6MQK2kN/Ylo7XID+czAiaTpb2Q/6A1tEHv5Nh81FiP3pwcOLB41/8PyAu7axaII1G34HpXV3hMZ4m7L6lcNtjiXZTETj98P6l013E73xhNvn7/C67kflYcH1//+6jgDNqNaXWruL3Q3vePigltctXRvPBlPObj73JeaK+mvVrOXk2NxLR/0/4tuX/j7/mcQ6ILnH3Cp6Z9n'"</definedName>
    <definedName name="_AMO_SingleValue_991905274_TaskState.9" hidden="1">"'PZxufs4v3m39nPaz6Xh5+q0J4f2cdrHrYuPEzlO7d+0f1vmqVMFPbDCrhl/i/tKR3Hawy3t4VQswTuG9FB/zPj+ICK/LSS3330P7sub2+Pu0Nca8GQtJvZNaOkep3tc7jGF+kwqelSx7b07+6ftcleYc/YnW7fn6tk+z96Ep5bxMmHOto3i09W95Gyrj+a/vT45uS8O432R94znNYMpxfNCN0z8l17fscPOpWP+sBk7sBVj6nETfBz//Rk6'"</definedName>
    <definedName name="_AMO_UniqueIdentifier" localSheetId="10" hidden="1">"'1b747e39-c320-4639-b18d-8c13a71b5592'"</definedName>
    <definedName name="_AMO_UniqueIdentifier" localSheetId="8" hidden="1">"'1b747e39-c320-4639-b18d-8c13a71b5592'"</definedName>
    <definedName name="_AMO_UniqueIdentifier" localSheetId="9" hidden="1">"'1b747e39-c320-4639-b18d-8c13a71b5592'"</definedName>
    <definedName name="_AMO_UniqueIdentifier" localSheetId="16" hidden="1">"'efab4470-c4bd-43e8-8ceb-261361bc6378'"</definedName>
    <definedName name="_AMO_UniqueIdentifier" localSheetId="15" hidden="1">"'efab4470-c4bd-43e8-8ceb-261361bc6378'"</definedName>
    <definedName name="_AMO_UniqueIdentifier" localSheetId="11" hidden="1">"'1b747e39-c320-4639-b18d-8c13a71b5592'"</definedName>
    <definedName name="_AMO_UniqueIdentifier" hidden="1">"'1d42739f-d7fd-4229-a551-64b856bb941d'"</definedName>
    <definedName name="_AMO_XmlVersion" hidden="1">"'1'"</definedName>
    <definedName name="_xlnm._FilterDatabase" localSheetId="19" hidden="1">'fiscal indicators '!#REF!</definedName>
    <definedName name="Asanda" localSheetId="10">'[2]Table 2'!#REF!</definedName>
    <definedName name="Asanda" localSheetId="0">'[2]Table 2'!#REF!</definedName>
    <definedName name="Asanda" localSheetId="1">'[2]Table 2'!#REF!</definedName>
    <definedName name="Asanda">'[2]Table 2'!#REF!</definedName>
    <definedName name="B1_av78" localSheetId="8">#REF!</definedName>
    <definedName name="B1_av78" localSheetId="19">#REF!</definedName>
    <definedName name="B1_av78" localSheetId="6">#REF!</definedName>
    <definedName name="B1_av78" localSheetId="0">#REF!</definedName>
    <definedName name="B1_av78" localSheetId="4">#REF!</definedName>
    <definedName name="B1_av78" localSheetId="3">#REF!</definedName>
    <definedName name="B1_av78" localSheetId="1">#REF!</definedName>
    <definedName name="B1_av78">#REF!</definedName>
    <definedName name="Budget_adjusted_96_97" localSheetId="8">#REF!</definedName>
    <definedName name="Budget_adjusted_96_97" localSheetId="19">#REF!</definedName>
    <definedName name="Budget_adjusted_96_97" localSheetId="6">#REF!</definedName>
    <definedName name="Budget_adjusted_96_97" localSheetId="0">#REF!</definedName>
    <definedName name="Budget_adjusted_96_97" localSheetId="4">#REF!</definedName>
    <definedName name="Budget_adjusted_96_97" localSheetId="3">#REF!</definedName>
    <definedName name="Budget_adjusted_96_97" localSheetId="1">#REF!</definedName>
    <definedName name="Budget_adjusted_96_97">#REF!</definedName>
    <definedName name="Budget_main_96_97" localSheetId="8">#REF!</definedName>
    <definedName name="Budget_main_96_97" localSheetId="19">#REF!</definedName>
    <definedName name="Budget_main_96_97" localSheetId="6">#REF!</definedName>
    <definedName name="Budget_main_96_97" localSheetId="0">#REF!</definedName>
    <definedName name="Budget_main_96_97" localSheetId="4">#REF!</definedName>
    <definedName name="Budget_main_96_97" localSheetId="3">#REF!</definedName>
    <definedName name="Budget_main_96_97" localSheetId="1">#REF!</definedName>
    <definedName name="Budget_main_96_97">#REF!</definedName>
    <definedName name="Budget_main_97_98" localSheetId="8">#REF!</definedName>
    <definedName name="Budget_main_97_98" localSheetId="19">#REF!</definedName>
    <definedName name="Budget_main_97_98" localSheetId="6">#REF!</definedName>
    <definedName name="Budget_main_97_98" localSheetId="0">#REF!</definedName>
    <definedName name="Budget_main_97_98" localSheetId="4">#REF!</definedName>
    <definedName name="Budget_main_97_98" localSheetId="3">#REF!</definedName>
    <definedName name="Budget_main_97_98" localSheetId="1">#REF!</definedName>
    <definedName name="Budget_main_97_98">#REF!</definedName>
    <definedName name="DHDHDH" localSheetId="8">#REF!</definedName>
    <definedName name="DHDHDH" localSheetId="6">#REF!</definedName>
    <definedName name="DHDHDH" localSheetId="0">#REF!</definedName>
    <definedName name="DHDHDH" localSheetId="4">#REF!</definedName>
    <definedName name="DHDHDH" localSheetId="3">#REF!</definedName>
    <definedName name="DHDHDH" localSheetId="1">#REF!</definedName>
    <definedName name="DHDHDH">#REF!</definedName>
    <definedName name="End_column" localSheetId="8">#REF!</definedName>
    <definedName name="End_column" localSheetId="19">#REF!</definedName>
    <definedName name="End_column" localSheetId="6">#REF!</definedName>
    <definedName name="End_column" localSheetId="0">#REF!</definedName>
    <definedName name="End_column" localSheetId="4">#REF!</definedName>
    <definedName name="End_column" localSheetId="3">#REF!</definedName>
    <definedName name="End_column" localSheetId="1">#REF!</definedName>
    <definedName name="End_column">#REF!</definedName>
    <definedName name="End_Row" localSheetId="8">#REF!</definedName>
    <definedName name="End_Row" localSheetId="19">#REF!</definedName>
    <definedName name="End_Row" localSheetId="6">#REF!</definedName>
    <definedName name="End_Row" localSheetId="0">#REF!</definedName>
    <definedName name="End_Row" localSheetId="4">#REF!</definedName>
    <definedName name="End_Row" localSheetId="3">#REF!</definedName>
    <definedName name="End_Row" localSheetId="1">#REF!</definedName>
    <definedName name="End_Row">#REF!</definedName>
    <definedName name="End_sheet" localSheetId="8">#REF!</definedName>
    <definedName name="End_sheet" localSheetId="19">#REF!</definedName>
    <definedName name="End_sheet" localSheetId="6">#REF!</definedName>
    <definedName name="End_sheet" localSheetId="0">#REF!</definedName>
    <definedName name="End_sheet" localSheetId="4">#REF!</definedName>
    <definedName name="End_sheet" localSheetId="3">#REF!</definedName>
    <definedName name="End_sheet" localSheetId="1">#REF!</definedName>
    <definedName name="End_sheet">#REF!</definedName>
    <definedName name="Expend_actual_96_97" localSheetId="8">#REF!</definedName>
    <definedName name="Expend_actual_96_97" localSheetId="19">#REF!</definedName>
    <definedName name="Expend_actual_96_97" localSheetId="6">#REF!</definedName>
    <definedName name="Expend_actual_96_97" localSheetId="0">#REF!</definedName>
    <definedName name="Expend_actual_96_97" localSheetId="4">#REF!</definedName>
    <definedName name="Expend_actual_96_97" localSheetId="3">#REF!</definedName>
    <definedName name="Expend_actual_96_97" localSheetId="1">#REF!</definedName>
    <definedName name="Expend_actual_96_97">#REF!</definedName>
    <definedName name="FitTall" localSheetId="8">#REF!</definedName>
    <definedName name="FitTall" localSheetId="19">#REF!</definedName>
    <definedName name="FitTall" localSheetId="6">#REF!</definedName>
    <definedName name="FitTall" localSheetId="0">#REF!</definedName>
    <definedName name="FitTall" localSheetId="4">#REF!</definedName>
    <definedName name="FitTall" localSheetId="3">#REF!</definedName>
    <definedName name="FitTall" localSheetId="1">#REF!</definedName>
    <definedName name="FitTall">#REF!</definedName>
    <definedName name="FitWide" localSheetId="8">#REF!</definedName>
    <definedName name="FitWide" localSheetId="19">#REF!</definedName>
    <definedName name="FitWide" localSheetId="6">#REF!</definedName>
    <definedName name="FitWide" localSheetId="0">#REF!</definedName>
    <definedName name="FitWide" localSheetId="4">#REF!</definedName>
    <definedName name="FitWide" localSheetId="3">#REF!</definedName>
    <definedName name="FitWide" localSheetId="1">#REF!</definedName>
    <definedName name="FitWide">#REF!</definedName>
    <definedName name="FooterLeft1" localSheetId="8">#REF!</definedName>
    <definedName name="FooterLeft1" localSheetId="19">#REF!</definedName>
    <definedName name="FooterLeft1" localSheetId="6">#REF!</definedName>
    <definedName name="FooterLeft1" localSheetId="0">#REF!</definedName>
    <definedName name="FooterLeft1" localSheetId="4">#REF!</definedName>
    <definedName name="FooterLeft1" localSheetId="3">#REF!</definedName>
    <definedName name="FooterLeft1" localSheetId="1">#REF!</definedName>
    <definedName name="FooterLeft1">#REF!</definedName>
    <definedName name="FooterLeft2" localSheetId="8">#REF!</definedName>
    <definedName name="FooterLeft2" localSheetId="19">#REF!</definedName>
    <definedName name="FooterLeft2" localSheetId="6">#REF!</definedName>
    <definedName name="FooterLeft2" localSheetId="0">#REF!</definedName>
    <definedName name="FooterLeft2" localSheetId="4">#REF!</definedName>
    <definedName name="FooterLeft2" localSheetId="3">#REF!</definedName>
    <definedName name="FooterLeft2" localSheetId="1">#REF!</definedName>
    <definedName name="FooterLeft2">#REF!</definedName>
    <definedName name="FooterLeft3" localSheetId="8">#REF!</definedName>
    <definedName name="FooterLeft3" localSheetId="19">#REF!</definedName>
    <definedName name="FooterLeft3" localSheetId="6">#REF!</definedName>
    <definedName name="FooterLeft3" localSheetId="0">#REF!</definedName>
    <definedName name="FooterLeft3" localSheetId="4">#REF!</definedName>
    <definedName name="FooterLeft3" localSheetId="3">#REF!</definedName>
    <definedName name="FooterLeft3" localSheetId="1">#REF!</definedName>
    <definedName name="FooterLeft3">#REF!</definedName>
    <definedName name="FooterLeft4" localSheetId="8">#REF!</definedName>
    <definedName name="FooterLeft4" localSheetId="19">#REF!</definedName>
    <definedName name="FooterLeft4" localSheetId="6">#REF!</definedName>
    <definedName name="FooterLeft4" localSheetId="0">#REF!</definedName>
    <definedName name="FooterLeft4" localSheetId="4">#REF!</definedName>
    <definedName name="FooterLeft4" localSheetId="3">#REF!</definedName>
    <definedName name="FooterLeft4" localSheetId="1">#REF!</definedName>
    <definedName name="FooterLeft4">#REF!</definedName>
    <definedName name="FooterLeft5" localSheetId="8">#REF!</definedName>
    <definedName name="FooterLeft5" localSheetId="19">#REF!</definedName>
    <definedName name="FooterLeft5" localSheetId="6">#REF!</definedName>
    <definedName name="FooterLeft5" localSheetId="0">#REF!</definedName>
    <definedName name="FooterLeft5" localSheetId="4">#REF!</definedName>
    <definedName name="FooterLeft5" localSheetId="3">#REF!</definedName>
    <definedName name="FooterLeft5" localSheetId="1">#REF!</definedName>
    <definedName name="FooterLeft5">#REF!</definedName>
    <definedName name="FooterLeft6" localSheetId="8">#REF!</definedName>
    <definedName name="FooterLeft6" localSheetId="19">#REF!</definedName>
    <definedName name="FooterLeft6" localSheetId="6">#REF!</definedName>
    <definedName name="FooterLeft6" localSheetId="0">#REF!</definedName>
    <definedName name="FooterLeft6" localSheetId="4">#REF!</definedName>
    <definedName name="FooterLeft6" localSheetId="3">#REF!</definedName>
    <definedName name="FooterLeft6" localSheetId="1">#REF!</definedName>
    <definedName name="FooterLeft6">#REF!</definedName>
    <definedName name="FooterRight1" localSheetId="8">#REF!</definedName>
    <definedName name="FooterRight1" localSheetId="19">#REF!</definedName>
    <definedName name="FooterRight1" localSheetId="6">#REF!</definedName>
    <definedName name="FooterRight1" localSheetId="0">#REF!</definedName>
    <definedName name="FooterRight1" localSheetId="4">#REF!</definedName>
    <definedName name="FooterRight1" localSheetId="3">#REF!</definedName>
    <definedName name="FooterRight1" localSheetId="1">#REF!</definedName>
    <definedName name="FooterRight1">#REF!</definedName>
    <definedName name="FooterRight2" localSheetId="8">#REF!</definedName>
    <definedName name="FooterRight2" localSheetId="19">#REF!</definedName>
    <definedName name="FooterRight2" localSheetId="6">#REF!</definedName>
    <definedName name="FooterRight2" localSheetId="0">#REF!</definedName>
    <definedName name="FooterRight2" localSheetId="4">#REF!</definedName>
    <definedName name="FooterRight2" localSheetId="3">#REF!</definedName>
    <definedName name="FooterRight2" localSheetId="1">#REF!</definedName>
    <definedName name="FooterRight2">#REF!</definedName>
    <definedName name="FooterRight3" localSheetId="8">#REF!</definedName>
    <definedName name="FooterRight3" localSheetId="19">#REF!</definedName>
    <definedName name="FooterRight3" localSheetId="6">#REF!</definedName>
    <definedName name="FooterRight3" localSheetId="0">#REF!</definedName>
    <definedName name="FooterRight3" localSheetId="4">#REF!</definedName>
    <definedName name="FooterRight3" localSheetId="3">#REF!</definedName>
    <definedName name="FooterRight3" localSheetId="1">#REF!</definedName>
    <definedName name="FooterRight3">#REF!</definedName>
    <definedName name="FooterRight4" localSheetId="8">#REF!</definedName>
    <definedName name="FooterRight4" localSheetId="19">#REF!</definedName>
    <definedName name="FooterRight4" localSheetId="6">#REF!</definedName>
    <definedName name="FooterRight4" localSheetId="0">#REF!</definedName>
    <definedName name="FooterRight4" localSheetId="4">#REF!</definedName>
    <definedName name="FooterRight4" localSheetId="3">#REF!</definedName>
    <definedName name="FooterRight4" localSheetId="1">#REF!</definedName>
    <definedName name="FooterRight4">#REF!</definedName>
    <definedName name="FooterRight5" localSheetId="8">#REF!</definedName>
    <definedName name="FooterRight5" localSheetId="19">#REF!</definedName>
    <definedName name="FooterRight5" localSheetId="6">#REF!</definedName>
    <definedName name="FooterRight5" localSheetId="0">#REF!</definedName>
    <definedName name="FooterRight5" localSheetId="4">#REF!</definedName>
    <definedName name="FooterRight5" localSheetId="3">#REF!</definedName>
    <definedName name="FooterRight5" localSheetId="1">#REF!</definedName>
    <definedName name="FooterRight5">#REF!</definedName>
    <definedName name="FooterRight6" localSheetId="8">#REF!</definedName>
    <definedName name="FooterRight6" localSheetId="19">#REF!</definedName>
    <definedName name="FooterRight6" localSheetId="6">#REF!</definedName>
    <definedName name="FooterRight6" localSheetId="0">#REF!</definedName>
    <definedName name="FooterRight6" localSheetId="4">#REF!</definedName>
    <definedName name="FooterRight6" localSheetId="3">#REF!</definedName>
    <definedName name="FooterRight6" localSheetId="1">#REF!</definedName>
    <definedName name="FooterRight6">#REF!</definedName>
    <definedName name="HeaderLeft1" localSheetId="8">#REF!</definedName>
    <definedName name="HeaderLeft1" localSheetId="19">#REF!</definedName>
    <definedName name="HeaderLeft1" localSheetId="6">#REF!</definedName>
    <definedName name="HeaderLeft1" localSheetId="0">#REF!</definedName>
    <definedName name="HeaderLeft1" localSheetId="4">#REF!</definedName>
    <definedName name="HeaderLeft1" localSheetId="3">#REF!</definedName>
    <definedName name="HeaderLeft1" localSheetId="1">#REF!</definedName>
    <definedName name="HeaderLeft1">#REF!</definedName>
    <definedName name="HeaderLeft2" localSheetId="8">#REF!</definedName>
    <definedName name="HeaderLeft2" localSheetId="19">#REF!</definedName>
    <definedName name="HeaderLeft2" localSheetId="6">#REF!</definedName>
    <definedName name="HeaderLeft2" localSheetId="0">#REF!</definedName>
    <definedName name="HeaderLeft2" localSheetId="4">#REF!</definedName>
    <definedName name="HeaderLeft2" localSheetId="3">#REF!</definedName>
    <definedName name="HeaderLeft2" localSheetId="1">#REF!</definedName>
    <definedName name="HeaderLeft2">#REF!</definedName>
    <definedName name="HeaderLeft3" localSheetId="8">#REF!</definedName>
    <definedName name="HeaderLeft3" localSheetId="19">#REF!</definedName>
    <definedName name="HeaderLeft3" localSheetId="6">#REF!</definedName>
    <definedName name="HeaderLeft3" localSheetId="0">#REF!</definedName>
    <definedName name="HeaderLeft3" localSheetId="4">#REF!</definedName>
    <definedName name="HeaderLeft3" localSheetId="3">#REF!</definedName>
    <definedName name="HeaderLeft3" localSheetId="1">#REF!</definedName>
    <definedName name="HeaderLeft3">#REF!</definedName>
    <definedName name="HeaderLeft4" localSheetId="8">#REF!</definedName>
    <definedName name="HeaderLeft4" localSheetId="19">#REF!</definedName>
    <definedName name="HeaderLeft4" localSheetId="6">#REF!</definedName>
    <definedName name="HeaderLeft4" localSheetId="0">#REF!</definedName>
    <definedName name="HeaderLeft4" localSheetId="4">#REF!</definedName>
    <definedName name="HeaderLeft4" localSheetId="3">#REF!</definedName>
    <definedName name="HeaderLeft4" localSheetId="1">#REF!</definedName>
    <definedName name="HeaderLeft4">#REF!</definedName>
    <definedName name="HeaderLeft5" localSheetId="8">#REF!</definedName>
    <definedName name="HeaderLeft5" localSheetId="19">#REF!</definedName>
    <definedName name="HeaderLeft5" localSheetId="6">#REF!</definedName>
    <definedName name="HeaderLeft5" localSheetId="0">#REF!</definedName>
    <definedName name="HeaderLeft5" localSheetId="4">#REF!</definedName>
    <definedName name="HeaderLeft5" localSheetId="3">#REF!</definedName>
    <definedName name="HeaderLeft5" localSheetId="1">#REF!</definedName>
    <definedName name="HeaderLeft5">#REF!</definedName>
    <definedName name="HeaderLeft6" localSheetId="8">#REF!</definedName>
    <definedName name="HeaderLeft6" localSheetId="19">#REF!</definedName>
    <definedName name="HeaderLeft6" localSheetId="6">#REF!</definedName>
    <definedName name="HeaderLeft6" localSheetId="0">#REF!</definedName>
    <definedName name="HeaderLeft6" localSheetId="3">#REF!</definedName>
    <definedName name="HeaderLeft6" localSheetId="1">#REF!</definedName>
    <definedName name="HeaderLeft6">#REF!</definedName>
    <definedName name="HeaderRight1" localSheetId="8">#REF!</definedName>
    <definedName name="HeaderRight1" localSheetId="19">#REF!</definedName>
    <definedName name="HeaderRight1" localSheetId="6">#REF!</definedName>
    <definedName name="HeaderRight1" localSheetId="0">#REF!</definedName>
    <definedName name="HeaderRight1" localSheetId="3">#REF!</definedName>
    <definedName name="HeaderRight1" localSheetId="1">#REF!</definedName>
    <definedName name="HeaderRight1">#REF!</definedName>
    <definedName name="HeaderRight2" localSheetId="8">#REF!</definedName>
    <definedName name="HeaderRight2" localSheetId="19">#REF!</definedName>
    <definedName name="HeaderRight2" localSheetId="6">#REF!</definedName>
    <definedName name="HeaderRight2" localSheetId="0">#REF!</definedName>
    <definedName name="HeaderRight2" localSheetId="3">#REF!</definedName>
    <definedName name="HeaderRight2" localSheetId="1">#REF!</definedName>
    <definedName name="HeaderRight2">#REF!</definedName>
    <definedName name="HeaderRight3" localSheetId="8">#REF!</definedName>
    <definedName name="HeaderRight3" localSheetId="19">#REF!</definedName>
    <definedName name="HeaderRight3" localSheetId="6">#REF!</definedName>
    <definedName name="HeaderRight3" localSheetId="0">#REF!</definedName>
    <definedName name="HeaderRight3" localSheetId="3">#REF!</definedName>
    <definedName name="HeaderRight3" localSheetId="1">#REF!</definedName>
    <definedName name="HeaderRight3">#REF!</definedName>
    <definedName name="HeaderRight4" localSheetId="8">#REF!</definedName>
    <definedName name="HeaderRight4" localSheetId="19">#REF!</definedName>
    <definedName name="HeaderRight4" localSheetId="6">#REF!</definedName>
    <definedName name="HeaderRight4" localSheetId="0">#REF!</definedName>
    <definedName name="HeaderRight4" localSheetId="3">#REF!</definedName>
    <definedName name="HeaderRight4" localSheetId="1">#REF!</definedName>
    <definedName name="HeaderRight4">#REF!</definedName>
    <definedName name="HeaderRight5" localSheetId="8">#REF!</definedName>
    <definedName name="HeaderRight5" localSheetId="19">#REF!</definedName>
    <definedName name="HeaderRight5" localSheetId="6">#REF!</definedName>
    <definedName name="HeaderRight5" localSheetId="0">#REF!</definedName>
    <definedName name="HeaderRight5" localSheetId="3">#REF!</definedName>
    <definedName name="HeaderRight5" localSheetId="1">#REF!</definedName>
    <definedName name="HeaderRight5">#REF!</definedName>
    <definedName name="HeaderRight6" localSheetId="8">#REF!</definedName>
    <definedName name="HeaderRight6" localSheetId="19">#REF!</definedName>
    <definedName name="HeaderRight6" localSheetId="6">#REF!</definedName>
    <definedName name="HeaderRight6" localSheetId="0">#REF!</definedName>
    <definedName name="HeaderRight6" localSheetId="3">#REF!</definedName>
    <definedName name="HeaderRight6" localSheetId="1">#REF!</definedName>
    <definedName name="HeaderRight6">#REF!</definedName>
    <definedName name="Hennie_Table_5_Page_1" localSheetId="8">#REF!</definedName>
    <definedName name="Hennie_Table_5_Page_1" localSheetId="19">#REF!</definedName>
    <definedName name="Hennie_Table_5_Page_1" localSheetId="6">#REF!</definedName>
    <definedName name="Hennie_Table_5_Page_1" localSheetId="0">#REF!</definedName>
    <definedName name="Hennie_Table_5_Page_1" localSheetId="3">#REF!</definedName>
    <definedName name="Hennie_Table_5_Page_1" localSheetId="1">#REF!</definedName>
    <definedName name="Hennie_Table_5_Page_1">#REF!</definedName>
    <definedName name="Hennie_Table_5_page_2" localSheetId="8">#REF!</definedName>
    <definedName name="Hennie_Table_5_page_2" localSheetId="19">#REF!</definedName>
    <definedName name="Hennie_Table_5_page_2" localSheetId="6">#REF!</definedName>
    <definedName name="Hennie_Table_5_page_2" localSheetId="0">#REF!</definedName>
    <definedName name="Hennie_Table_5_page_2" localSheetId="3">#REF!</definedName>
    <definedName name="Hennie_Table_5_page_2" localSheetId="1">#REF!</definedName>
    <definedName name="Hennie_Table_5_page_2">#REF!</definedName>
    <definedName name="huh" localSheetId="8">#REF!</definedName>
    <definedName name="huh" localSheetId="6">#REF!</definedName>
    <definedName name="huh" localSheetId="0">#REF!</definedName>
    <definedName name="huh" localSheetId="3">#REF!</definedName>
    <definedName name="huh" localSheetId="16">#REF!</definedName>
    <definedName name="huh" localSheetId="15">#REF!</definedName>
    <definedName name="huh" localSheetId="1">#REF!</definedName>
    <definedName name="huh">#REF!</definedName>
    <definedName name="IDX" localSheetId="6">'GDP growth all sectors'!#REF!</definedName>
    <definedName name="IDX" localSheetId="0">'GDP growth by sector'!#REF!</definedName>
    <definedName name="IDX" localSheetId="4">'mfg industry groups growth'!#REF!</definedName>
    <definedName name="IDX" localSheetId="3">'mfg sales constant rand Q4 2016'!#REF!</definedName>
    <definedName name="j" hidden="1">'[2]Table 2.5'!#REF!</definedName>
    <definedName name="MTEF_initial_00_01" localSheetId="8">#REF!</definedName>
    <definedName name="MTEF_initial_00_01" localSheetId="19">#REF!</definedName>
    <definedName name="MTEF_initial_00_01" localSheetId="6">#REF!</definedName>
    <definedName name="MTEF_initial_00_01" localSheetId="0">#REF!</definedName>
    <definedName name="MTEF_initial_00_01" localSheetId="3">#REF!</definedName>
    <definedName name="MTEF_initial_00_01" localSheetId="1">#REF!</definedName>
    <definedName name="MTEF_initial_00_01">#REF!</definedName>
    <definedName name="MTEF_initial_98_99" localSheetId="8">#REF!</definedName>
    <definedName name="MTEF_initial_98_99" localSheetId="19">#REF!</definedName>
    <definedName name="MTEF_initial_98_99" localSheetId="6">#REF!</definedName>
    <definedName name="MTEF_initial_98_99" localSheetId="0">#REF!</definedName>
    <definedName name="MTEF_initial_98_99" localSheetId="3">#REF!</definedName>
    <definedName name="MTEF_initial_98_99" localSheetId="1">#REF!</definedName>
    <definedName name="MTEF_initial_98_99">#REF!</definedName>
    <definedName name="MTEF_initial_99_00" localSheetId="8">#REF!</definedName>
    <definedName name="MTEF_initial_99_00" localSheetId="19">#REF!</definedName>
    <definedName name="MTEF_initial_99_00" localSheetId="6">#REF!</definedName>
    <definedName name="MTEF_initial_99_00" localSheetId="0">#REF!</definedName>
    <definedName name="MTEF_initial_99_00" localSheetId="3">#REF!</definedName>
    <definedName name="MTEF_initial_99_00" localSheetId="1">#REF!</definedName>
    <definedName name="MTEF_initial_99_00">#REF!</definedName>
    <definedName name="MTEF_revised_00_01" localSheetId="8">#REF!</definedName>
    <definedName name="MTEF_revised_00_01" localSheetId="19">#REF!</definedName>
    <definedName name="MTEF_revised_00_01" localSheetId="6">#REF!</definedName>
    <definedName name="MTEF_revised_00_01" localSheetId="0">#REF!</definedName>
    <definedName name="MTEF_revised_00_01" localSheetId="3">#REF!</definedName>
    <definedName name="MTEF_revised_00_01" localSheetId="1">#REF!</definedName>
    <definedName name="MTEF_revised_00_01">#REF!</definedName>
    <definedName name="MTEF_revised_98_99" localSheetId="8">#REF!</definedName>
    <definedName name="MTEF_revised_98_99" localSheetId="19">#REF!</definedName>
    <definedName name="MTEF_revised_98_99" localSheetId="6">#REF!</definedName>
    <definedName name="MTEF_revised_98_99" localSheetId="0">#REF!</definedName>
    <definedName name="MTEF_revised_98_99" localSheetId="3">#REF!</definedName>
    <definedName name="MTEF_revised_98_99" localSheetId="1">#REF!</definedName>
    <definedName name="MTEF_revised_98_99">#REF!</definedName>
    <definedName name="MTEF_revised_99_00" localSheetId="8">#REF!</definedName>
    <definedName name="MTEF_revised_99_00" localSheetId="19">#REF!</definedName>
    <definedName name="MTEF_revised_99_00" localSheetId="6">#REF!</definedName>
    <definedName name="MTEF_revised_99_00" localSheetId="0">#REF!</definedName>
    <definedName name="MTEF_revised_99_00" localSheetId="3">#REF!</definedName>
    <definedName name="MTEF_revised_99_00" localSheetId="1">#REF!</definedName>
    <definedName name="MTEF_revised_99_00">#REF!</definedName>
    <definedName name="MyCurYear" localSheetId="8">#REF!</definedName>
    <definedName name="MyCurYear" localSheetId="19">#REF!</definedName>
    <definedName name="MyCurYear" localSheetId="6">#REF!</definedName>
    <definedName name="MyCurYear" localSheetId="0">#REF!</definedName>
    <definedName name="MyCurYear" localSheetId="3">#REF!</definedName>
    <definedName name="MyCurYear" localSheetId="1">#REF!</definedName>
    <definedName name="MyCurYear">#REF!</definedName>
    <definedName name="myHeight" localSheetId="8">#REF!</definedName>
    <definedName name="myHeight" localSheetId="19">#REF!</definedName>
    <definedName name="myHeight" localSheetId="6">#REF!</definedName>
    <definedName name="myHeight" localSheetId="0">#REF!</definedName>
    <definedName name="myHeight" localSheetId="3">#REF!</definedName>
    <definedName name="myHeight" localSheetId="1">#REF!</definedName>
    <definedName name="myHeight">#REF!</definedName>
    <definedName name="myWidth" localSheetId="8">#REF!</definedName>
    <definedName name="myWidth" localSheetId="19">#REF!</definedName>
    <definedName name="myWidth" localSheetId="6">#REF!</definedName>
    <definedName name="myWidth" localSheetId="0">#REF!</definedName>
    <definedName name="myWidth" localSheetId="3">#REF!</definedName>
    <definedName name="myWidth" localSheetId="1">#REF!</definedName>
    <definedName name="myWidth">#REF!</definedName>
    <definedName name="myWodth" localSheetId="8">#REF!</definedName>
    <definedName name="myWodth" localSheetId="19">#REF!</definedName>
    <definedName name="myWodth" localSheetId="6">#REF!</definedName>
    <definedName name="myWodth" localSheetId="0">#REF!</definedName>
    <definedName name="myWodth" localSheetId="3">#REF!</definedName>
    <definedName name="myWodth" localSheetId="1">#REF!</definedName>
    <definedName name="myWodth">#REF!</definedName>
    <definedName name="_xlnm.Print_Area" localSheetId="8">'employment in the 4th quarter'!$A$1:$M$16</definedName>
    <definedName name="_xlnm.Print_Area" localSheetId="19">'fiscal indicators '!$B$1:$R$13</definedName>
    <definedName name="_xlnm.Print_Area" localSheetId="9">'mfg empl comp rest of economy'!$A$1:$M$8</definedName>
    <definedName name="_xlnm.Print_Area" localSheetId="1">'quarterly production volumes'!$N$3:$W$23</definedName>
    <definedName name="_xlnm.Print_Titles" localSheetId="1">'quarterly production volumes'!$A:$A</definedName>
    <definedName name="PrintArea" localSheetId="8">#REF!</definedName>
    <definedName name="PrintArea" localSheetId="19">#REF!</definedName>
    <definedName name="PrintArea" localSheetId="6">#REF!</definedName>
    <definedName name="PrintArea" localSheetId="0">#REF!</definedName>
    <definedName name="PrintArea" localSheetId="3">#REF!</definedName>
    <definedName name="PrintArea" localSheetId="1">#REF!</definedName>
    <definedName name="PrintArea">#REF!</definedName>
    <definedName name="Projection_adjusted_97_98" localSheetId="8">#REF!</definedName>
    <definedName name="Projection_adjusted_97_98" localSheetId="19">#REF!</definedName>
    <definedName name="Projection_adjusted_97_98" localSheetId="6">#REF!</definedName>
    <definedName name="Projection_adjusted_97_98" localSheetId="0">#REF!</definedName>
    <definedName name="Projection_adjusted_97_98" localSheetId="3">#REF!</definedName>
    <definedName name="Projection_adjusted_97_98" localSheetId="1">#REF!</definedName>
    <definedName name="Projection_adjusted_97_98">#REF!</definedName>
    <definedName name="Projection_arithmetic_97_98" localSheetId="8">#REF!</definedName>
    <definedName name="Projection_arithmetic_97_98" localSheetId="19">#REF!</definedName>
    <definedName name="Projection_arithmetic_97_98" localSheetId="6">#REF!</definedName>
    <definedName name="Projection_arithmetic_97_98" localSheetId="0">#REF!</definedName>
    <definedName name="Projection_arithmetic_97_98" localSheetId="3">#REF!</definedName>
    <definedName name="Projection_arithmetic_97_98" localSheetId="1">#REF!</definedName>
    <definedName name="Projection_arithmetic_97_98">#REF!</definedName>
    <definedName name="Projection_initial_97_98" localSheetId="8">#REF!</definedName>
    <definedName name="Projection_initial_97_98" localSheetId="19">#REF!</definedName>
    <definedName name="Projection_initial_97_98" localSheetId="6">#REF!</definedName>
    <definedName name="Projection_initial_97_98" localSheetId="0">#REF!</definedName>
    <definedName name="Projection_initial_97_98" localSheetId="3">#REF!</definedName>
    <definedName name="Projection_initial_97_98" localSheetId="1">#REF!</definedName>
    <definedName name="Projection_initial_97_98">#REF!</definedName>
    <definedName name="RowSettings" localSheetId="8">#REF!</definedName>
    <definedName name="RowSettings" localSheetId="19">#REF!</definedName>
    <definedName name="RowSettings" localSheetId="6">#REF!</definedName>
    <definedName name="RowSettings" localSheetId="0">#REF!</definedName>
    <definedName name="RowSettings" localSheetId="3">#REF!</definedName>
    <definedName name="RowSettings" localSheetId="1">#REF!</definedName>
    <definedName name="RowSettings">#REF!</definedName>
    <definedName name="SASApp_GDPDATA_DISCREPANCY_TABLE" localSheetId="8">#REF!</definedName>
    <definedName name="SASApp_GDPDATA_DISCREPANCY_TABLE" localSheetId="5">#REF!</definedName>
    <definedName name="SASApp_GDPDATA_DISCREPANCY_TABLE" localSheetId="6">#REF!</definedName>
    <definedName name="SASApp_GDPDATA_DISCREPANCY_TABLE" localSheetId="0">#REF!</definedName>
    <definedName name="SASApp_GDPDATA_DISCREPANCY_TABLE" localSheetId="3">#REF!</definedName>
    <definedName name="SASApp_GDPDATA_DISCREPANCY_TABLE" localSheetId="1">#REF!</definedName>
    <definedName name="SASApp_GDPDATA_DISCREPANCY_TABLE">#REF!</definedName>
    <definedName name="SASApp_GDPDATA_SUPPLY_TABLE_FIRST" localSheetId="8">#REF!</definedName>
    <definedName name="SASApp_GDPDATA_SUPPLY_TABLE_FIRST" localSheetId="5">#REF!</definedName>
    <definedName name="SASApp_GDPDATA_SUPPLY_TABLE_FIRST" localSheetId="6">#REF!</definedName>
    <definedName name="SASApp_GDPDATA_SUPPLY_TABLE_FIRST" localSheetId="0">#REF!</definedName>
    <definedName name="SASApp_GDPDATA_SUPPLY_TABLE_FIRST" localSheetId="3">#REF!</definedName>
    <definedName name="SASApp_GDPDATA_SUPPLY_TABLE_FIRST" localSheetId="1">#REF!</definedName>
    <definedName name="SASApp_GDPDATA_SUPPLY_TABLE_FIRST">#REF!</definedName>
    <definedName name="SASApp_GDPDATA_SUPPLY_TABLE_SECOND" localSheetId="8">#REF!</definedName>
    <definedName name="SASApp_GDPDATA_SUPPLY_TABLE_SECOND" localSheetId="5">#REF!</definedName>
    <definedName name="SASApp_GDPDATA_SUPPLY_TABLE_SECOND" localSheetId="6">#REF!</definedName>
    <definedName name="SASApp_GDPDATA_SUPPLY_TABLE_SECOND" localSheetId="0">#REF!</definedName>
    <definedName name="SASApp_GDPDATA_SUPPLY_TABLE_SECOND" localSheetId="3">#REF!</definedName>
    <definedName name="SASApp_GDPDATA_SUPPLY_TABLE_SECOND" localSheetId="1">#REF!</definedName>
    <definedName name="SASApp_GDPDATA_SUPPLY_TABLE_SECOND">#REF!</definedName>
    <definedName name="SASApp_GDPDATA_USE_TABLE_FIRST" localSheetId="8">#REF!</definedName>
    <definedName name="SASApp_GDPDATA_USE_TABLE_FIRST" localSheetId="5">#REF!</definedName>
    <definedName name="SASApp_GDPDATA_USE_TABLE_FIRST" localSheetId="6">#REF!</definedName>
    <definedName name="SASApp_GDPDATA_USE_TABLE_FIRST" localSheetId="0">#REF!</definedName>
    <definedName name="SASApp_GDPDATA_USE_TABLE_FIRST" localSheetId="3">#REF!</definedName>
    <definedName name="SASApp_GDPDATA_USE_TABLE_FIRST" localSheetId="1">#REF!</definedName>
    <definedName name="SASApp_GDPDATA_USE_TABLE_FIRST">#REF!</definedName>
    <definedName name="SASApp_GDPDATA_USE_TABLE_SECOND" localSheetId="8">#REF!</definedName>
    <definedName name="SASApp_GDPDATA_USE_TABLE_SECOND" localSheetId="5">#REF!</definedName>
    <definedName name="SASApp_GDPDATA_USE_TABLE_SECOND" localSheetId="6">#REF!</definedName>
    <definedName name="SASApp_GDPDATA_USE_TABLE_SECOND" localSheetId="0">#REF!</definedName>
    <definedName name="SASApp_GDPDATA_USE_TABLE_SECOND" localSheetId="3">#REF!</definedName>
    <definedName name="SASApp_GDPDATA_USE_TABLE_SECOND" localSheetId="1">#REF!</definedName>
    <definedName name="SASApp_GDPDATA_USE_TABLE_SECOND">#REF!</definedName>
    <definedName name="SEP08N_SML" localSheetId="8">#REF!</definedName>
    <definedName name="SEP08N_SML" localSheetId="6">#REF!</definedName>
    <definedName name="SEP08N_SML" localSheetId="0">#REF!</definedName>
    <definedName name="SEP08N_SML" localSheetId="3">#REF!</definedName>
    <definedName name="SEP08N_SML" localSheetId="16">#REF!</definedName>
    <definedName name="SEP08N_SML" localSheetId="15">#REF!</definedName>
    <definedName name="SEP08N_SML" localSheetId="1">#REF!</definedName>
    <definedName name="SEP08N_SML">#REF!</definedName>
    <definedName name="Start_column" localSheetId="8">#REF!</definedName>
    <definedName name="Start_column" localSheetId="19">#REF!</definedName>
    <definedName name="Start_column" localSheetId="6">#REF!</definedName>
    <definedName name="Start_column" localSheetId="0">#REF!</definedName>
    <definedName name="Start_column" localSheetId="3">#REF!</definedName>
    <definedName name="Start_column" localSheetId="1">#REF!</definedName>
    <definedName name="Start_column">#REF!</definedName>
    <definedName name="Start_Row" localSheetId="8">#REF!</definedName>
    <definedName name="Start_Row" localSheetId="19">#REF!</definedName>
    <definedName name="Start_Row" localSheetId="6">#REF!</definedName>
    <definedName name="Start_Row" localSheetId="0">#REF!</definedName>
    <definedName name="Start_Row" localSheetId="3">#REF!</definedName>
    <definedName name="Start_Row" localSheetId="1">#REF!</definedName>
    <definedName name="Start_Row">#REF!</definedName>
    <definedName name="Start_sheet" localSheetId="8">#REF!</definedName>
    <definedName name="Start_sheet" localSheetId="19">#REF!</definedName>
    <definedName name="Start_sheet" localSheetId="6">#REF!</definedName>
    <definedName name="Start_sheet" localSheetId="0">#REF!</definedName>
    <definedName name="Start_sheet" localSheetId="3">#REF!</definedName>
    <definedName name="Start_sheet" localSheetId="1">#REF!</definedName>
    <definedName name="Start_sheet">#REF!</definedName>
    <definedName name="Summary_Tables" localSheetId="10">[1]Table1!#REF!</definedName>
    <definedName name="Summary_Tables" localSheetId="8">[1]Table1!#REF!</definedName>
    <definedName name="Summary_Tables" localSheetId="6">[2]Table1!#REF!</definedName>
    <definedName name="Summary_Tables" localSheetId="0">[2]Table1!#REF!</definedName>
    <definedName name="Summary_Tables" localSheetId="9">[1]Table1!#REF!</definedName>
    <definedName name="Summary_Tables" localSheetId="4">[2]Table1!#REF!</definedName>
    <definedName name="Summary_Tables" localSheetId="3">[2]Table1!#REF!</definedName>
    <definedName name="Summary_Tables" localSheetId="11">[1]Table1!#REF!</definedName>
    <definedName name="Summary_Tables" localSheetId="1">[2]Table1!#REF!</definedName>
    <definedName name="Summary_Tables">[2]Table1!#REF!</definedName>
    <definedName name="Summary_Tables_10" localSheetId="10">#REF!</definedName>
    <definedName name="Summary_Tables_10" localSheetId="8">#REF!</definedName>
    <definedName name="Summary_Tables_10" localSheetId="6">#REF!</definedName>
    <definedName name="Summary_Tables_10" localSheetId="0">#REF!</definedName>
    <definedName name="Summary_Tables_10" localSheetId="9">#REF!</definedName>
    <definedName name="Summary_Tables_10" localSheetId="3">#REF!</definedName>
    <definedName name="Summary_Tables_10" localSheetId="11">#REF!</definedName>
    <definedName name="Summary_Tables_10" localSheetId="1">#REF!</definedName>
    <definedName name="Summary_Tables_10">#REF!</definedName>
    <definedName name="Summary_Tables_11" localSheetId="10">[1]Table2.1!#REF!</definedName>
    <definedName name="Summary_Tables_11" localSheetId="8">[1]Table2.1!#REF!</definedName>
    <definedName name="Summary_Tables_11" localSheetId="6">[2]Table2.1!#REF!</definedName>
    <definedName name="Summary_Tables_11" localSheetId="0">[2]Table2.1!#REF!</definedName>
    <definedName name="Summary_Tables_11" localSheetId="9">[1]Table2.1!#REF!</definedName>
    <definedName name="Summary_Tables_11" localSheetId="4">[2]Table2.1!#REF!</definedName>
    <definedName name="Summary_Tables_11" localSheetId="3">[2]Table2.1!#REF!</definedName>
    <definedName name="Summary_Tables_11" localSheetId="11">[1]Table2.1!#REF!</definedName>
    <definedName name="Summary_Tables_11" localSheetId="1">[2]Table2.1!#REF!</definedName>
    <definedName name="Summary_Tables_11">[2]Table2.1!#REF!</definedName>
    <definedName name="Summary_Tables_14" localSheetId="10">#REF!</definedName>
    <definedName name="Summary_Tables_14" localSheetId="8">#REF!</definedName>
    <definedName name="Summary_Tables_14" localSheetId="6">#REF!</definedName>
    <definedName name="Summary_Tables_14" localSheetId="0">#REF!</definedName>
    <definedName name="Summary_Tables_14" localSheetId="9">#REF!</definedName>
    <definedName name="Summary_Tables_14" localSheetId="3">#REF!</definedName>
    <definedName name="Summary_Tables_14" localSheetId="11">#REF!</definedName>
    <definedName name="Summary_Tables_14" localSheetId="1">#REF!</definedName>
    <definedName name="Summary_Tables_14">#REF!</definedName>
    <definedName name="Summary_Tables_15" localSheetId="10">#REF!</definedName>
    <definedName name="Summary_Tables_15" localSheetId="8">#REF!</definedName>
    <definedName name="Summary_Tables_15" localSheetId="6">#REF!</definedName>
    <definedName name="Summary_Tables_15" localSheetId="0">#REF!</definedName>
    <definedName name="Summary_Tables_15" localSheetId="9">#REF!</definedName>
    <definedName name="Summary_Tables_15" localSheetId="3">#REF!</definedName>
    <definedName name="Summary_Tables_15" localSheetId="11">#REF!</definedName>
    <definedName name="Summary_Tables_15" localSheetId="1">#REF!</definedName>
    <definedName name="Summary_Tables_15">#REF!</definedName>
    <definedName name="Summary_Tables_17" localSheetId="10">[1]Table3.7!#REF!</definedName>
    <definedName name="Summary_Tables_17" localSheetId="8">[1]Table3.7!#REF!</definedName>
    <definedName name="Summary_Tables_17" localSheetId="6">[2]Table3.7!#REF!</definedName>
    <definedName name="Summary_Tables_17" localSheetId="0">[2]Table3.7!#REF!</definedName>
    <definedName name="Summary_Tables_17" localSheetId="9">[1]Table3.7!#REF!</definedName>
    <definedName name="Summary_Tables_17" localSheetId="4">[2]Table3.7!#REF!</definedName>
    <definedName name="Summary_Tables_17" localSheetId="3">[2]Table3.7!#REF!</definedName>
    <definedName name="Summary_Tables_17" localSheetId="11">[1]Table3.7!#REF!</definedName>
    <definedName name="Summary_Tables_17" localSheetId="1">[2]Table3.7!#REF!</definedName>
    <definedName name="Summary_Tables_17">[2]Table3.7!#REF!</definedName>
    <definedName name="Summary_Tables_18" localSheetId="10">[1]Table3.6!#REF!</definedName>
    <definedName name="Summary_Tables_18" localSheetId="8">[1]Table3.6!#REF!</definedName>
    <definedName name="Summary_Tables_18" localSheetId="6">[2]Table3.6!#REF!</definedName>
    <definedName name="Summary_Tables_18" localSheetId="0">[2]Table3.6!#REF!</definedName>
    <definedName name="Summary_Tables_18" localSheetId="9">[1]Table3.6!#REF!</definedName>
    <definedName name="Summary_Tables_18" localSheetId="4">[2]Table3.6!#REF!</definedName>
    <definedName name="Summary_Tables_18" localSheetId="3">[2]Table3.6!#REF!</definedName>
    <definedName name="Summary_Tables_18" localSheetId="11">[1]Table3.6!#REF!</definedName>
    <definedName name="Summary_Tables_18" localSheetId="1">[2]Table3.6!#REF!</definedName>
    <definedName name="Summary_Tables_18">[2]Table3.6!#REF!</definedName>
    <definedName name="Summary_Tables_19" localSheetId="10">#REF!</definedName>
    <definedName name="Summary_Tables_19" localSheetId="8">#REF!</definedName>
    <definedName name="Summary_Tables_19" localSheetId="6">#REF!</definedName>
    <definedName name="Summary_Tables_19" localSheetId="0">#REF!</definedName>
    <definedName name="Summary_Tables_19" localSheetId="9">#REF!</definedName>
    <definedName name="Summary_Tables_19" localSheetId="3">#REF!</definedName>
    <definedName name="Summary_Tables_19" localSheetId="11">#REF!</definedName>
    <definedName name="Summary_Tables_19" localSheetId="1">#REF!</definedName>
    <definedName name="Summary_Tables_19">#REF!</definedName>
    <definedName name="Summary_Tables_2" localSheetId="10">[1]Table1!#REF!</definedName>
    <definedName name="Summary_Tables_2" localSheetId="8">[1]Table1!#REF!</definedName>
    <definedName name="Summary_Tables_2" localSheetId="6">[2]Table1!#REF!</definedName>
    <definedName name="Summary_Tables_2" localSheetId="0">[2]Table1!#REF!</definedName>
    <definedName name="Summary_Tables_2" localSheetId="9">[1]Table1!#REF!</definedName>
    <definedName name="Summary_Tables_2" localSheetId="4">[2]Table1!#REF!</definedName>
    <definedName name="Summary_Tables_2" localSheetId="3">[2]Table1!#REF!</definedName>
    <definedName name="Summary_Tables_2" localSheetId="11">[1]Table1!#REF!</definedName>
    <definedName name="Summary_Tables_2" localSheetId="1">[2]Table1!#REF!</definedName>
    <definedName name="Summary_Tables_2">[2]Table1!#REF!</definedName>
    <definedName name="Summary_Tables_20" localSheetId="10">[1]Table4!#REF!</definedName>
    <definedName name="Summary_Tables_20" localSheetId="8">[1]Table4!#REF!</definedName>
    <definedName name="Summary_Tables_20" localSheetId="6">[2]Table4!#REF!</definedName>
    <definedName name="Summary_Tables_20" localSheetId="0">[2]Table4!#REF!</definedName>
    <definedName name="Summary_Tables_20" localSheetId="9">[1]Table4!#REF!</definedName>
    <definedName name="Summary_Tables_20" localSheetId="4">[2]Table4!#REF!</definedName>
    <definedName name="Summary_Tables_20" localSheetId="3">[2]Table4!#REF!</definedName>
    <definedName name="Summary_Tables_20" localSheetId="11">[1]Table4!#REF!</definedName>
    <definedName name="Summary_Tables_20" localSheetId="1">[2]Table4!#REF!</definedName>
    <definedName name="Summary_Tables_20">[2]Table4!#REF!</definedName>
    <definedName name="Summary_Tables_24" localSheetId="10">[1]Table8!#REF!</definedName>
    <definedName name="Summary_Tables_24" localSheetId="8">[1]Table8!#REF!</definedName>
    <definedName name="Summary_Tables_24" localSheetId="6">[2]Table8!#REF!</definedName>
    <definedName name="Summary_Tables_24" localSheetId="0">[2]Table8!#REF!</definedName>
    <definedName name="Summary_Tables_24" localSheetId="9">[1]Table8!#REF!</definedName>
    <definedName name="Summary_Tables_24" localSheetId="4">[2]Table8!#REF!</definedName>
    <definedName name="Summary_Tables_24" localSheetId="3">[2]Table8!#REF!</definedName>
    <definedName name="Summary_Tables_24" localSheetId="11">[1]Table8!#REF!</definedName>
    <definedName name="Summary_Tables_24" localSheetId="1">[2]Table8!#REF!</definedName>
    <definedName name="Summary_Tables_24">[2]Table8!#REF!</definedName>
    <definedName name="Summary_Tables_25" localSheetId="10">[1]Table2.2!#REF!</definedName>
    <definedName name="Summary_Tables_25" localSheetId="8">[1]Table2.2!#REF!</definedName>
    <definedName name="Summary_Tables_25" localSheetId="6">[2]Table2.2!#REF!</definedName>
    <definedName name="Summary_Tables_25" localSheetId="0">[2]Table2.2!#REF!</definedName>
    <definedName name="Summary_Tables_25" localSheetId="9">[1]Table2.2!#REF!</definedName>
    <definedName name="Summary_Tables_25" localSheetId="4">[2]Table2.2!#REF!</definedName>
    <definedName name="Summary_Tables_25" localSheetId="3">[2]Table2.2!#REF!</definedName>
    <definedName name="Summary_Tables_25" localSheetId="11">[1]Table2.2!#REF!</definedName>
    <definedName name="Summary_Tables_25" localSheetId="1">[2]Table2.2!#REF!</definedName>
    <definedName name="Summary_Tables_25">[2]Table2.2!#REF!</definedName>
    <definedName name="Summary_Tables_26" localSheetId="10">[1]Table2.2!#REF!</definedName>
    <definedName name="Summary_Tables_26" localSheetId="8">[1]Table2.2!#REF!</definedName>
    <definedName name="Summary_Tables_26" localSheetId="6">[2]Table2.2!#REF!</definedName>
    <definedName name="Summary_Tables_26" localSheetId="0">[2]Table2.2!#REF!</definedName>
    <definedName name="Summary_Tables_26" localSheetId="9">[1]Table2.2!#REF!</definedName>
    <definedName name="Summary_Tables_26" localSheetId="4">[2]Table2.2!#REF!</definedName>
    <definedName name="Summary_Tables_26" localSheetId="3">[2]Table2.2!#REF!</definedName>
    <definedName name="Summary_Tables_26" localSheetId="11">[1]Table2.2!#REF!</definedName>
    <definedName name="Summary_Tables_26" localSheetId="1">[2]Table2.2!#REF!</definedName>
    <definedName name="Summary_Tables_26">[2]Table2.2!#REF!</definedName>
    <definedName name="Summary_Tables_27" localSheetId="10">#REF!</definedName>
    <definedName name="Summary_Tables_27" localSheetId="8">#REF!</definedName>
    <definedName name="Summary_Tables_27" localSheetId="6">#REF!</definedName>
    <definedName name="Summary_Tables_27" localSheetId="0">#REF!</definedName>
    <definedName name="Summary_Tables_27" localSheetId="9">#REF!</definedName>
    <definedName name="Summary_Tables_27" localSheetId="3">#REF!</definedName>
    <definedName name="Summary_Tables_27" localSheetId="11">#REF!</definedName>
    <definedName name="Summary_Tables_27" localSheetId="1">#REF!</definedName>
    <definedName name="Summary_Tables_27">#REF!</definedName>
    <definedName name="Summary_Tables_28" localSheetId="10">'[1]Table 2'!#REF!</definedName>
    <definedName name="Summary_Tables_28" localSheetId="8">'[1]Table 2'!#REF!</definedName>
    <definedName name="Summary_Tables_28" localSheetId="6">'[2]Table 2'!#REF!</definedName>
    <definedName name="Summary_Tables_28" localSheetId="0">'[2]Table 2'!#REF!</definedName>
    <definedName name="Summary_Tables_28" localSheetId="9">'[1]Table 2'!#REF!</definedName>
    <definedName name="Summary_Tables_28" localSheetId="4">'[2]Table 2'!#REF!</definedName>
    <definedName name="Summary_Tables_28" localSheetId="3">'[2]Table 2'!#REF!</definedName>
    <definedName name="Summary_Tables_28" localSheetId="11">'[1]Table 2'!#REF!</definedName>
    <definedName name="Summary_Tables_28" localSheetId="1">'[2]Table 2'!#REF!</definedName>
    <definedName name="Summary_Tables_28">'[2]Table 2'!#REF!</definedName>
    <definedName name="Summary_Tables_29" localSheetId="10">'[1]Table 2'!#REF!</definedName>
    <definedName name="Summary_Tables_29" localSheetId="8">'[1]Table 2'!#REF!</definedName>
    <definedName name="Summary_Tables_29" localSheetId="6">'[2]Table 2'!#REF!</definedName>
    <definedName name="Summary_Tables_29" localSheetId="0">'[2]Table 2'!#REF!</definedName>
    <definedName name="Summary_Tables_29" localSheetId="9">'[1]Table 2'!#REF!</definedName>
    <definedName name="Summary_Tables_29" localSheetId="4">'[2]Table 2'!#REF!</definedName>
    <definedName name="Summary_Tables_29" localSheetId="3">'[2]Table 2'!#REF!</definedName>
    <definedName name="Summary_Tables_29" localSheetId="11">'[1]Table 2'!#REF!</definedName>
    <definedName name="Summary_Tables_29" localSheetId="1">'[2]Table 2'!#REF!</definedName>
    <definedName name="Summary_Tables_29">'[2]Table 2'!#REF!</definedName>
    <definedName name="Summary_Tables_3" localSheetId="10">[4]Table2.2!#REF!</definedName>
    <definedName name="Summary_Tables_3" localSheetId="8">[4]Table2.2!#REF!</definedName>
    <definedName name="Summary_Tables_3" localSheetId="6">[4]Table2.2!#REF!</definedName>
    <definedName name="Summary_Tables_3" localSheetId="0">[4]Table2.2!#REF!</definedName>
    <definedName name="Summary_Tables_3" localSheetId="9">[4]Table2.2!#REF!</definedName>
    <definedName name="Summary_Tables_3" localSheetId="4">[4]Table2.2!#REF!</definedName>
    <definedName name="Summary_Tables_3" localSheetId="3">[4]Table2.2!#REF!</definedName>
    <definedName name="Summary_Tables_3" localSheetId="11">[4]Table2.2!#REF!</definedName>
    <definedName name="Summary_Tables_3" localSheetId="1">[4]Table2.2!#REF!</definedName>
    <definedName name="Summary_Tables_3">[4]Table2.2!#REF!</definedName>
    <definedName name="Summary_Tables_30" localSheetId="10">'[1]Table 2'!#REF!</definedName>
    <definedName name="Summary_Tables_30" localSheetId="8">'[1]Table 2'!#REF!</definedName>
    <definedName name="Summary_Tables_30" localSheetId="6">'[2]Table 2'!#REF!</definedName>
    <definedName name="Summary_Tables_30" localSheetId="0">'[2]Table 2'!#REF!</definedName>
    <definedName name="Summary_Tables_30" localSheetId="9">'[1]Table 2'!#REF!</definedName>
    <definedName name="Summary_Tables_30" localSheetId="4">'[2]Table 2'!#REF!</definedName>
    <definedName name="Summary_Tables_30" localSheetId="3">'[2]Table 2'!#REF!</definedName>
    <definedName name="Summary_Tables_30" localSheetId="11">'[1]Table 2'!#REF!</definedName>
    <definedName name="Summary_Tables_30" localSheetId="1">'[2]Table 2'!#REF!</definedName>
    <definedName name="Summary_Tables_30">'[2]Table 2'!#REF!</definedName>
    <definedName name="Summary_Tables_31" localSheetId="10">'[1]Table 2.3'!#REF!</definedName>
    <definedName name="Summary_Tables_31" localSheetId="8">'[1]Table 2.3'!#REF!</definedName>
    <definedName name="Summary_Tables_31" localSheetId="6">#REF!</definedName>
    <definedName name="Summary_Tables_31" localSheetId="0">#REF!</definedName>
    <definedName name="Summary_Tables_31" localSheetId="9">'[1]Table 2.3'!#REF!</definedName>
    <definedName name="Summary_Tables_31" localSheetId="3">#REF!</definedName>
    <definedName name="Summary_Tables_31" localSheetId="11">'[1]Table 2.3'!#REF!</definedName>
    <definedName name="Summary_Tables_31" localSheetId="1">#REF!</definedName>
    <definedName name="Summary_Tables_31">#REF!</definedName>
    <definedName name="Summary_Tables_32" localSheetId="10">'[1]Table 2.3'!#REF!</definedName>
    <definedName name="Summary_Tables_32" localSheetId="8">'[1]Table 2.3'!#REF!</definedName>
    <definedName name="Summary_Tables_32" localSheetId="6">#REF!</definedName>
    <definedName name="Summary_Tables_32" localSheetId="0">#REF!</definedName>
    <definedName name="Summary_Tables_32" localSheetId="9">'[1]Table 2.3'!#REF!</definedName>
    <definedName name="Summary_Tables_32" localSheetId="3">#REF!</definedName>
    <definedName name="Summary_Tables_32" localSheetId="11">'[1]Table 2.3'!#REF!</definedName>
    <definedName name="Summary_Tables_32" localSheetId="1">#REF!</definedName>
    <definedName name="Summary_Tables_32">#REF!</definedName>
    <definedName name="Summary_Tables_34" localSheetId="10">[1]Table3.8a!#REF!</definedName>
    <definedName name="Summary_Tables_34" localSheetId="8">[1]Table3.8a!#REF!</definedName>
    <definedName name="Summary_Tables_34" localSheetId="6">[2]Table3.8a!#REF!</definedName>
    <definedName name="Summary_Tables_34" localSheetId="0">[2]Table3.8a!#REF!</definedName>
    <definedName name="Summary_Tables_34" localSheetId="9">[1]Table3.8a!#REF!</definedName>
    <definedName name="Summary_Tables_34" localSheetId="4">[2]Table3.8a!#REF!</definedName>
    <definedName name="Summary_Tables_34" localSheetId="3">[2]Table3.8a!#REF!</definedName>
    <definedName name="Summary_Tables_34" localSheetId="11">[1]Table3.8a!#REF!</definedName>
    <definedName name="Summary_Tables_34" localSheetId="1">[2]Table3.8a!#REF!</definedName>
    <definedName name="Summary_Tables_34">[2]Table3.8a!#REF!</definedName>
    <definedName name="Summary_Tables_35" localSheetId="10">[1]Table3.8b!#REF!</definedName>
    <definedName name="Summary_Tables_35" localSheetId="8">[1]Table3.8b!#REF!</definedName>
    <definedName name="Summary_Tables_35" localSheetId="6">[2]Table3.8b!#REF!</definedName>
    <definedName name="Summary_Tables_35" localSheetId="0">[2]Table3.8b!#REF!</definedName>
    <definedName name="Summary_Tables_35" localSheetId="9">[1]Table3.8b!#REF!</definedName>
    <definedName name="Summary_Tables_35" localSheetId="4">[2]Table3.8b!#REF!</definedName>
    <definedName name="Summary_Tables_35" localSheetId="3">[2]Table3.8b!#REF!</definedName>
    <definedName name="Summary_Tables_35" localSheetId="11">[1]Table3.8b!#REF!</definedName>
    <definedName name="Summary_Tables_35" localSheetId="1">[2]Table3.8b!#REF!</definedName>
    <definedName name="Summary_Tables_35">[2]Table3.8b!#REF!</definedName>
    <definedName name="Summary_Tables_36" localSheetId="10">#REF!</definedName>
    <definedName name="Summary_Tables_36" localSheetId="8">#REF!</definedName>
    <definedName name="Summary_Tables_36" localSheetId="6">#REF!</definedName>
    <definedName name="Summary_Tables_36" localSheetId="0">#REF!</definedName>
    <definedName name="Summary_Tables_36" localSheetId="9">#REF!</definedName>
    <definedName name="Summary_Tables_36" localSheetId="3">#REF!</definedName>
    <definedName name="Summary_Tables_36" localSheetId="11">#REF!</definedName>
    <definedName name="Summary_Tables_36" localSheetId="1">#REF!</definedName>
    <definedName name="Summary_Tables_36">#REF!</definedName>
    <definedName name="Summary_Tables_37" localSheetId="10">[1]Table3.8c!#REF!</definedName>
    <definedName name="Summary_Tables_37" localSheetId="8">[1]Table3.8c!#REF!</definedName>
    <definedName name="Summary_Tables_37" localSheetId="6">[2]Table3.8c!#REF!</definedName>
    <definedName name="Summary_Tables_37" localSheetId="0">[2]Table3.8c!#REF!</definedName>
    <definedName name="Summary_Tables_37" localSheetId="9">[1]Table3.8c!#REF!</definedName>
    <definedName name="Summary_Tables_37" localSheetId="4">[2]Table3.8c!#REF!</definedName>
    <definedName name="Summary_Tables_37" localSheetId="3">[2]Table3.8c!#REF!</definedName>
    <definedName name="Summary_Tables_37" localSheetId="11">[1]Table3.8c!#REF!</definedName>
    <definedName name="Summary_Tables_37" localSheetId="1">[2]Table3.8c!#REF!</definedName>
    <definedName name="Summary_Tables_37">[2]Table3.8c!#REF!</definedName>
    <definedName name="Summary_Tables_38" localSheetId="10">[1]Table3.6!#REF!</definedName>
    <definedName name="Summary_Tables_38" localSheetId="8">[1]Table3.6!#REF!</definedName>
    <definedName name="Summary_Tables_38" localSheetId="6">[2]Table3.6!#REF!</definedName>
    <definedName name="Summary_Tables_38" localSheetId="0">[2]Table3.6!#REF!</definedName>
    <definedName name="Summary_Tables_38" localSheetId="9">[1]Table3.6!#REF!</definedName>
    <definedName name="Summary_Tables_38" localSheetId="4">[2]Table3.6!#REF!</definedName>
    <definedName name="Summary_Tables_38" localSheetId="3">[2]Table3.6!#REF!</definedName>
    <definedName name="Summary_Tables_38" localSheetId="11">[1]Table3.6!#REF!</definedName>
    <definedName name="Summary_Tables_38" localSheetId="1">[2]Table3.6!#REF!</definedName>
    <definedName name="Summary_Tables_38">[2]Table3.6!#REF!</definedName>
    <definedName name="Summary_Tables_4" localSheetId="10">[4]Table2.2!#REF!</definedName>
    <definedName name="Summary_Tables_4" localSheetId="8">[4]Table2.2!#REF!</definedName>
    <definedName name="Summary_Tables_4" localSheetId="6">[4]Table2.2!#REF!</definedName>
    <definedName name="Summary_Tables_4" localSheetId="0">[4]Table2.2!#REF!</definedName>
    <definedName name="Summary_Tables_4" localSheetId="9">[4]Table2.2!#REF!</definedName>
    <definedName name="Summary_Tables_4" localSheetId="4">[4]Table2.2!#REF!</definedName>
    <definedName name="Summary_Tables_4" localSheetId="3">[4]Table2.2!#REF!</definedName>
    <definedName name="Summary_Tables_4" localSheetId="11">[4]Table2.2!#REF!</definedName>
    <definedName name="Summary_Tables_4" localSheetId="1">[4]Table2.2!#REF!</definedName>
    <definedName name="Summary_Tables_4">[4]Table2.2!#REF!</definedName>
    <definedName name="Summary_Tables_44" localSheetId="10">[1]Table2.1!#REF!</definedName>
    <definedName name="Summary_Tables_44" localSheetId="8">[1]Table2.1!#REF!</definedName>
    <definedName name="Summary_Tables_44" localSheetId="6">[2]Table2.1!#REF!</definedName>
    <definedName name="Summary_Tables_44" localSheetId="0">[2]Table2.1!#REF!</definedName>
    <definedName name="Summary_Tables_44" localSheetId="9">[1]Table2.1!#REF!</definedName>
    <definedName name="Summary_Tables_44" localSheetId="4">[2]Table2.1!#REF!</definedName>
    <definedName name="Summary_Tables_44" localSheetId="3">[2]Table2.1!#REF!</definedName>
    <definedName name="Summary_Tables_44" localSheetId="11">[1]Table2.1!#REF!</definedName>
    <definedName name="Summary_Tables_44" localSheetId="1">[2]Table2.1!#REF!</definedName>
    <definedName name="Summary_Tables_44">[2]Table2.1!#REF!</definedName>
    <definedName name="Summary_Tables_45" localSheetId="10">[1]Table2.2!#REF!</definedName>
    <definedName name="Summary_Tables_45" localSheetId="8">[1]Table2.2!#REF!</definedName>
    <definedName name="Summary_Tables_45" localSheetId="6">[2]Table2.2!#REF!</definedName>
    <definedName name="Summary_Tables_45" localSheetId="0">[2]Table2.2!#REF!</definedName>
    <definedName name="Summary_Tables_45" localSheetId="9">[1]Table2.2!#REF!</definedName>
    <definedName name="Summary_Tables_45" localSheetId="4">[2]Table2.2!#REF!</definedName>
    <definedName name="Summary_Tables_45" localSheetId="3">[2]Table2.2!#REF!</definedName>
    <definedName name="Summary_Tables_45" localSheetId="11">[1]Table2.2!#REF!</definedName>
    <definedName name="Summary_Tables_45" localSheetId="1">[2]Table2.2!#REF!</definedName>
    <definedName name="Summary_Tables_45">[2]Table2.2!#REF!</definedName>
    <definedName name="Summary_Tables_46" localSheetId="10">[1]Table2.2!#REF!</definedName>
    <definedName name="Summary_Tables_46" localSheetId="8">[1]Table2.2!#REF!</definedName>
    <definedName name="Summary_Tables_46" localSheetId="6">[2]Table2.2!#REF!</definedName>
    <definedName name="Summary_Tables_46" localSheetId="0">[2]Table2.2!#REF!</definedName>
    <definedName name="Summary_Tables_46" localSheetId="9">[1]Table2.2!#REF!</definedName>
    <definedName name="Summary_Tables_46" localSheetId="4">[2]Table2.2!#REF!</definedName>
    <definedName name="Summary_Tables_46" localSheetId="3">[2]Table2.2!#REF!</definedName>
    <definedName name="Summary_Tables_46" localSheetId="11">[1]Table2.2!#REF!</definedName>
    <definedName name="Summary_Tables_46" localSheetId="1">[2]Table2.2!#REF!</definedName>
    <definedName name="Summary_Tables_46">[2]Table2.2!#REF!</definedName>
    <definedName name="Summary_Tables_5" localSheetId="10">[4]Table2.2!#REF!</definedName>
    <definedName name="Summary_Tables_5" localSheetId="8">[4]Table2.2!#REF!</definedName>
    <definedName name="Summary_Tables_5" localSheetId="6">[4]Table2.2!#REF!</definedName>
    <definedName name="Summary_Tables_5" localSheetId="0">[4]Table2.2!#REF!</definedName>
    <definedName name="Summary_Tables_5" localSheetId="9">[4]Table2.2!#REF!</definedName>
    <definedName name="Summary_Tables_5" localSheetId="4">[4]Table2.2!#REF!</definedName>
    <definedName name="Summary_Tables_5" localSheetId="3">[4]Table2.2!#REF!</definedName>
    <definedName name="Summary_Tables_5" localSheetId="11">[4]Table2.2!#REF!</definedName>
    <definedName name="Summary_Tables_5" localSheetId="1">[4]Table2.2!#REF!</definedName>
    <definedName name="Summary_Tables_5">[4]Table2.2!#REF!</definedName>
    <definedName name="Summary_Tables_6" localSheetId="8">'employment in the 4th quarter'!$A$1:$M$16</definedName>
    <definedName name="Summary_Tables_6" localSheetId="9">'mfg empl comp rest of economy'!$A$1:$M$8</definedName>
    <definedName name="Z_B5B3C281_3E7C_11D3_BF6D_444553540000_.wvu.Cols" localSheetId="10" hidden="1">#REF!,#REF!,#REF!,#REF!</definedName>
    <definedName name="Z_B5B3C281_3E7C_11D3_BF6D_444553540000_.wvu.Cols" localSheetId="8" hidden="1">#REF!,#REF!,#REF!,#REF!</definedName>
    <definedName name="Z_B5B3C281_3E7C_11D3_BF6D_444553540000_.wvu.Cols" localSheetId="19" hidden="1">#REF!,#REF!,#REF!,#REF!</definedName>
    <definedName name="Z_B5B3C281_3E7C_11D3_BF6D_444553540000_.wvu.Cols" localSheetId="6" hidden="1">#REF!,#REF!,#REF!,#REF!</definedName>
    <definedName name="Z_B5B3C281_3E7C_11D3_BF6D_444553540000_.wvu.Cols" localSheetId="0" hidden="1">#REF!,#REF!,#REF!,#REF!</definedName>
    <definedName name="Z_B5B3C281_3E7C_11D3_BF6D_444553540000_.wvu.Cols" localSheetId="4" hidden="1">#REF!,#REF!,#REF!,#REF!</definedName>
    <definedName name="Z_B5B3C281_3E7C_11D3_BF6D_444553540000_.wvu.Cols" localSheetId="3" hidden="1">#REF!,#REF!,#REF!,#REF!</definedName>
    <definedName name="Z_B5B3C281_3E7C_11D3_BF6D_444553540000_.wvu.Cols" localSheetId="11" hidden="1">#REF!,#REF!,#REF!,#REF!</definedName>
    <definedName name="Z_B5B3C281_3E7C_11D3_BF6D_444553540000_.wvu.Cols" localSheetId="1" hidden="1">#REF!,#REF!,#REF!,#REF!</definedName>
    <definedName name="Z_B5B3C281_3E7C_11D3_BF6D_444553540000_.wvu.Cols" hidden="1">#REF!,#REF!,#REF!,#REF!</definedName>
    <definedName name="Z_B5B3C281_3E7C_11D3_BF6D_444553540000_.wvu.PrintArea" localSheetId="8" hidden="1">#REF!</definedName>
    <definedName name="Z_B5B3C281_3E7C_11D3_BF6D_444553540000_.wvu.PrintArea" localSheetId="19" hidden="1">#REF!</definedName>
    <definedName name="Z_B5B3C281_3E7C_11D3_BF6D_444553540000_.wvu.PrintArea" localSheetId="6" hidden="1">#REF!</definedName>
    <definedName name="Z_B5B3C281_3E7C_11D3_BF6D_444553540000_.wvu.PrintArea" localSheetId="0" hidden="1">#REF!</definedName>
    <definedName name="Z_B5B3C281_3E7C_11D3_BF6D_444553540000_.wvu.PrintArea" localSheetId="3" hidden="1">#REF!</definedName>
    <definedName name="Z_B5B3C281_3E7C_11D3_BF6D_444553540000_.wvu.PrintArea" localSheetId="1" hidden="1">#REF!</definedName>
    <definedName name="Z_B5B3C281_3E7C_11D3_BF6D_444553540000_.wvu.PrintArea" hidden="1">#REF!</definedName>
    <definedName name="Z_B5B3C281_3E7C_11D3_BF6D_444553540000_.wvu.Rows" localSheetId="8" hidden="1">#REF!</definedName>
    <definedName name="Z_B5B3C281_3E7C_11D3_BF6D_444553540000_.wvu.Rows" localSheetId="19" hidden="1">#REF!</definedName>
    <definedName name="Z_B5B3C281_3E7C_11D3_BF6D_444553540000_.wvu.Rows" localSheetId="6" hidden="1">#REF!</definedName>
    <definedName name="Z_B5B3C281_3E7C_11D3_BF6D_444553540000_.wvu.Rows" localSheetId="0" hidden="1">#REF!</definedName>
    <definedName name="Z_B5B3C281_3E7C_11D3_BF6D_444553540000_.wvu.Rows" localSheetId="3" hidden="1">#REF!</definedName>
    <definedName name="Z_B5B3C281_3E7C_11D3_BF6D_444553540000_.wvu.Rows" localSheetId="1" hidden="1">#REF!</definedName>
    <definedName name="Z_B5B3C281_3E7C_11D3_BF6D_444553540000_.wvu.Rows" hidden="1">#REF!</definedName>
  </definedNames>
  <calcPr calcId="145621"/>
</workbook>
</file>

<file path=xl/calcChain.xml><?xml version="1.0" encoding="utf-8"?>
<calcChain xmlns="http://schemas.openxmlformats.org/spreadsheetml/2006/main">
  <c r="P32" i="40" l="1"/>
  <c r="O32" i="40"/>
  <c r="N32" i="40"/>
  <c r="M32" i="40"/>
  <c r="L32" i="40"/>
  <c r="K32" i="40"/>
  <c r="J32" i="40"/>
  <c r="I32" i="40"/>
  <c r="H32" i="40"/>
  <c r="G32" i="40"/>
  <c r="F32" i="40"/>
  <c r="E32" i="40"/>
  <c r="P16" i="40"/>
  <c r="O16" i="40"/>
  <c r="N16" i="40"/>
  <c r="M16" i="40"/>
  <c r="L16" i="40"/>
  <c r="K16" i="40"/>
  <c r="J16" i="40"/>
  <c r="I16" i="40"/>
  <c r="H16" i="40"/>
  <c r="G16" i="40"/>
  <c r="F16" i="40"/>
  <c r="E16" i="40"/>
  <c r="D16" i="40"/>
  <c r="C16" i="40"/>
  <c r="B16" i="40"/>
  <c r="P14" i="40"/>
  <c r="O14" i="40"/>
  <c r="N14" i="40"/>
  <c r="M14" i="40"/>
  <c r="L14" i="40"/>
  <c r="K14" i="40"/>
  <c r="J14" i="40"/>
  <c r="I14" i="40"/>
  <c r="H14" i="40"/>
  <c r="G14" i="40"/>
  <c r="F14" i="40"/>
  <c r="E14" i="40"/>
  <c r="D14" i="40"/>
  <c r="C14" i="40"/>
  <c r="B14" i="40"/>
  <c r="P13" i="40"/>
  <c r="O13" i="40"/>
  <c r="N13" i="40"/>
  <c r="M13" i="40"/>
  <c r="L13" i="40"/>
  <c r="K13" i="40"/>
  <c r="J13" i="40"/>
  <c r="I13" i="40"/>
  <c r="H13" i="40"/>
  <c r="G13" i="40"/>
  <c r="F13" i="40"/>
  <c r="E13" i="40"/>
  <c r="D13" i="40"/>
  <c r="C13" i="40"/>
  <c r="B13" i="40"/>
  <c r="P12" i="40"/>
  <c r="O12" i="40"/>
  <c r="N12" i="40"/>
  <c r="M12" i="40"/>
  <c r="L12" i="40"/>
  <c r="K12" i="40"/>
  <c r="J12" i="40"/>
  <c r="I12" i="40"/>
  <c r="H12" i="40"/>
  <c r="G12" i="40"/>
  <c r="F12" i="40"/>
  <c r="E12" i="40"/>
  <c r="D12" i="40"/>
  <c r="C12" i="40"/>
  <c r="B12" i="40"/>
  <c r="P11" i="40"/>
  <c r="O11" i="40"/>
  <c r="N11" i="40"/>
  <c r="M11" i="40"/>
  <c r="L11" i="40"/>
  <c r="K11" i="40"/>
  <c r="J11" i="40"/>
  <c r="I11" i="40"/>
  <c r="H11" i="40"/>
  <c r="G11" i="40"/>
  <c r="F11" i="40"/>
  <c r="E11" i="40"/>
  <c r="D11" i="40"/>
  <c r="C11" i="40"/>
  <c r="B11" i="40"/>
  <c r="P10" i="40"/>
  <c r="O10" i="40"/>
  <c r="N10" i="40"/>
  <c r="M10" i="40"/>
  <c r="L10" i="40"/>
  <c r="K10" i="40"/>
  <c r="J10" i="40"/>
  <c r="I10" i="40"/>
  <c r="H10" i="40"/>
  <c r="G10" i="40"/>
  <c r="F10" i="40"/>
  <c r="E10" i="40"/>
  <c r="D10" i="40"/>
  <c r="C10" i="40"/>
  <c r="B10" i="40"/>
  <c r="B4" i="39"/>
  <c r="C4" i="39"/>
  <c r="D4" i="39"/>
  <c r="E4" i="39"/>
  <c r="F4" i="39"/>
  <c r="B5" i="39"/>
  <c r="C5" i="39"/>
  <c r="D5" i="39"/>
  <c r="E5" i="39"/>
  <c r="F5" i="39"/>
  <c r="B6" i="39"/>
  <c r="C6" i="39"/>
  <c r="D6" i="39"/>
  <c r="E6" i="39"/>
  <c r="F6" i="39"/>
  <c r="B7" i="39"/>
  <c r="C7" i="39"/>
  <c r="D7" i="39"/>
  <c r="E7" i="39"/>
  <c r="F7" i="39"/>
  <c r="B8" i="39"/>
  <c r="C8" i="39"/>
  <c r="D8" i="39"/>
  <c r="E8" i="39"/>
  <c r="F8" i="39"/>
  <c r="B9" i="39"/>
  <c r="C9" i="39"/>
  <c r="D9" i="39"/>
  <c r="E9" i="39"/>
  <c r="F9" i="39"/>
  <c r="B10" i="39"/>
  <c r="C10" i="39"/>
  <c r="D10" i="39"/>
  <c r="E10" i="39"/>
  <c r="F10" i="39"/>
  <c r="B11" i="39"/>
  <c r="C11" i="39"/>
  <c r="D11" i="39"/>
  <c r="E11" i="39"/>
  <c r="F11" i="39"/>
  <c r="B12" i="39"/>
  <c r="C12" i="39"/>
  <c r="D12" i="39"/>
  <c r="E12" i="39"/>
  <c r="F12" i="39"/>
  <c r="B13" i="39"/>
  <c r="C13" i="39"/>
  <c r="D13" i="39"/>
  <c r="E13" i="39"/>
  <c r="F13" i="39"/>
  <c r="B14" i="39"/>
  <c r="C14" i="39"/>
  <c r="D14" i="39"/>
  <c r="E14" i="39"/>
  <c r="F14" i="39"/>
  <c r="B15" i="39"/>
  <c r="C15" i="39"/>
  <c r="D15" i="39"/>
  <c r="E15" i="39"/>
  <c r="F15" i="39"/>
  <c r="B16" i="39"/>
  <c r="C16" i="39"/>
  <c r="D16" i="39"/>
  <c r="E16" i="39"/>
  <c r="F16" i="39"/>
  <c r="B17" i="39"/>
  <c r="C17" i="39"/>
  <c r="D17" i="39"/>
  <c r="E17" i="39"/>
  <c r="F17" i="39"/>
  <c r="B18" i="39"/>
  <c r="C18" i="39"/>
  <c r="D18" i="39"/>
  <c r="E18" i="39"/>
  <c r="F18" i="39"/>
  <c r="B19" i="39"/>
  <c r="C19" i="39"/>
  <c r="D19" i="39"/>
  <c r="E19" i="39"/>
  <c r="F19" i="39"/>
  <c r="B20" i="39"/>
  <c r="C20" i="39"/>
  <c r="D20" i="39"/>
  <c r="E20" i="39"/>
  <c r="F20" i="39"/>
  <c r="B21" i="39"/>
  <c r="C21" i="39"/>
  <c r="D21" i="39"/>
  <c r="E21" i="39"/>
  <c r="F21" i="39"/>
  <c r="B22" i="39"/>
  <c r="C22" i="39"/>
  <c r="D22" i="39"/>
  <c r="E22" i="39"/>
  <c r="F22" i="39"/>
  <c r="B23" i="39"/>
  <c r="C23" i="39"/>
  <c r="D23" i="39"/>
  <c r="E23" i="39"/>
  <c r="F23" i="39"/>
  <c r="B24" i="39"/>
  <c r="C24" i="39"/>
  <c r="D24" i="39"/>
  <c r="E24" i="39"/>
  <c r="F24" i="39"/>
  <c r="B25" i="39"/>
  <c r="C25" i="39"/>
  <c r="D25" i="39"/>
  <c r="E25" i="39"/>
  <c r="F25" i="39"/>
  <c r="B26" i="39"/>
  <c r="C26" i="39"/>
  <c r="D26" i="39"/>
  <c r="E26" i="39"/>
  <c r="F26" i="39"/>
  <c r="K10" i="38"/>
  <c r="J10" i="38"/>
  <c r="I10" i="38"/>
  <c r="K9" i="38"/>
  <c r="J9" i="38"/>
  <c r="I9" i="38"/>
  <c r="K8" i="38"/>
  <c r="J8" i="38"/>
  <c r="I8" i="38"/>
  <c r="K7" i="38"/>
  <c r="J7" i="38"/>
  <c r="I7" i="38"/>
  <c r="K6" i="38"/>
  <c r="J6" i="38"/>
  <c r="I6" i="38"/>
  <c r="G22" i="36"/>
  <c r="F22" i="36"/>
  <c r="E22" i="36"/>
  <c r="G21" i="36"/>
  <c r="F21" i="36"/>
  <c r="E21" i="36"/>
  <c r="G20" i="36"/>
  <c r="F20" i="36"/>
  <c r="E20" i="36"/>
  <c r="F17" i="36"/>
  <c r="E17" i="36"/>
  <c r="F16" i="36"/>
  <c r="E16" i="36"/>
  <c r="F15" i="36"/>
  <c r="E15" i="36"/>
  <c r="F14" i="36"/>
  <c r="E14" i="36"/>
  <c r="F13" i="36"/>
  <c r="E13" i="36"/>
  <c r="F12" i="36"/>
  <c r="E12" i="36"/>
  <c r="F11" i="36"/>
  <c r="E11" i="36"/>
  <c r="F10" i="36"/>
  <c r="E10" i="36"/>
  <c r="F9" i="36"/>
  <c r="E9" i="36"/>
  <c r="F8" i="36"/>
  <c r="E8" i="36"/>
  <c r="Q31" i="30"/>
  <c r="R31" i="30"/>
  <c r="S31" i="30"/>
  <c r="K31" i="30"/>
  <c r="L31" i="30"/>
  <c r="M31" i="30"/>
  <c r="Q30" i="30"/>
  <c r="R30" i="30"/>
  <c r="S30" i="30"/>
  <c r="K30" i="30"/>
  <c r="L30" i="30"/>
  <c r="M30" i="30"/>
  <c r="Q29" i="30"/>
  <c r="R29" i="30"/>
  <c r="S29" i="30"/>
  <c r="K29" i="30"/>
  <c r="L29" i="30"/>
  <c r="M29" i="30"/>
  <c r="Q28" i="30"/>
  <c r="R28" i="30"/>
  <c r="S28" i="30"/>
  <c r="K28" i="30"/>
  <c r="L28" i="30"/>
  <c r="M28" i="30"/>
  <c r="Q27" i="30"/>
  <c r="R27" i="30"/>
  <c r="S27" i="30"/>
  <c r="K27" i="30"/>
  <c r="L27" i="30"/>
  <c r="M27" i="30"/>
  <c r="Q26" i="30"/>
  <c r="R26" i="30"/>
  <c r="S26" i="30"/>
  <c r="K26" i="30"/>
  <c r="L26" i="30"/>
  <c r="M26" i="30"/>
  <c r="Q25" i="30"/>
  <c r="R25" i="30"/>
  <c r="S25" i="30"/>
  <c r="K25" i="30"/>
  <c r="L25" i="30"/>
  <c r="M25" i="30"/>
  <c r="Q24" i="30"/>
  <c r="R24" i="30"/>
  <c r="S24" i="30"/>
  <c r="K24" i="30"/>
  <c r="L24" i="30"/>
  <c r="M24" i="30"/>
  <c r="Q23" i="30"/>
  <c r="R23" i="30"/>
  <c r="S23" i="30"/>
  <c r="K23" i="30"/>
  <c r="L23" i="30"/>
  <c r="M23" i="30"/>
  <c r="Q22" i="30"/>
  <c r="R22" i="30"/>
  <c r="S22" i="30"/>
  <c r="K22" i="30"/>
  <c r="L22" i="30"/>
  <c r="M22" i="30"/>
  <c r="Q21" i="30"/>
  <c r="R21" i="30"/>
  <c r="S21" i="30"/>
  <c r="K21" i="30"/>
  <c r="L21" i="30"/>
  <c r="M21" i="30"/>
  <c r="Q20" i="30"/>
  <c r="R20" i="30"/>
  <c r="S20" i="30"/>
  <c r="K20" i="30"/>
  <c r="L20" i="30"/>
  <c r="M20" i="30"/>
  <c r="Q19" i="30"/>
  <c r="R19" i="30"/>
  <c r="S19" i="30"/>
  <c r="K19" i="30"/>
  <c r="L19" i="30"/>
  <c r="M19" i="30"/>
  <c r="Q18" i="30"/>
  <c r="R18" i="30"/>
  <c r="S18" i="30"/>
  <c r="K18" i="30"/>
  <c r="L18" i="30"/>
  <c r="M18" i="30"/>
  <c r="Q17" i="30"/>
  <c r="R17" i="30"/>
  <c r="S17" i="30"/>
  <c r="K17" i="30"/>
  <c r="L17" i="30"/>
  <c r="M17" i="30"/>
  <c r="Q16" i="30"/>
  <c r="R16" i="30"/>
  <c r="S16" i="30"/>
  <c r="K16" i="30"/>
  <c r="L16" i="30"/>
  <c r="M16" i="30"/>
  <c r="Q15" i="30"/>
  <c r="R15" i="30"/>
  <c r="S15" i="30"/>
  <c r="K15" i="30"/>
  <c r="L15" i="30"/>
  <c r="M15" i="30"/>
  <c r="Q14" i="30"/>
  <c r="R14" i="30"/>
  <c r="S14" i="30"/>
  <c r="K14" i="30"/>
  <c r="L14" i="30"/>
  <c r="M14" i="30"/>
  <c r="Q13" i="30"/>
  <c r="R13" i="30"/>
  <c r="S13" i="30"/>
  <c r="K13" i="30"/>
  <c r="L13" i="30"/>
  <c r="M13" i="30"/>
  <c r="Q12" i="30"/>
  <c r="R12" i="30"/>
  <c r="S12" i="30"/>
  <c r="K12" i="30"/>
  <c r="L12" i="30"/>
  <c r="M12" i="30"/>
  <c r="Q11" i="30"/>
  <c r="R11" i="30"/>
  <c r="S11" i="30"/>
  <c r="K11" i="30"/>
  <c r="L11" i="30"/>
  <c r="M11" i="30"/>
  <c r="Q10" i="30"/>
  <c r="R10" i="30"/>
  <c r="S10" i="30"/>
  <c r="K10" i="30"/>
  <c r="L10" i="30"/>
  <c r="M10" i="30"/>
  <c r="Q9" i="30"/>
  <c r="R9" i="30"/>
  <c r="S9" i="30"/>
  <c r="K9" i="30"/>
  <c r="L9" i="30"/>
  <c r="M9" i="30"/>
  <c r="Q8" i="30"/>
  <c r="R8" i="30"/>
  <c r="S8" i="30"/>
  <c r="K8" i="30"/>
  <c r="L8" i="30"/>
  <c r="M8" i="30"/>
  <c r="Q7" i="30"/>
  <c r="R7" i="30"/>
  <c r="S7" i="30"/>
  <c r="K7" i="30"/>
  <c r="L7" i="30"/>
  <c r="M7" i="30"/>
  <c r="Q6" i="30"/>
  <c r="R6" i="30"/>
  <c r="S6" i="30"/>
  <c r="K6" i="30"/>
  <c r="L6" i="30"/>
  <c r="M6" i="30"/>
  <c r="Q5" i="30"/>
  <c r="R5" i="30"/>
  <c r="S5" i="30"/>
  <c r="K5" i="30"/>
  <c r="L5" i="30"/>
  <c r="M5" i="30"/>
  <c r="Q4" i="30"/>
  <c r="R4" i="30"/>
  <c r="S4" i="30"/>
  <c r="K4" i="30"/>
  <c r="L4" i="30"/>
  <c r="M4" i="30"/>
  <c r="E17" i="27"/>
  <c r="E16" i="27"/>
  <c r="E15" i="27"/>
  <c r="E12" i="27"/>
  <c r="E11" i="27"/>
  <c r="E10" i="27"/>
  <c r="L7" i="27"/>
  <c r="K7" i="27"/>
  <c r="J7" i="27"/>
  <c r="I7" i="27"/>
  <c r="H7" i="27"/>
  <c r="G7" i="27"/>
  <c r="E7" i="27"/>
  <c r="D7" i="27"/>
  <c r="C7" i="27"/>
  <c r="B7" i="27"/>
  <c r="L6" i="27"/>
  <c r="K6" i="27"/>
  <c r="J6" i="27"/>
  <c r="I6" i="27"/>
  <c r="H6" i="27"/>
  <c r="G6" i="27"/>
  <c r="E6" i="27"/>
  <c r="D6" i="27"/>
  <c r="C6" i="27"/>
  <c r="B6" i="27"/>
  <c r="L5" i="27"/>
  <c r="K5" i="27"/>
  <c r="J5" i="27"/>
  <c r="I5" i="27"/>
  <c r="H5" i="27"/>
  <c r="G5" i="27"/>
  <c r="E5" i="27"/>
  <c r="D5" i="27"/>
  <c r="C5" i="27"/>
  <c r="B5" i="27"/>
  <c r="C4" i="26"/>
  <c r="C5" i="26"/>
  <c r="C6" i="26"/>
  <c r="C7" i="26"/>
  <c r="C8" i="26"/>
  <c r="C9" i="26"/>
  <c r="C10" i="26"/>
  <c r="C11" i="26"/>
  <c r="C12" i="26"/>
  <c r="C13" i="26"/>
  <c r="C14" i="26"/>
  <c r="C15" i="26"/>
  <c r="C16" i="26"/>
  <c r="C17" i="26"/>
  <c r="C18" i="26"/>
  <c r="C19" i="26"/>
  <c r="C20" i="26"/>
  <c r="C21" i="26"/>
  <c r="C22" i="26"/>
  <c r="C23" i="26"/>
  <c r="C24" i="26"/>
  <c r="C25" i="26"/>
  <c r="C26" i="26"/>
  <c r="D90" i="25"/>
  <c r="E90" i="25"/>
  <c r="C90" i="25"/>
  <c r="E89" i="25"/>
  <c r="D87" i="25"/>
  <c r="D5" i="25"/>
  <c r="C87" i="25"/>
  <c r="C5" i="25"/>
  <c r="D77" i="25"/>
  <c r="D89" i="25"/>
  <c r="C77" i="25"/>
  <c r="C89" i="25"/>
  <c r="E88" i="25"/>
  <c r="E87" i="25"/>
  <c r="E86" i="25"/>
  <c r="D86" i="25"/>
  <c r="C86" i="25"/>
  <c r="E85" i="25"/>
  <c r="D85" i="25"/>
  <c r="C85" i="25"/>
  <c r="E84" i="25"/>
  <c r="D84" i="25"/>
  <c r="C84" i="25"/>
  <c r="E83" i="25"/>
  <c r="D83" i="25"/>
  <c r="C83" i="25"/>
  <c r="E82" i="25"/>
  <c r="D82" i="25"/>
  <c r="C82" i="25"/>
  <c r="E81" i="25"/>
  <c r="D81" i="25"/>
  <c r="C81" i="25"/>
  <c r="E80" i="25"/>
  <c r="D80" i="25"/>
  <c r="C80" i="25"/>
  <c r="E79" i="25"/>
  <c r="D79" i="25"/>
  <c r="C79" i="25"/>
  <c r="E78" i="25"/>
  <c r="D78" i="25"/>
  <c r="C78" i="25"/>
  <c r="E77" i="25"/>
  <c r="E76" i="25"/>
  <c r="D76" i="25"/>
  <c r="C76" i="25"/>
  <c r="E75" i="25"/>
  <c r="D75" i="25"/>
  <c r="C75" i="25"/>
  <c r="E74" i="25"/>
  <c r="D74" i="25"/>
  <c r="C74" i="25"/>
  <c r="E73" i="25"/>
  <c r="D73" i="25"/>
  <c r="C73" i="25"/>
  <c r="E72" i="25"/>
  <c r="D72" i="25"/>
  <c r="C72" i="25"/>
  <c r="E71" i="25"/>
  <c r="D71" i="25"/>
  <c r="C71" i="25"/>
  <c r="E70" i="25"/>
  <c r="D70" i="25"/>
  <c r="C70" i="25"/>
  <c r="E69" i="25"/>
  <c r="D69" i="25"/>
  <c r="C69" i="25"/>
  <c r="E68" i="25"/>
  <c r="D68" i="25"/>
  <c r="C68" i="25"/>
  <c r="E67" i="25"/>
  <c r="D67" i="25"/>
  <c r="C67" i="25"/>
  <c r="E66" i="25"/>
  <c r="D66" i="25"/>
  <c r="C66" i="25"/>
  <c r="E65" i="25"/>
  <c r="D65" i="25"/>
  <c r="C65" i="25"/>
  <c r="E64" i="25"/>
  <c r="D64" i="25"/>
  <c r="C64" i="25"/>
  <c r="E63" i="25"/>
  <c r="D63" i="25"/>
  <c r="C63" i="25"/>
  <c r="E62" i="25"/>
  <c r="D62" i="25"/>
  <c r="C62" i="25"/>
  <c r="E61" i="25"/>
  <c r="D61" i="25"/>
  <c r="C61" i="25"/>
  <c r="E60" i="25"/>
  <c r="D60" i="25"/>
  <c r="C60" i="25"/>
  <c r="E59" i="25"/>
  <c r="D59" i="25"/>
  <c r="C59" i="25"/>
  <c r="E58" i="25"/>
  <c r="D58" i="25"/>
  <c r="C58" i="25"/>
  <c r="E57" i="25"/>
  <c r="D57" i="25"/>
  <c r="C57" i="25"/>
  <c r="E56" i="25"/>
  <c r="D56" i="25"/>
  <c r="C56" i="25"/>
  <c r="E55" i="25"/>
  <c r="D55" i="25"/>
  <c r="C55" i="25"/>
  <c r="E54" i="25"/>
  <c r="D54" i="25"/>
  <c r="C54" i="25"/>
  <c r="E53" i="25"/>
  <c r="D53" i="25"/>
  <c r="C53" i="25"/>
  <c r="E52" i="25"/>
  <c r="D52" i="25"/>
  <c r="C52" i="25"/>
  <c r="E51" i="25"/>
  <c r="D51" i="25"/>
  <c r="C51" i="25"/>
  <c r="E50" i="25"/>
  <c r="D50" i="25"/>
  <c r="C50" i="25"/>
  <c r="E49" i="25"/>
  <c r="D49" i="25"/>
  <c r="C49" i="25"/>
  <c r="E48" i="25"/>
  <c r="D48" i="25"/>
  <c r="C48" i="25"/>
  <c r="E47" i="25"/>
  <c r="D47" i="25"/>
  <c r="C47" i="25"/>
  <c r="E46" i="25"/>
  <c r="D46" i="25"/>
  <c r="C46" i="25"/>
  <c r="E45" i="25"/>
  <c r="D45" i="25"/>
  <c r="C45" i="25"/>
  <c r="E44" i="25"/>
  <c r="D44" i="25"/>
  <c r="C44" i="25"/>
  <c r="E43" i="25"/>
  <c r="D43" i="25"/>
  <c r="C43" i="25"/>
  <c r="E42" i="25"/>
  <c r="D42" i="25"/>
  <c r="C42" i="25"/>
  <c r="E41" i="25"/>
  <c r="D41" i="25"/>
  <c r="C41" i="25"/>
  <c r="E40" i="25"/>
  <c r="D40" i="25"/>
  <c r="C40" i="25"/>
  <c r="E39" i="25"/>
  <c r="D39" i="25"/>
  <c r="C39" i="25"/>
  <c r="E38" i="25"/>
  <c r="D38" i="25"/>
  <c r="C38" i="25"/>
  <c r="E37" i="25"/>
  <c r="D37" i="25"/>
  <c r="C37" i="25"/>
  <c r="E36" i="25"/>
  <c r="D36" i="25"/>
  <c r="C36" i="25"/>
  <c r="E35" i="25"/>
  <c r="D35" i="25"/>
  <c r="C35" i="25"/>
  <c r="E34" i="25"/>
  <c r="D34" i="25"/>
  <c r="C34" i="25"/>
  <c r="E33" i="25"/>
  <c r="D33" i="25"/>
  <c r="C33" i="25"/>
  <c r="E32" i="25"/>
  <c r="D32" i="25"/>
  <c r="C32" i="25"/>
  <c r="E31" i="25"/>
  <c r="D31" i="25"/>
  <c r="C31" i="25"/>
  <c r="E30" i="25"/>
  <c r="D30" i="25"/>
  <c r="C30" i="25"/>
  <c r="E29" i="25"/>
  <c r="D29" i="25"/>
  <c r="C29" i="25"/>
  <c r="E28" i="25"/>
  <c r="D28" i="25"/>
  <c r="C28" i="25"/>
  <c r="E27" i="25"/>
  <c r="D27" i="25"/>
  <c r="C27" i="25"/>
  <c r="E26" i="25"/>
  <c r="D26" i="25"/>
  <c r="C26" i="25"/>
  <c r="E25" i="25"/>
  <c r="D25" i="25"/>
  <c r="C25" i="25"/>
  <c r="E24" i="25"/>
  <c r="D24" i="25"/>
  <c r="C24" i="25"/>
  <c r="E23" i="25"/>
  <c r="D23" i="25"/>
  <c r="C23" i="25"/>
  <c r="E22" i="25"/>
  <c r="D22" i="25"/>
  <c r="C22" i="25"/>
  <c r="E21" i="25"/>
  <c r="D21" i="25"/>
  <c r="C21" i="25"/>
  <c r="E20" i="25"/>
  <c r="D20" i="25"/>
  <c r="C20" i="25"/>
  <c r="E19" i="25"/>
  <c r="D19" i="25"/>
  <c r="C19" i="25"/>
  <c r="E18" i="25"/>
  <c r="D18" i="25"/>
  <c r="C18" i="25"/>
  <c r="E17" i="25"/>
  <c r="D17" i="25"/>
  <c r="C17" i="25"/>
  <c r="E16" i="25"/>
  <c r="D16" i="25"/>
  <c r="C16" i="25"/>
  <c r="E15" i="25"/>
  <c r="D15" i="25"/>
  <c r="C15" i="25"/>
  <c r="E14" i="25"/>
  <c r="D14" i="25"/>
  <c r="C14" i="25"/>
  <c r="E13" i="25"/>
  <c r="D13" i="25"/>
  <c r="C13" i="25"/>
  <c r="E12" i="25"/>
  <c r="D12" i="25"/>
  <c r="C12" i="25"/>
  <c r="E11" i="25"/>
  <c r="D11" i="25"/>
  <c r="C11" i="25"/>
  <c r="E10" i="25"/>
  <c r="D10" i="25"/>
  <c r="C10" i="25"/>
  <c r="E9" i="25"/>
  <c r="D9" i="25"/>
  <c r="C9" i="25"/>
  <c r="E8" i="25"/>
  <c r="D8" i="25"/>
  <c r="C8" i="25"/>
  <c r="E7" i="25"/>
  <c r="D7" i="25"/>
  <c r="C7" i="25"/>
  <c r="E6" i="25"/>
  <c r="D6" i="25"/>
  <c r="C6" i="25"/>
  <c r="E5" i="25"/>
  <c r="F17" i="14"/>
  <c r="F16" i="14"/>
  <c r="F15" i="14"/>
  <c r="F14" i="14"/>
  <c r="F13" i="14"/>
  <c r="E17" i="14"/>
  <c r="E16" i="14"/>
  <c r="E15" i="14"/>
  <c r="E14" i="14"/>
  <c r="E13" i="14"/>
  <c r="D22" i="21"/>
  <c r="C22" i="21"/>
  <c r="B22" i="21"/>
  <c r="D21" i="21"/>
  <c r="C21" i="21"/>
  <c r="B21" i="21"/>
  <c r="D20" i="21"/>
  <c r="C20" i="21"/>
  <c r="B20" i="21"/>
  <c r="D19" i="21"/>
  <c r="C19" i="21"/>
  <c r="B19" i="21"/>
  <c r="D18" i="21"/>
  <c r="C18" i="21"/>
  <c r="B18" i="21"/>
  <c r="D17" i="21"/>
  <c r="C17" i="21"/>
  <c r="B17" i="21"/>
  <c r="D16" i="21"/>
  <c r="C16" i="21"/>
  <c r="B16" i="21"/>
  <c r="D13" i="21"/>
  <c r="C13" i="21"/>
  <c r="B13" i="21"/>
  <c r="D12" i="21"/>
  <c r="C12" i="21"/>
  <c r="B12" i="21"/>
  <c r="D11" i="21"/>
  <c r="C11" i="21"/>
  <c r="B11" i="21"/>
  <c r="D10" i="21"/>
  <c r="C10" i="21"/>
  <c r="B10" i="21"/>
  <c r="J9" i="21"/>
  <c r="D9" i="21"/>
  <c r="I9" i="21"/>
  <c r="C9" i="21"/>
  <c r="H9" i="21"/>
  <c r="G9" i="21"/>
  <c r="F9" i="21"/>
  <c r="E9" i="21"/>
  <c r="B9" i="21"/>
  <c r="D8" i="21"/>
  <c r="C8" i="21"/>
  <c r="B8" i="21"/>
  <c r="D7" i="21"/>
  <c r="C7" i="21"/>
  <c r="B7" i="21"/>
  <c r="D6" i="21"/>
  <c r="C6" i="21"/>
  <c r="B6" i="21"/>
  <c r="Y13" i="18"/>
  <c r="X13" i="18"/>
  <c r="W13" i="18"/>
  <c r="V13" i="18"/>
  <c r="U13" i="18"/>
  <c r="T13" i="18"/>
  <c r="S13" i="18"/>
  <c r="R13" i="18"/>
  <c r="Q13" i="18"/>
  <c r="P13" i="18"/>
  <c r="O13" i="18"/>
  <c r="N13" i="18"/>
  <c r="M13" i="18"/>
  <c r="L13" i="18"/>
  <c r="K13" i="18"/>
  <c r="J13" i="18"/>
  <c r="I13" i="18"/>
  <c r="H13" i="18"/>
  <c r="G13" i="18"/>
  <c r="F13" i="18"/>
  <c r="E13" i="18"/>
  <c r="D13" i="18"/>
  <c r="C13" i="18"/>
  <c r="B13" i="18"/>
  <c r="Y12" i="18"/>
  <c r="X12" i="18"/>
  <c r="W12" i="18"/>
  <c r="V12" i="18"/>
  <c r="U12" i="18"/>
  <c r="T12" i="18"/>
  <c r="S12" i="18"/>
  <c r="R12" i="18"/>
  <c r="Q12" i="18"/>
  <c r="P12" i="18"/>
  <c r="O12" i="18"/>
  <c r="N12" i="18"/>
  <c r="M12" i="18"/>
  <c r="L12" i="18"/>
  <c r="K12" i="18"/>
  <c r="J12" i="18"/>
  <c r="I12" i="18"/>
  <c r="H12" i="18"/>
  <c r="G12" i="18"/>
  <c r="F12" i="18"/>
  <c r="E12" i="18"/>
  <c r="D12" i="18"/>
  <c r="C12" i="18"/>
  <c r="B12" i="18"/>
  <c r="Y11" i="18"/>
  <c r="X11" i="18"/>
  <c r="W11" i="18"/>
  <c r="V11" i="18"/>
  <c r="U11" i="18"/>
  <c r="T11" i="18"/>
  <c r="S11" i="18"/>
  <c r="R11" i="18"/>
  <c r="Q11" i="18"/>
  <c r="P11" i="18"/>
  <c r="O11" i="18"/>
  <c r="N11" i="18"/>
  <c r="M11" i="18"/>
  <c r="L11" i="18"/>
  <c r="K11" i="18"/>
  <c r="J11" i="18"/>
  <c r="I11" i="18"/>
  <c r="H11" i="18"/>
  <c r="G11" i="18"/>
  <c r="F11" i="18"/>
  <c r="E11" i="18"/>
  <c r="D11" i="18"/>
  <c r="C11" i="18"/>
  <c r="B11" i="18"/>
  <c r="Y10" i="18"/>
  <c r="X10" i="18"/>
  <c r="W10" i="18"/>
  <c r="V10" i="18"/>
  <c r="U10" i="18"/>
  <c r="T10" i="18"/>
  <c r="S10" i="18"/>
  <c r="R10" i="18"/>
  <c r="Q10" i="18"/>
  <c r="P10" i="18"/>
  <c r="O10" i="18"/>
  <c r="N10" i="18"/>
  <c r="M10" i="18"/>
  <c r="L10" i="18"/>
  <c r="K10" i="18"/>
  <c r="J10" i="18"/>
  <c r="I10" i="18"/>
  <c r="H10" i="18"/>
  <c r="G10" i="18"/>
  <c r="F10" i="18"/>
  <c r="E10" i="18"/>
  <c r="D10" i="18"/>
  <c r="C10" i="18"/>
  <c r="B10" i="18"/>
  <c r="Y9" i="18"/>
  <c r="X9" i="18"/>
  <c r="W9" i="18"/>
  <c r="V9" i="18"/>
  <c r="U9" i="18"/>
  <c r="T9" i="18"/>
  <c r="S9" i="18"/>
  <c r="R9" i="18"/>
  <c r="Q9" i="18"/>
  <c r="P9" i="18"/>
  <c r="O9" i="18"/>
  <c r="N9" i="18"/>
  <c r="M9" i="18"/>
  <c r="L9" i="18"/>
  <c r="K9" i="18"/>
  <c r="J9" i="18"/>
  <c r="I9" i="18"/>
  <c r="H9" i="18"/>
  <c r="G9" i="18"/>
  <c r="F9" i="18"/>
  <c r="E9" i="18"/>
  <c r="D9" i="18"/>
  <c r="C9" i="18"/>
  <c r="B9" i="18"/>
  <c r="D20" i="17"/>
  <c r="C20" i="17"/>
  <c r="B20" i="17"/>
  <c r="D19" i="17"/>
  <c r="C19" i="17"/>
  <c r="B19" i="17"/>
  <c r="D18" i="17"/>
  <c r="C18" i="17"/>
  <c r="B18" i="17"/>
  <c r="D17" i="17"/>
  <c r="C17" i="17"/>
  <c r="B17" i="17"/>
  <c r="D16" i="17"/>
  <c r="C16" i="17"/>
  <c r="B16" i="17"/>
  <c r="D15" i="17"/>
  <c r="C15" i="17"/>
  <c r="B15" i="17"/>
  <c r="D14" i="17"/>
  <c r="C14" i="17"/>
  <c r="B14" i="17"/>
  <c r="D11" i="17"/>
  <c r="C11" i="17"/>
  <c r="B11" i="17"/>
  <c r="J10" i="17"/>
  <c r="D10" i="17"/>
  <c r="I10" i="17"/>
  <c r="H10" i="17"/>
  <c r="G10" i="17"/>
  <c r="F10" i="17"/>
  <c r="E10" i="17"/>
  <c r="C10" i="17"/>
  <c r="B10" i="17"/>
  <c r="D9" i="17"/>
  <c r="C9" i="17"/>
  <c r="B9" i="17"/>
  <c r="D8" i="17"/>
  <c r="C8" i="17"/>
  <c r="B8" i="17"/>
  <c r="D7" i="17"/>
  <c r="C7" i="17"/>
  <c r="B7" i="17"/>
  <c r="D6" i="17"/>
  <c r="C6" i="17"/>
  <c r="B6" i="17"/>
  <c r="G15" i="16"/>
  <c r="H15" i="16"/>
  <c r="F15" i="16"/>
  <c r="E15" i="16"/>
  <c r="D15" i="16"/>
  <c r="C15" i="16"/>
  <c r="B15" i="16"/>
  <c r="G14" i="16"/>
  <c r="F14" i="16"/>
  <c r="E14" i="16"/>
  <c r="D14" i="16"/>
  <c r="C14" i="16"/>
  <c r="B14" i="16"/>
  <c r="H13" i="16"/>
  <c r="G13" i="16"/>
  <c r="F13" i="16"/>
  <c r="E13" i="16"/>
  <c r="D13" i="16"/>
  <c r="C13" i="16"/>
  <c r="B13" i="16"/>
  <c r="G12" i="16"/>
  <c r="H12" i="16"/>
  <c r="F12" i="16"/>
  <c r="E12" i="16"/>
  <c r="D12" i="16"/>
  <c r="C12" i="16"/>
  <c r="B12" i="16"/>
  <c r="G11" i="16"/>
  <c r="H11" i="16"/>
  <c r="F11" i="16"/>
  <c r="E11" i="16"/>
  <c r="D11" i="16"/>
  <c r="C11" i="16"/>
  <c r="B11" i="16"/>
  <c r="G10" i="16"/>
  <c r="F10" i="16"/>
  <c r="E10" i="16"/>
  <c r="D10" i="16"/>
  <c r="C10" i="16"/>
  <c r="B10" i="16"/>
  <c r="H9" i="16"/>
  <c r="G9" i="16"/>
  <c r="F9" i="16"/>
  <c r="E9" i="16"/>
  <c r="D9" i="16"/>
  <c r="C9" i="16"/>
  <c r="B9" i="16"/>
  <c r="G8" i="16"/>
  <c r="F8" i="16"/>
  <c r="E8" i="16"/>
  <c r="D8" i="16"/>
  <c r="C8" i="16"/>
  <c r="B8" i="16"/>
  <c r="H7" i="16"/>
  <c r="G7" i="16"/>
  <c r="F7" i="16"/>
  <c r="E7" i="16"/>
  <c r="D7" i="16"/>
  <c r="C7" i="16"/>
  <c r="B7" i="16"/>
  <c r="G6" i="16"/>
  <c r="H6" i="16"/>
  <c r="F6" i="16"/>
  <c r="F16" i="16"/>
  <c r="E6" i="16"/>
  <c r="E16" i="16"/>
  <c r="D6" i="16"/>
  <c r="D16" i="16"/>
  <c r="C6" i="16"/>
  <c r="C16" i="16"/>
  <c r="B6" i="16"/>
  <c r="B16" i="16"/>
  <c r="J10" i="16"/>
  <c r="J14" i="16"/>
  <c r="H8" i="16"/>
  <c r="H10" i="16"/>
  <c r="H14" i="16"/>
  <c r="G16" i="16"/>
  <c r="D16" i="14"/>
  <c r="D14" i="14"/>
  <c r="T9" i="14"/>
  <c r="S9" i="14"/>
  <c r="R9" i="14"/>
  <c r="Q9" i="14"/>
  <c r="P9" i="14"/>
  <c r="O9" i="14"/>
  <c r="D17" i="14"/>
  <c r="N9" i="14"/>
  <c r="M9" i="14"/>
  <c r="C17" i="14"/>
  <c r="L9" i="14"/>
  <c r="K9" i="14"/>
  <c r="J9" i="14"/>
  <c r="I9" i="14"/>
  <c r="H9" i="14"/>
  <c r="G9" i="14"/>
  <c r="F9" i="14"/>
  <c r="E9" i="14"/>
  <c r="D9" i="14"/>
  <c r="C9" i="14"/>
  <c r="B9" i="14"/>
  <c r="T8" i="14"/>
  <c r="S8" i="14"/>
  <c r="R8" i="14"/>
  <c r="Q8" i="14"/>
  <c r="P8" i="14"/>
  <c r="O8" i="14"/>
  <c r="N8" i="14"/>
  <c r="M8" i="14"/>
  <c r="C16" i="14"/>
  <c r="L8" i="14"/>
  <c r="K8" i="14"/>
  <c r="J8" i="14"/>
  <c r="I8" i="14"/>
  <c r="H8" i="14"/>
  <c r="G8" i="14"/>
  <c r="F8" i="14"/>
  <c r="E8" i="14"/>
  <c r="D8" i="14"/>
  <c r="C8" i="14"/>
  <c r="B8" i="14"/>
  <c r="B16" i="14"/>
  <c r="T7" i="14"/>
  <c r="S7" i="14"/>
  <c r="R7" i="14"/>
  <c r="Q7" i="14"/>
  <c r="P7" i="14"/>
  <c r="O7" i="14"/>
  <c r="N7" i="14"/>
  <c r="M7" i="14"/>
  <c r="D15" i="14"/>
  <c r="L7" i="14"/>
  <c r="K7" i="14"/>
  <c r="J7" i="14"/>
  <c r="I7" i="14"/>
  <c r="H7" i="14"/>
  <c r="G7" i="14"/>
  <c r="F7" i="14"/>
  <c r="E7" i="14"/>
  <c r="D7" i="14"/>
  <c r="C7" i="14"/>
  <c r="B7" i="14"/>
  <c r="T6" i="14"/>
  <c r="S6" i="14"/>
  <c r="R6" i="14"/>
  <c r="Q6" i="14"/>
  <c r="P6" i="14"/>
  <c r="O6" i="14"/>
  <c r="N6" i="14"/>
  <c r="M6" i="14"/>
  <c r="C14" i="14"/>
  <c r="L6" i="14"/>
  <c r="K6" i="14"/>
  <c r="J6" i="14"/>
  <c r="I6" i="14"/>
  <c r="H6" i="14"/>
  <c r="G6" i="14"/>
  <c r="F6" i="14"/>
  <c r="E6" i="14"/>
  <c r="D6" i="14"/>
  <c r="C6" i="14"/>
  <c r="B6" i="14"/>
  <c r="B14" i="14"/>
  <c r="T5" i="14"/>
  <c r="S5" i="14"/>
  <c r="R5" i="14"/>
  <c r="Q5" i="14"/>
  <c r="P5" i="14"/>
  <c r="O5" i="14"/>
  <c r="D13" i="14"/>
  <c r="N5" i="14"/>
  <c r="M5" i="14"/>
  <c r="C13" i="14"/>
  <c r="L5" i="14"/>
  <c r="K5" i="14"/>
  <c r="J5" i="14"/>
  <c r="I5" i="14"/>
  <c r="H5" i="14"/>
  <c r="G5" i="14"/>
  <c r="F5" i="14"/>
  <c r="E5" i="14"/>
  <c r="D5" i="14"/>
  <c r="C5" i="14"/>
  <c r="B5" i="14"/>
  <c r="H16" i="16"/>
  <c r="J13" i="16"/>
  <c r="J9" i="16"/>
  <c r="J7" i="16"/>
  <c r="L8" i="16"/>
  <c r="J16" i="16"/>
  <c r="J12" i="16"/>
  <c r="J6" i="16"/>
  <c r="J15" i="16"/>
  <c r="J11" i="16"/>
  <c r="J8" i="16"/>
  <c r="B13" i="14"/>
  <c r="B15" i="14"/>
  <c r="B17" i="14"/>
  <c r="C15" i="14"/>
  <c r="I16" i="16"/>
  <c r="I12" i="16"/>
  <c r="I9" i="16"/>
  <c r="I13" i="16"/>
  <c r="I7" i="16"/>
  <c r="I11" i="16"/>
  <c r="I15" i="16"/>
  <c r="I6" i="16"/>
  <c r="I8" i="16"/>
  <c r="I14" i="16"/>
  <c r="I10" i="16"/>
  <c r="AK5" i="7"/>
  <c r="AK6" i="7"/>
  <c r="AK9" i="7"/>
  <c r="K8" i="16"/>
  <c r="J21" i="9"/>
  <c r="I21" i="9"/>
  <c r="H21" i="9"/>
  <c r="G21" i="9"/>
  <c r="F21" i="9"/>
  <c r="E21" i="9"/>
  <c r="D21" i="9"/>
  <c r="C21" i="9"/>
  <c r="B21" i="9"/>
  <c r="E22" i="9"/>
  <c r="I22" i="9"/>
  <c r="F22" i="9"/>
  <c r="J22" i="9"/>
  <c r="C22" i="9"/>
  <c r="G22" i="9"/>
  <c r="D22" i="9"/>
  <c r="H22" i="9"/>
  <c r="AJ9" i="7"/>
  <c r="AJ5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H6" i="7"/>
  <c r="AI5" i="7"/>
  <c r="AH5" i="7"/>
  <c r="AG5" i="7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I6" i="7"/>
  <c r="E6" i="7"/>
  <c r="I6" i="7"/>
  <c r="M6" i="7"/>
  <c r="Q6" i="7"/>
  <c r="U6" i="7"/>
  <c r="AC6" i="7"/>
  <c r="AG6" i="7"/>
  <c r="D6" i="7"/>
  <c r="H6" i="7"/>
  <c r="L6" i="7"/>
  <c r="P6" i="7"/>
  <c r="T6" i="7"/>
  <c r="AB6" i="7"/>
  <c r="AF6" i="7"/>
  <c r="AJ6" i="7"/>
  <c r="S6" i="7"/>
  <c r="Y6" i="7"/>
  <c r="AA6" i="7"/>
  <c r="C6" i="7"/>
  <c r="O6" i="7"/>
  <c r="K6" i="7"/>
  <c r="X6" i="7"/>
  <c r="AE6" i="7"/>
  <c r="G6" i="7"/>
  <c r="W6" i="7"/>
  <c r="B6" i="7"/>
  <c r="F6" i="7"/>
  <c r="J6" i="7"/>
  <c r="N6" i="7"/>
  <c r="R6" i="7"/>
  <c r="V6" i="7"/>
  <c r="Z6" i="7"/>
  <c r="AD6" i="7"/>
</calcChain>
</file>

<file path=xl/sharedStrings.xml><?xml version="1.0" encoding="utf-8"?>
<sst xmlns="http://schemas.openxmlformats.org/spreadsheetml/2006/main" count="774" uniqueCount="436">
  <si>
    <t>Agriculture</t>
  </si>
  <si>
    <t>Mining</t>
  </si>
  <si>
    <t>Manufacturing</t>
  </si>
  <si>
    <t>Construction</t>
  </si>
  <si>
    <t>Other</t>
  </si>
  <si>
    <t>Total</t>
  </si>
  <si>
    <t>Food and beverages</t>
  </si>
  <si>
    <t>Transport equipment</t>
  </si>
  <si>
    <t>Wood and paper</t>
  </si>
  <si>
    <t>Glass and non-metallic minerals</t>
  </si>
  <si>
    <t>Clothing and footwear</t>
  </si>
  <si>
    <t>Apr-Jun 2008</t>
  </si>
  <si>
    <t>Apr-Jun 2009</t>
  </si>
  <si>
    <t>Apr-Jun 2010</t>
  </si>
  <si>
    <t>Apr-Jun 2011</t>
  </si>
  <si>
    <t>Apr-Jun 2012</t>
  </si>
  <si>
    <t>Apr-Jun 2013</t>
  </si>
  <si>
    <t>Apr-Jun 2014</t>
  </si>
  <si>
    <t>Apr-Jun 2015</t>
  </si>
  <si>
    <t>Apr-Jun 2016</t>
  </si>
  <si>
    <t>Utilities</t>
  </si>
  <si>
    <t>Other (right axis)</t>
  </si>
  <si>
    <t>Trade</t>
  </si>
  <si>
    <t>Transport</t>
  </si>
  <si>
    <t>Business services</t>
  </si>
  <si>
    <t>Community and social services</t>
  </si>
  <si>
    <t>Private households</t>
  </si>
  <si>
    <t>total ex mining and ag</t>
  </si>
  <si>
    <t>Jan-Mar 2008</t>
  </si>
  <si>
    <t>Jul-Sep 2008</t>
  </si>
  <si>
    <t>Oct-Dec 2008</t>
  </si>
  <si>
    <t>Jan-Mar 2009</t>
  </si>
  <si>
    <t>Jul-Sep 2009</t>
  </si>
  <si>
    <t>Oct-Dec 2009</t>
  </si>
  <si>
    <t>Jan-Mar 2010</t>
  </si>
  <si>
    <t>Jul-Sep 2010</t>
  </si>
  <si>
    <t>Oct-Dec 2010</t>
  </si>
  <si>
    <t>Jan-Mar 2011</t>
  </si>
  <si>
    <t>Jul-Sep 2011</t>
  </si>
  <si>
    <t>Oct-Dec 2011</t>
  </si>
  <si>
    <t>Jan-Mar 2012</t>
  </si>
  <si>
    <t>Jul-Sep 2012</t>
  </si>
  <si>
    <t>Oct-Dec 2012</t>
  </si>
  <si>
    <t>Jan-Mar 2013</t>
  </si>
  <si>
    <t>Jul-Sep 2013</t>
  </si>
  <si>
    <t>Oct-Dec 2013</t>
  </si>
  <si>
    <t>Jan-Mar 2014</t>
  </si>
  <si>
    <t>Jul-Sep 2014</t>
  </si>
  <si>
    <t>Oct-Dec 2014</t>
  </si>
  <si>
    <t>Jan-Mar 2015</t>
  </si>
  <si>
    <t>Jul-Sep 2015</t>
  </si>
  <si>
    <t>Oct-Dec 2015</t>
  </si>
  <si>
    <t>Jan-Mar 2016</t>
  </si>
  <si>
    <t>Total ex manufacturing</t>
  </si>
  <si>
    <t>Employment in manufacturing and the rest of the economy</t>
  </si>
  <si>
    <t>Column Labels</t>
  </si>
  <si>
    <t>Sum of Frequency</t>
  </si>
  <si>
    <t>Food and 
beverages</t>
  </si>
  <si>
    <t>Clothing and 
footwear</t>
  </si>
  <si>
    <t>Wood and 
paper</t>
  </si>
  <si>
    <t>Publishing 
and printing</t>
  </si>
  <si>
    <t>Chemicals, 
rubber, plastic</t>
  </si>
  <si>
    <t>Metals and 
metal products</t>
  </si>
  <si>
    <t>Machinery and 
equipment</t>
  </si>
  <si>
    <t>Transport 
equipment</t>
  </si>
  <si>
    <t>Glass and non-
metallic minerals</t>
  </si>
  <si>
    <t>Furniture, 
recycling, other</t>
  </si>
  <si>
    <t>Publishing and printing</t>
  </si>
  <si>
    <t>Chemicals, rubber, plastic</t>
  </si>
  <si>
    <t>Metals and metal products</t>
  </si>
  <si>
    <t>Machinery and equipment</t>
  </si>
  <si>
    <t>Furniture, recycling, other</t>
  </si>
  <si>
    <t>Employment in manufacturing subsectors</t>
  </si>
  <si>
    <t>Q3 2016</t>
  </si>
  <si>
    <t>Oct-Dec 2016</t>
  </si>
  <si>
    <t xml:space="preserve">  Manufacturing</t>
  </si>
  <si>
    <t>StatsSA. QLFS trends 2008 - 2016 Q4. Downloaded from www.statssa.gov.za in February 2017</t>
  </si>
  <si>
    <t>transport equipment</t>
  </si>
  <si>
    <t>StatsSA. QLFS Oct-Dec 2016. Electronic database. Downloaded from www.statssa.gov.za in February 2017</t>
  </si>
  <si>
    <t>Q4 2008</t>
  </si>
  <si>
    <t>Q4 2010</t>
  </si>
  <si>
    <t>Q4 2014</t>
  </si>
  <si>
    <t>Q4 2015</t>
  </si>
  <si>
    <t>Q4 2016</t>
  </si>
  <si>
    <t>Employed</t>
  </si>
  <si>
    <t xml:space="preserve">Year and quarter </t>
  </si>
  <si>
    <t>Mining employment</t>
  </si>
  <si>
    <t>StatsSA. Quarterly Employment Statistics. February 2017.</t>
  </si>
  <si>
    <t>Sales in constant rand, not seasonally adjusted</t>
  </si>
  <si>
    <t>ICT</t>
  </si>
  <si>
    <t>Petroleum</t>
  </si>
  <si>
    <t>Metal products</t>
  </si>
  <si>
    <t>Furniture</t>
  </si>
  <si>
    <t>Total manufacturing</t>
  </si>
  <si>
    <t xml:space="preserve">StatsSA. Manufacturing volume and sales from 1998. Excel spreadsheet. Downloaded in September 2016. </t>
  </si>
  <si>
    <t>Indices of growth in manufacturing industries, not seasonally adjusted, 1998=100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</si>
  <si>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</si>
  <si>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</si>
  <si>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</si>
  <si>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</si>
  <si>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</si>
  <si>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</si>
  <si>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</si>
  <si>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</si>
  <si>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</si>
  <si>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</si>
  <si>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</si>
  <si>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</si>
  <si>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</si>
  <si>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</si>
  <si>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</si>
  <si>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</si>
  <si>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</si>
  <si>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</si>
  <si>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</si>
  <si>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consumer goods ex clothing</t>
  </si>
  <si>
    <t>clothing/textiles</t>
  </si>
  <si>
    <t>wood/metals/ machinery</t>
  </si>
  <si>
    <t>petroleum/basic chems</t>
  </si>
  <si>
    <t>1998 to 2008</t>
  </si>
  <si>
    <t>2008 to 2009</t>
  </si>
  <si>
    <t>2009 to 2011</t>
  </si>
  <si>
    <t>Consumer goods</t>
  </si>
  <si>
    <t>Textiles, clothing, leather and footwear</t>
  </si>
  <si>
    <t>Gross Domestic Product By Industry</t>
  </si>
  <si>
    <t>At Constant 2010 Prices</t>
  </si>
  <si>
    <t>Actual Figures</t>
  </si>
  <si>
    <t>year to fourth quarter</t>
  </si>
  <si>
    <t>2011 to 2014</t>
  </si>
  <si>
    <t>2014 to 2015</t>
  </si>
  <si>
    <t>2015 to 2016</t>
  </si>
  <si>
    <t>GDP At Market Prices</t>
  </si>
  <si>
    <t>Other sectors:</t>
  </si>
  <si>
    <t>Electricity, Gas And Water</t>
  </si>
  <si>
    <t>Wholesale And Retail Trade, Hotels And Restaurants</t>
  </si>
  <si>
    <t>Transport, Storage And Communication</t>
  </si>
  <si>
    <t>Finance, Real Estate And Business Services</t>
  </si>
  <si>
    <t>General Government Services</t>
  </si>
  <si>
    <t>Personal Sevices</t>
  </si>
  <si>
    <t>Taxes Less Subsidies On Products</t>
  </si>
  <si>
    <t>Source: StatsSA GDP quarterly figures. Excel spreadsheet downloaded www.statssa.gov.za in March 2017</t>
  </si>
  <si>
    <t>Index of quarterly production in volume terms, Q1 2011 = 100</t>
  </si>
  <si>
    <t>Statistics South Africa</t>
  </si>
  <si>
    <t>Industry value added and GDP</t>
  </si>
  <si>
    <t>Constant 2010 prices, seasonally adjusted, annualised</t>
  </si>
  <si>
    <t>R million</t>
  </si>
  <si>
    <t>Total value added</t>
  </si>
  <si>
    <t>year to forth quarter</t>
  </si>
  <si>
    <t>Utilities and logistics</t>
  </si>
  <si>
    <t>Government services</t>
  </si>
  <si>
    <t>2011 to 2015</t>
  </si>
  <si>
    <t>2011 to 2014 (annual average)</t>
  </si>
  <si>
    <t>Employment in the fourth quarter</t>
  </si>
  <si>
    <t>dollars per rand</t>
  </si>
  <si>
    <t>nominal trade weighted</t>
  </si>
  <si>
    <t>metals and coal price index (a)</t>
  </si>
  <si>
    <t>Nominal effective exchange rate of the rand: Average for the period - 20 trading partners</t>
  </si>
  <si>
    <t>metals prices index</t>
  </si>
  <si>
    <t>2010/01</t>
  </si>
  <si>
    <t>2010/02</t>
  </si>
  <si>
    <t>2010/03</t>
  </si>
  <si>
    <t>2010/04</t>
  </si>
  <si>
    <t>2010/05</t>
  </si>
  <si>
    <t>2010/06</t>
  </si>
  <si>
    <t>2010/07</t>
  </si>
  <si>
    <t>2010/08</t>
  </si>
  <si>
    <t>2010/09</t>
  </si>
  <si>
    <t>2010/10</t>
  </si>
  <si>
    <t>2010/11</t>
  </si>
  <si>
    <t>2010/12</t>
  </si>
  <si>
    <t>2011/01</t>
  </si>
  <si>
    <t>2011/02</t>
  </si>
  <si>
    <t>2011/03</t>
  </si>
  <si>
    <t>2011/04</t>
  </si>
  <si>
    <t>2011/05</t>
  </si>
  <si>
    <t>2011/06</t>
  </si>
  <si>
    <t>2011/07</t>
  </si>
  <si>
    <t>2011/08</t>
  </si>
  <si>
    <t>2011/09</t>
  </si>
  <si>
    <t>2011/10</t>
  </si>
  <si>
    <t>2011/11</t>
  </si>
  <si>
    <t>2011/12</t>
  </si>
  <si>
    <t>2012/01</t>
  </si>
  <si>
    <t>2012/02</t>
  </si>
  <si>
    <t>2012/03</t>
  </si>
  <si>
    <t>2012/04</t>
  </si>
  <si>
    <t>2012/05</t>
  </si>
  <si>
    <t>2012/06</t>
  </si>
  <si>
    <t>2012/07</t>
  </si>
  <si>
    <t>2012/08</t>
  </si>
  <si>
    <t>2012/09</t>
  </si>
  <si>
    <t>2012/10</t>
  </si>
  <si>
    <t>2012/11</t>
  </si>
  <si>
    <t>2012/12</t>
  </si>
  <si>
    <t>2013/01</t>
  </si>
  <si>
    <t>2013/02</t>
  </si>
  <si>
    <t>2013/03</t>
  </si>
  <si>
    <t>2013/04</t>
  </si>
  <si>
    <t>2013/05</t>
  </si>
  <si>
    <t>2013/06</t>
  </si>
  <si>
    <t>2013/07</t>
  </si>
  <si>
    <t>2013/08</t>
  </si>
  <si>
    <t>2013/09</t>
  </si>
  <si>
    <t>2013/10</t>
  </si>
  <si>
    <t>2013/11</t>
  </si>
  <si>
    <t>2013/12</t>
  </si>
  <si>
    <t>2014/01</t>
  </si>
  <si>
    <t>2014/02</t>
  </si>
  <si>
    <t>2014/03</t>
  </si>
  <si>
    <t>2014/04</t>
  </si>
  <si>
    <t>2014/05</t>
  </si>
  <si>
    <t>2014/06</t>
  </si>
  <si>
    <t>2014/07</t>
  </si>
  <si>
    <t>2014/08</t>
  </si>
  <si>
    <t>2014/09</t>
  </si>
  <si>
    <t>2014/10</t>
  </si>
  <si>
    <t>2014/11</t>
  </si>
  <si>
    <t>2014/12</t>
  </si>
  <si>
    <t>2015/01</t>
  </si>
  <si>
    <t>2015/02</t>
  </si>
  <si>
    <t>2015/03</t>
  </si>
  <si>
    <t>2015/04</t>
  </si>
  <si>
    <t>2015/05</t>
  </si>
  <si>
    <t>2015/06</t>
  </si>
  <si>
    <t>2015/07</t>
  </si>
  <si>
    <t>2015/08</t>
  </si>
  <si>
    <t>2015/09</t>
  </si>
  <si>
    <t>2015/10</t>
  </si>
  <si>
    <t>2015/11</t>
  </si>
  <si>
    <t>2015/12</t>
  </si>
  <si>
    <t>2016/01</t>
  </si>
  <si>
    <t>2016/02</t>
  </si>
  <si>
    <t>2016/03</t>
  </si>
  <si>
    <t>2016/04</t>
  </si>
  <si>
    <t>2016/05</t>
  </si>
  <si>
    <t>2016/06</t>
  </si>
  <si>
    <t>2016/07</t>
  </si>
  <si>
    <t>2016/08</t>
  </si>
  <si>
    <t>2016/09</t>
  </si>
  <si>
    <t>2016/10</t>
  </si>
  <si>
    <t>2016/11</t>
  </si>
  <si>
    <t>Exchange rates and metals prices</t>
  </si>
  <si>
    <t>Exchange rates from SARB and metal and coal prices from Kitco and the IMF</t>
  </si>
  <si>
    <t>change,January to November 2016</t>
  </si>
  <si>
    <t>change, January 2011 to November 2016</t>
  </si>
  <si>
    <t>GDP at market prices</t>
  </si>
  <si>
    <r>
      <t>Year</t>
    </r>
    <r>
      <rPr>
        <vertAlign val="superscript"/>
        <sz val="10"/>
        <rFont val="Arial"/>
        <family val="2"/>
      </rPr>
      <t xml:space="preserve"> </t>
    </r>
  </si>
  <si>
    <t>GDP growth from 1994</t>
  </si>
  <si>
    <t>source: StatsSA GDP data</t>
  </si>
  <si>
    <t>Mining (R14 bn)</t>
  </si>
  <si>
    <t>Manufacturing (R84 bn)</t>
  </si>
  <si>
    <t>Construction (R0,03 bn)</t>
  </si>
  <si>
    <t>Other (R108 bn)</t>
  </si>
  <si>
    <t>All industries</t>
  </si>
  <si>
    <r>
      <t>Trade industry</t>
    </r>
    <r>
      <rPr>
        <vertAlign val="superscript"/>
        <sz val="11"/>
        <color theme="1"/>
        <rFont val="Calibri"/>
        <family val="2"/>
        <scheme val="minor"/>
      </rPr>
      <t>3</t>
    </r>
  </si>
  <si>
    <t>Transport industry</t>
  </si>
  <si>
    <t>Real estate and other business services industry</t>
  </si>
  <si>
    <t>Community, social and personal services industry</t>
  </si>
  <si>
    <t>Electricity, gas and water supply industry</t>
  </si>
  <si>
    <t>profits in R bn</t>
  </si>
  <si>
    <t>assets in R bn</t>
  </si>
  <si>
    <t>Source: StatsSA, QFS</t>
  </si>
  <si>
    <t>DATA FOR THIRD QUARTER</t>
  </si>
  <si>
    <t>Return on Assets</t>
  </si>
  <si>
    <t>Actual, 2010 to 2016</t>
  </si>
  <si>
    <t>projections</t>
  </si>
  <si>
    <t>IMF forecasts and actual growth</t>
  </si>
  <si>
    <t>Nominal rand</t>
  </si>
  <si>
    <t>Constant rand - deflated with CPI</t>
  </si>
  <si>
    <t>Current U.S. dollars</t>
  </si>
  <si>
    <t>Exports</t>
  </si>
  <si>
    <t>Imports</t>
  </si>
  <si>
    <t>CPI</t>
  </si>
  <si>
    <t>Rands/dollar</t>
  </si>
  <si>
    <t>Balance</t>
  </si>
  <si>
    <t>Q1</t>
  </si>
  <si>
    <t>Q2</t>
  </si>
  <si>
    <t>Q3</t>
  </si>
  <si>
    <t>Q4</t>
  </si>
  <si>
    <t>Balance of trade</t>
  </si>
  <si>
    <t>Q42010</t>
  </si>
  <si>
    <t>Q42011</t>
  </si>
  <si>
    <t>Q42012</t>
  </si>
  <si>
    <t>Q42013</t>
  </si>
  <si>
    <t>Q42014</t>
  </si>
  <si>
    <t>Q42015</t>
  </si>
  <si>
    <t>Q42016</t>
  </si>
  <si>
    <t>constant rand</t>
  </si>
  <si>
    <t>USD</t>
  </si>
  <si>
    <t>Mining and
 petrol</t>
  </si>
  <si>
    <t>Trade by sector</t>
  </si>
  <si>
    <t>R mns, seasonally adjusted</t>
  </si>
  <si>
    <t>General government</t>
  </si>
  <si>
    <t>SOCs</t>
  </si>
  <si>
    <t>Private</t>
  </si>
  <si>
    <t>2000/01</t>
  </si>
  <si>
    <t>2000/02</t>
  </si>
  <si>
    <t>2000/03</t>
  </si>
  <si>
    <t>2000/04</t>
  </si>
  <si>
    <t>2001/01</t>
  </si>
  <si>
    <t>2001/02</t>
  </si>
  <si>
    <t>2001/03</t>
  </si>
  <si>
    <t>2001/04</t>
  </si>
  <si>
    <t>2002/01</t>
  </si>
  <si>
    <t>2002/02</t>
  </si>
  <si>
    <t>2002/03</t>
  </si>
  <si>
    <t>2002/04</t>
  </si>
  <si>
    <t>2003/01</t>
  </si>
  <si>
    <t>2003/02</t>
  </si>
  <si>
    <t>2003/03</t>
  </si>
  <si>
    <t>2003/04</t>
  </si>
  <si>
    <t>2004/01</t>
  </si>
  <si>
    <t>2004/02</t>
  </si>
  <si>
    <t>2004/03</t>
  </si>
  <si>
    <t>2004/04</t>
  </si>
  <si>
    <t>2005/01</t>
  </si>
  <si>
    <t>2005/02</t>
  </si>
  <si>
    <t>2005/03</t>
  </si>
  <si>
    <t>2005/04</t>
  </si>
  <si>
    <t>2006/01</t>
  </si>
  <si>
    <t>2006/02</t>
  </si>
  <si>
    <t>2006/03</t>
  </si>
  <si>
    <t>2006/04</t>
  </si>
  <si>
    <t>2007/01</t>
  </si>
  <si>
    <t>2007/02</t>
  </si>
  <si>
    <t>2007/03</t>
  </si>
  <si>
    <t>2007/04</t>
  </si>
  <si>
    <t>2008/01</t>
  </si>
  <si>
    <t>2008/02</t>
  </si>
  <si>
    <t>2008/03</t>
  </si>
  <si>
    <t>2008/04</t>
  </si>
  <si>
    <t>2009/01</t>
  </si>
  <si>
    <t>2009/02</t>
  </si>
  <si>
    <t>2009/03</t>
  </si>
  <si>
    <t>2009/04</t>
  </si>
  <si>
    <t>change</t>
  </si>
  <si>
    <t>Q4 2009 to Q4 2013</t>
  </si>
  <si>
    <t>Q4 2013 to Q3 2015</t>
  </si>
  <si>
    <t>Q3 2015 to Q3 2016</t>
  </si>
  <si>
    <t>% of change</t>
  </si>
  <si>
    <t>source: SARB</t>
  </si>
  <si>
    <t>Investment by type of investor in constant R bns</t>
  </si>
  <si>
    <t>Profit in mining and manufacturing</t>
  </si>
  <si>
    <t>Source: Statistics South Africa. Quarterly Financial Statistics</t>
  </si>
  <si>
    <t>constant 2016 R bns</t>
  </si>
  <si>
    <t>constant 2016 rand</t>
  </si>
  <si>
    <t>Manufac-
turing</t>
  </si>
  <si>
    <t>Logistics</t>
  </si>
  <si>
    <t>Social services</t>
  </si>
  <si>
    <t>YEAR TO THIRD QUARTER</t>
  </si>
  <si>
    <t>Investment by sector</t>
  </si>
  <si>
    <t>SARB</t>
  </si>
  <si>
    <t>Main budget:</t>
  </si>
  <si>
    <r>
      <t xml:space="preserve">Revenue, expenditure, budget balance and financing </t>
    </r>
    <r>
      <rPr>
        <i/>
        <sz val="11"/>
        <color theme="1"/>
        <rFont val="Calibri"/>
        <family val="2"/>
        <scheme val="minor"/>
      </rPr>
      <t>1)</t>
    </r>
  </si>
  <si>
    <t>deflated w cpi</t>
  </si>
  <si>
    <t>Total revenue</t>
  </si>
  <si>
    <t xml:space="preserve">Total expenditure </t>
  </si>
  <si>
    <t>GDP growth</t>
  </si>
  <si>
    <t>GDP</t>
  </si>
  <si>
    <t>actual</t>
  </si>
  <si>
    <t>2008/09</t>
  </si>
  <si>
    <t>2009/10</t>
  </si>
  <si>
    <t>2012/13</t>
  </si>
  <si>
    <t>2013/14</t>
  </si>
  <si>
    <t>2014/15</t>
  </si>
  <si>
    <t>2015/16</t>
  </si>
  <si>
    <t>2016/17</t>
  </si>
  <si>
    <t>budgeted</t>
  </si>
  <si>
    <t>2017/18</t>
  </si>
  <si>
    <t>2018/19</t>
  </si>
  <si>
    <t>2019/20</t>
  </si>
  <si>
    <t>% change in</t>
  </si>
  <si>
    <t>revenue</t>
  </si>
  <si>
    <t>expenditure</t>
  </si>
  <si>
    <t>average</t>
  </si>
  <si>
    <t>2008/9 to 2015/6</t>
  </si>
  <si>
    <t>2008/9 to 2015/6 (actual)</t>
  </si>
  <si>
    <t>2016/7</t>
  </si>
  <si>
    <t>2015/6 to 2016/7 (actual)</t>
  </si>
  <si>
    <t>2017/8 to 2019/20</t>
  </si>
  <si>
    <t>2016/7 to 2019/20 (planned)</t>
  </si>
  <si>
    <t>Table 34.5 Vote transfers and subsidies trends and estimates</t>
  </si>
  <si>
    <t>Audited outcome</t>
  </si>
  <si>
    <t>Adjusted 
appropriation</t>
  </si>
  <si>
    <t>Medium-term expenditure 
estimate</t>
  </si>
  <si>
    <t>2013 to 2016</t>
  </si>
  <si>
    <t>projected fm 2016</t>
  </si>
  <si>
    <t>Staff and agencies</t>
  </si>
  <si>
    <t>IDC</t>
  </si>
  <si>
    <t>Transfers to private business (b)</t>
  </si>
  <si>
    <t>Spatial initiatives (c)</t>
  </si>
  <si>
    <t>Total budget</t>
  </si>
  <si>
    <t>Subsidies on products and production (public and private enterprise)</t>
  </si>
  <si>
    <t>Other transfers to private enterprise</t>
  </si>
  <si>
    <t>SEZs, IDZs and critical infrastructure</t>
  </si>
  <si>
    <t>Departmental agencies (non-business entities)</t>
  </si>
  <si>
    <t>a. subsidies on production and other transfers</t>
  </si>
  <si>
    <t>b. SEZs, IDZs and critical infrastructure</t>
  </si>
  <si>
    <t>In constant (2016) rand, deflated by CPI</t>
  </si>
  <si>
    <t>Source: National Treasury, Estimates of National Expenditure, Vote 34 tables in excel</t>
  </si>
  <si>
    <t>dti budget projections</t>
  </si>
  <si>
    <t>Fiscal indicators</t>
  </si>
  <si>
    <t>Mining and quarrying</t>
  </si>
  <si>
    <t>Agriculture, forestry and fishing</t>
  </si>
  <si>
    <t xml:space="preserve">Quarterly gross domestic product by industry at current prices (R million) </t>
  </si>
  <si>
    <t>Real economy shares in the GDP</t>
  </si>
  <si>
    <t>Source: StatsSA</t>
  </si>
  <si>
    <t>rebased to 2017/8</t>
  </si>
  <si>
    <t>Budget</t>
  </si>
  <si>
    <t>Estimated outcome</t>
  </si>
  <si>
    <t>Revised estimate</t>
  </si>
  <si>
    <t>Projection</t>
  </si>
  <si>
    <t>Average annual change, 2009/10 to 2016/7</t>
  </si>
  <si>
    <t>Change, 2016/7 to 2018/9</t>
  </si>
  <si>
    <t>Average annual change, 2018/9 to 2019/20</t>
  </si>
  <si>
    <t>General economic and labour affairs (R28 bn)</t>
  </si>
  <si>
    <t>Agriculture (R19 bn)</t>
  </si>
  <si>
    <t>Energy (R8 bn)</t>
  </si>
  <si>
    <t>Mining, manufacturing, construction (R2 bn)</t>
  </si>
  <si>
    <t>Transport (R84 bn)</t>
  </si>
  <si>
    <t xml:space="preserve">Economic affairs </t>
  </si>
  <si>
    <t>General economic, commercial, and labour affairs</t>
  </si>
  <si>
    <t>Agriculture, forestry, fishing and hunting</t>
  </si>
  <si>
    <t>Fuel and energy</t>
  </si>
  <si>
    <t>Mining, manufacturing, and construction</t>
  </si>
  <si>
    <t>Communication</t>
  </si>
  <si>
    <t>Other industries</t>
  </si>
  <si>
    <t>Research and development economic affairs</t>
  </si>
  <si>
    <t>Economic affairs not elsewhere classified</t>
  </si>
  <si>
    <t>% transport</t>
  </si>
  <si>
    <t>Change in expenditure on economic functions</t>
  </si>
  <si>
    <t>Other manufacturing groups</t>
  </si>
  <si>
    <t>Electrical machinery</t>
  </si>
  <si>
    <t>Printing and publishing</t>
  </si>
  <si>
    <t>Machinery and appliances</t>
  </si>
  <si>
    <t>Chemicals, rubber, plastics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</si>
</sst>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43" formatCode="_ * #,##0.00_ ;_ * \-#,##0.00_ ;_ * &quot;-&quot;??_ ;_ @_ "/>
    <numFmt numFmtId="164" formatCode="0.0%"/>
    <numFmt numFmtId="165" formatCode="_ * #,##0_ ;_ * \-#,##0_ ;_ * &quot;-&quot;??_ ;_ @_ "/>
    <numFmt numFmtId="166" formatCode="#,##0;\-#,##0;&quot;-&quot;"/>
    <numFmt numFmtId="167" formatCode="#,##0.00;\-#,##0.00;&quot;-&quot;"/>
    <numFmt numFmtId="168" formatCode="#,##0%;\-#,##0%;&quot;- &quot;"/>
    <numFmt numFmtId="169" formatCode="#,##0.0%;\-#,##0.0%;&quot;- &quot;"/>
    <numFmt numFmtId="170" formatCode="#,##0.00%;\-#,##0.00%;&quot;- &quot;"/>
    <numFmt numFmtId="171" formatCode="#,##0.0;\-#,##0.0;&quot;-&quot;"/>
    <numFmt numFmtId="172" formatCode="_(* #,##0.00_);_(* \(#,##0.00\);_(* &quot;-&quot;??_);_(@_)"/>
    <numFmt numFmtId="173" formatCode="&quot;$&quot;#,##0,;\(&quot;$&quot;#,##0,\)"/>
    <numFmt numFmtId="174" formatCode="&quot;R&quot;#,##0\ ;\(&quot;R&quot;#,##0\)"/>
    <numFmt numFmtId="175" formatCode="[Red]0%;[Red]\(0%\)"/>
    <numFmt numFmtId="176" formatCode="0%;\(0%\)"/>
    <numFmt numFmtId="177" formatCode="\ \ @"/>
    <numFmt numFmtId="178" formatCode="\ \ \ \ @"/>
    <numFmt numFmtId="179" formatCode="_ * #,##0.0_ ;_ * \-#,##0.0_ ;_ * &quot;-&quot;??_ ;_ @_ "/>
    <numFmt numFmtId="180" formatCode="[$-409]mmm\-yy;@"/>
    <numFmt numFmtId="181" formatCode="_(* #,##0_);_(* \(#,##0\);_(* &quot;-&quot;??_);_(@_)"/>
    <numFmt numFmtId="182" formatCode="0.0"/>
    <numFmt numFmtId="183" formatCode="_(* #,##0.0___);_*\ \-#,##0.0___);_(* &quot;–&quot;_____);_(@___)"/>
    <numFmt numFmtId="184" formatCode="_(* #,##0.0_____);_*\ \-#,##0.0_____);_(* &quot;–&quot;_______);_(@_____)"/>
    <numFmt numFmtId="185" formatCode="#,##0.0_);\(#,##0.0\)"/>
    <numFmt numFmtId="186" formatCode="_(* #,##0.0___);_*\ \-#,##0.0___);_(* &quot;–  &quot;_);_(@_)"/>
    <numFmt numFmtId="187" formatCode="_-* #,##0_-;\-* #,##0_-;_-* &quot;-&quot;_-;_-@_-"/>
    <numFmt numFmtId="188" formatCode="_-* #,##0.00_-;\-* #,##0.00_-;_-* &quot;-&quot;??_-;_-@_-"/>
    <numFmt numFmtId="189" formatCode="_(&quot;$&quot;* #,##0.00_);_(&quot;$&quot;* \(#,##0.00\);_(&quot;$&quot;* &quot;-&quot;??_);_(@_)"/>
    <numFmt numFmtId="190" formatCode="_-&quot;£&quot;* #,##0_-;\-&quot;£&quot;* #,##0_-;_-&quot;£&quot;* &quot;-&quot;_-;_-@_-"/>
    <numFmt numFmtId="191" formatCode="_-&quot;£&quot;* #,##0.00_-;\-&quot;£&quot;* #,##0.00_-;_-&quot;£&quot;* &quot;-&quot;??_-;_-@_-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 Narrow"/>
      <family val="2"/>
    </font>
    <font>
      <sz val="10"/>
      <color theme="1"/>
      <name val="Arial"/>
      <family val="2"/>
    </font>
    <font>
      <sz val="10"/>
      <color indexed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color indexed="14"/>
      <name val="Arial"/>
      <family val="2"/>
    </font>
    <font>
      <sz val="8"/>
      <name val="Arial Narrow"/>
      <family val="2"/>
    </font>
    <font>
      <sz val="8"/>
      <name val="Helv"/>
    </font>
    <font>
      <sz val="10"/>
      <name val="MS Sans Serif"/>
      <family val="2"/>
    </font>
    <font>
      <sz val="10"/>
      <color rgb="FF00000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Times New Roman"/>
      <family val="2"/>
    </font>
    <font>
      <sz val="11"/>
      <name val="Calibri"/>
      <family val="2"/>
      <scheme val="minor"/>
    </font>
    <font>
      <sz val="14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9"/>
      <color theme="0" tint="-0.249977111117893"/>
      <name val="Arial"/>
      <family val="2"/>
    </font>
    <font>
      <i/>
      <sz val="11"/>
      <color theme="1"/>
      <name val="Calibri"/>
      <family val="2"/>
      <scheme val="minor"/>
    </font>
    <font>
      <vertAlign val="superscript"/>
      <sz val="10"/>
      <name val="Arial"/>
      <family val="2"/>
    </font>
    <font>
      <vertAlign val="superscript"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</font>
    <font>
      <sz val="10"/>
      <name val="Arial"/>
    </font>
    <font>
      <b/>
      <sz val="8"/>
      <name val="Arial"/>
      <family val="2"/>
    </font>
    <font>
      <sz val="10"/>
      <name val="Courier"/>
      <family val="3"/>
    </font>
    <font>
      <b/>
      <sz val="12"/>
      <name val="Arial Narrow"/>
      <family val="2"/>
    </font>
    <font>
      <b/>
      <sz val="18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58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</borders>
  <cellStyleXfs count="9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3" fillId="0" borderId="0" applyFill="0" applyBorder="0" applyAlignment="0"/>
    <xf numFmtId="167" fontId="3" fillId="0" borderId="0" applyFill="0" applyBorder="0" applyAlignment="0"/>
    <xf numFmtId="168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166" fontId="3" fillId="0" borderId="0" applyFill="0" applyBorder="0" applyAlignment="0"/>
    <xf numFmtId="171" fontId="3" fillId="0" borderId="0" applyFill="0" applyBorder="0" applyAlignment="0"/>
    <xf numFmtId="167" fontId="3" fillId="0" borderId="0" applyFill="0" applyBorder="0" applyAlignment="0"/>
    <xf numFmtId="166" fontId="4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4" fontId="3" fillId="0" borderId="0" applyFill="0" applyBorder="0" applyAlignment="0"/>
    <xf numFmtId="166" fontId="7" fillId="0" borderId="0" applyFill="0" applyBorder="0" applyAlignment="0"/>
    <xf numFmtId="167" fontId="7" fillId="0" borderId="0" applyFill="0" applyBorder="0" applyAlignment="0"/>
    <xf numFmtId="166" fontId="7" fillId="0" borderId="0" applyFill="0" applyBorder="0" applyAlignment="0"/>
    <xf numFmtId="171" fontId="7" fillId="0" borderId="0" applyFill="0" applyBorder="0" applyAlignment="0"/>
    <xf numFmtId="167" fontId="7" fillId="0" borderId="0" applyFill="0" applyBorder="0" applyAlignment="0"/>
    <xf numFmtId="2" fontId="4" fillId="0" borderId="0" applyFont="0" applyFill="0" applyBorder="0" applyAlignment="0" applyProtection="0"/>
    <xf numFmtId="38" fontId="8" fillId="2" borderId="0" applyNumberFormat="0" applyBorder="0" applyAlignment="0" applyProtection="0"/>
    <xf numFmtId="0" fontId="9" fillId="0" borderId="1" applyNumberFormat="0" applyAlignment="0" applyProtection="0">
      <alignment horizontal="left" vertical="center"/>
    </xf>
    <xf numFmtId="0" fontId="9" fillId="0" borderId="2">
      <alignment horizontal="left" vertical="center"/>
    </xf>
    <xf numFmtId="10" fontId="8" fillId="3" borderId="3" applyNumberFormat="0" applyBorder="0" applyAlignment="0" applyProtection="0"/>
    <xf numFmtId="166" fontId="10" fillId="0" borderId="0" applyFill="0" applyBorder="0" applyAlignment="0"/>
    <xf numFmtId="167" fontId="10" fillId="0" borderId="0" applyFill="0" applyBorder="0" applyAlignment="0"/>
    <xf numFmtId="166" fontId="10" fillId="0" borderId="0" applyFill="0" applyBorder="0" applyAlignment="0"/>
    <xf numFmtId="171" fontId="10" fillId="0" borderId="0" applyFill="0" applyBorder="0" applyAlignment="0"/>
    <xf numFmtId="167" fontId="10" fillId="0" borderId="0" applyFill="0" applyBorder="0" applyAlignment="0"/>
    <xf numFmtId="175" fontId="11" fillId="0" borderId="0"/>
    <xf numFmtId="0" fontId="5" fillId="0" borderId="0" applyFont="0"/>
    <xf numFmtId="37" fontId="12" fillId="0" borderId="0" applyFill="0"/>
    <xf numFmtId="0" fontId="1" fillId="0" borderId="0"/>
    <xf numFmtId="0" fontId="13" fillId="0" borderId="0"/>
    <xf numFmtId="0" fontId="4" fillId="0" borderId="0"/>
    <xf numFmtId="0" fontId="1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1" fillId="0" borderId="0"/>
    <xf numFmtId="170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6" fontId="15" fillId="0" borderId="0" applyFill="0" applyBorder="0" applyAlignment="0"/>
    <xf numFmtId="167" fontId="15" fillId="0" borderId="0" applyFill="0" applyBorder="0" applyAlignment="0"/>
    <xf numFmtId="166" fontId="15" fillId="0" borderId="0" applyFill="0" applyBorder="0" applyAlignment="0"/>
    <xf numFmtId="171" fontId="15" fillId="0" borderId="0" applyFill="0" applyBorder="0" applyAlignment="0"/>
    <xf numFmtId="167" fontId="15" fillId="0" borderId="0" applyFill="0" applyBorder="0" applyAlignment="0"/>
    <xf numFmtId="0" fontId="8" fillId="0" borderId="0" applyNumberFormat="0" applyFont="0" applyAlignment="0"/>
    <xf numFmtId="49" fontId="3" fillId="0" borderId="0" applyFill="0" applyBorder="0" applyAlignment="0"/>
    <xf numFmtId="177" fontId="3" fillId="0" borderId="0" applyFill="0" applyBorder="0" applyAlignment="0"/>
    <xf numFmtId="178" fontId="3" fillId="0" borderId="0" applyFill="0" applyBorder="0" applyAlignment="0"/>
    <xf numFmtId="0" fontId="16" fillId="0" borderId="0"/>
    <xf numFmtId="43" fontId="1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4" fillId="0" borderId="0"/>
    <xf numFmtId="0" fontId="30" fillId="0" borderId="0"/>
    <xf numFmtId="0" fontId="32" fillId="0" borderId="0"/>
    <xf numFmtId="0" fontId="6" fillId="0" borderId="0"/>
    <xf numFmtId="185" fontId="34" fillId="0" borderId="0"/>
    <xf numFmtId="0" fontId="36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/>
    <xf numFmtId="0" fontId="4" fillId="0" borderId="11" applyNumberFormat="0" applyFont="0" applyFill="0" applyAlignment="0" applyProtection="0"/>
    <xf numFmtId="0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0" fontId="36" fillId="4" borderId="0" applyNumberFormat="0" applyFill="0" applyBorder="0" applyAlignment="0" applyProtection="0"/>
    <xf numFmtId="0" fontId="9" fillId="4" borderId="0" applyNumberFormat="0" applyFill="0" applyBorder="0" applyAlignment="0" applyProtection="0"/>
    <xf numFmtId="0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0" fontId="4" fillId="5" borderId="0"/>
    <xf numFmtId="190" fontId="4" fillId="0" borderId="0" applyFont="0" applyFill="0" applyBorder="0" applyAlignment="0" applyProtection="0"/>
    <xf numFmtId="191" fontId="4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0" applyFont="1"/>
    <xf numFmtId="164" fontId="0" fillId="0" borderId="0" xfId="2" applyNumberFormat="1" applyFont="1"/>
    <xf numFmtId="165" fontId="0" fillId="0" borderId="0" xfId="1" applyNumberFormat="1" applyFont="1"/>
    <xf numFmtId="0" fontId="0" fillId="0" borderId="0" xfId="1" applyNumberFormat="1" applyFont="1"/>
    <xf numFmtId="179" fontId="0" fillId="0" borderId="0" xfId="1" applyNumberFormat="1" applyFont="1"/>
    <xf numFmtId="43" fontId="0" fillId="0" borderId="0" xfId="1" applyNumberFormat="1" applyFont="1"/>
    <xf numFmtId="165" fontId="4" fillId="0" borderId="0" xfId="1" applyNumberFormat="1" applyFont="1"/>
    <xf numFmtId="9" fontId="0" fillId="0" borderId="0" xfId="2" applyFont="1"/>
    <xf numFmtId="165" fontId="0" fillId="0" borderId="0" xfId="74" applyNumberFormat="1" applyFont="1"/>
    <xf numFmtId="165" fontId="0" fillId="0" borderId="0" xfId="74" applyNumberFormat="1" applyFont="1" applyAlignment="1">
      <alignment horizontal="left"/>
    </xf>
    <xf numFmtId="0" fontId="0" fillId="0" borderId="0" xfId="74" applyNumberFormat="1" applyFont="1"/>
    <xf numFmtId="0" fontId="4" fillId="0" borderId="0" xfId="74" applyNumberFormat="1" applyFont="1"/>
    <xf numFmtId="165" fontId="4" fillId="0" borderId="0" xfId="74" applyNumberFormat="1" applyFont="1" applyAlignment="1">
      <alignment horizontal="left" wrapText="1"/>
    </xf>
    <xf numFmtId="165" fontId="4" fillId="0" borderId="0" xfId="74" applyNumberFormat="1" applyFont="1" applyAlignment="1">
      <alignment horizontal="left"/>
    </xf>
    <xf numFmtId="0" fontId="19" fillId="0" borderId="0" xfId="0" applyFont="1"/>
    <xf numFmtId="165" fontId="19" fillId="0" borderId="0" xfId="74" applyNumberFormat="1" applyFont="1"/>
    <xf numFmtId="165" fontId="19" fillId="0" borderId="0" xfId="1" applyNumberFormat="1" applyFont="1"/>
    <xf numFmtId="0" fontId="4" fillId="0" borderId="0" xfId="80"/>
    <xf numFmtId="0" fontId="4" fillId="0" borderId="0" xfId="80" applyNumberFormat="1"/>
    <xf numFmtId="43" fontId="0" fillId="0" borderId="0" xfId="1" applyFont="1" applyAlignment="1">
      <alignment horizontal="left"/>
    </xf>
    <xf numFmtId="43" fontId="0" fillId="0" borderId="0" xfId="1" applyFont="1" applyAlignment="1">
      <alignment horizontal="right"/>
    </xf>
    <xf numFmtId="43" fontId="0" fillId="0" borderId="0" xfId="1" applyFont="1" applyBorder="1" applyAlignment="1">
      <alignment horizontal="right"/>
    </xf>
    <xf numFmtId="43" fontId="0" fillId="0" borderId="4" xfId="1" applyFont="1" applyBorder="1" applyAlignment="1">
      <alignment horizontal="right"/>
    </xf>
    <xf numFmtId="43" fontId="1" fillId="0" borderId="0" xfId="1" applyFont="1" applyAlignment="1">
      <alignment horizontal="right"/>
    </xf>
    <xf numFmtId="43" fontId="0" fillId="0" borderId="4" xfId="1" applyFont="1" applyBorder="1" applyAlignment="1">
      <alignment horizontal="left"/>
    </xf>
    <xf numFmtId="165" fontId="0" fillId="0" borderId="0" xfId="1" applyNumberFormat="1" applyFont="1" applyAlignment="1">
      <alignment horizontal="left"/>
    </xf>
    <xf numFmtId="165" fontId="1" fillId="0" borderId="0" xfId="1" applyNumberFormat="1" applyFont="1"/>
    <xf numFmtId="164" fontId="0" fillId="0" borderId="4" xfId="2" applyNumberFormat="1" applyFont="1" applyBorder="1" applyAlignment="1">
      <alignment horizontal="right"/>
    </xf>
    <xf numFmtId="164" fontId="0" fillId="0" borderId="0" xfId="2" applyNumberFormat="1" applyFont="1" applyAlignment="1">
      <alignment horizontal="right"/>
    </xf>
    <xf numFmtId="165" fontId="0" fillId="0" borderId="0" xfId="1" applyNumberFormat="1" applyFont="1" applyAlignment="1">
      <alignment horizontal="right"/>
    </xf>
    <xf numFmtId="165" fontId="1" fillId="0" borderId="0" xfId="1" applyNumberFormat="1" applyFont="1" applyAlignment="1">
      <alignment horizontal="right"/>
    </xf>
    <xf numFmtId="165" fontId="0" fillId="0" borderId="0" xfId="1" applyNumberFormat="1" applyFont="1" applyBorder="1" applyAlignment="1">
      <alignment horizontal="right"/>
    </xf>
    <xf numFmtId="165" fontId="0" fillId="0" borderId="4" xfId="1" applyNumberFormat="1" applyFont="1" applyBorder="1" applyAlignment="1">
      <alignment horizontal="right"/>
    </xf>
    <xf numFmtId="165" fontId="1" fillId="0" borderId="4" xfId="1" applyNumberFormat="1" applyFont="1" applyBorder="1"/>
    <xf numFmtId="165" fontId="0" fillId="0" borderId="0" xfId="1" applyNumberFormat="1" applyFont="1" applyFill="1"/>
    <xf numFmtId="0" fontId="20" fillId="0" borderId="0" xfId="80" applyNumberFormat="1" applyFont="1"/>
    <xf numFmtId="0" fontId="20" fillId="0" borderId="0" xfId="80" applyFont="1"/>
    <xf numFmtId="0" fontId="21" fillId="0" borderId="0" xfId="1" applyNumberFormat="1" applyFont="1"/>
    <xf numFmtId="165" fontId="21" fillId="0" borderId="0" xfId="1" applyNumberFormat="1" applyFont="1"/>
    <xf numFmtId="165" fontId="20" fillId="0" borderId="0" xfId="1" applyNumberFormat="1" applyFont="1"/>
    <xf numFmtId="164" fontId="21" fillId="0" borderId="0" xfId="2" applyNumberFormat="1" applyFont="1"/>
    <xf numFmtId="3" fontId="20" fillId="0" borderId="0" xfId="80" applyNumberFormat="1" applyFont="1"/>
    <xf numFmtId="9" fontId="21" fillId="0" borderId="0" xfId="2" applyFont="1"/>
    <xf numFmtId="0" fontId="22" fillId="0" borderId="0" xfId="0" applyFont="1"/>
    <xf numFmtId="0" fontId="0" fillId="0" borderId="0" xfId="0" quotePrefix="1"/>
    <xf numFmtId="0" fontId="23" fillId="0" borderId="0" xfId="0" applyFont="1"/>
    <xf numFmtId="0" fontId="24" fillId="0" borderId="0" xfId="0" applyFont="1" applyAlignment="1">
      <alignment vertical="center"/>
    </xf>
    <xf numFmtId="164" fontId="24" fillId="0" borderId="0" xfId="2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right" vertical="center"/>
    </xf>
    <xf numFmtId="164" fontId="26" fillId="0" borderId="0" xfId="2" applyNumberFormat="1" applyFont="1" applyAlignment="1">
      <alignment horizontal="right" vertical="center"/>
    </xf>
    <xf numFmtId="180" fontId="24" fillId="0" borderId="0" xfId="0" applyNumberFormat="1" applyFont="1" applyAlignment="1">
      <alignment vertical="center"/>
    </xf>
    <xf numFmtId="0" fontId="24" fillId="0" borderId="0" xfId="0" applyNumberFormat="1" applyFont="1" applyAlignment="1">
      <alignment vertical="center"/>
    </xf>
    <xf numFmtId="0" fontId="24" fillId="0" borderId="0" xfId="2" applyNumberFormat="1" applyFont="1" applyAlignment="1">
      <alignment vertical="center"/>
    </xf>
    <xf numFmtId="165" fontId="24" fillId="0" borderId="0" xfId="1" applyNumberFormat="1" applyFont="1" applyAlignment="1">
      <alignment vertical="center"/>
    </xf>
    <xf numFmtId="3" fontId="24" fillId="0" borderId="0" xfId="0" applyNumberFormat="1" applyFont="1" applyAlignment="1">
      <alignment vertical="center"/>
    </xf>
    <xf numFmtId="165" fontId="0" fillId="0" borderId="0" xfId="1" applyNumberFormat="1" applyFont="1" applyAlignment="1">
      <alignment wrapText="1"/>
    </xf>
    <xf numFmtId="43" fontId="0" fillId="0" borderId="0" xfId="1" applyFont="1"/>
    <xf numFmtId="181" fontId="0" fillId="0" borderId="0" xfId="15" applyNumberFormat="1" applyFont="1"/>
    <xf numFmtId="181" fontId="4" fillId="0" borderId="0" xfId="15" applyNumberFormat="1" applyFont="1"/>
    <xf numFmtId="0" fontId="0" fillId="0" borderId="0" xfId="15" applyNumberFormat="1" applyFont="1"/>
    <xf numFmtId="165" fontId="0" fillId="0" borderId="0" xfId="15" applyNumberFormat="1" applyFont="1"/>
    <xf numFmtId="43" fontId="0" fillId="0" borderId="0" xfId="15" applyNumberFormat="1" applyFont="1"/>
    <xf numFmtId="181" fontId="27" fillId="0" borderId="0" xfId="15" applyNumberFormat="1" applyFont="1"/>
    <xf numFmtId="9" fontId="27" fillId="0" borderId="0" xfId="56" applyFont="1"/>
    <xf numFmtId="165" fontId="0" fillId="0" borderId="0" xfId="18" applyNumberFormat="1" applyFont="1"/>
    <xf numFmtId="0" fontId="0" fillId="0" borderId="0" xfId="18" applyNumberFormat="1" applyFont="1"/>
    <xf numFmtId="0" fontId="0" fillId="0" borderId="0" xfId="18" quotePrefix="1" applyNumberFormat="1" applyFont="1"/>
    <xf numFmtId="9" fontId="0" fillId="0" borderId="0" xfId="56" applyFont="1"/>
    <xf numFmtId="164" fontId="0" fillId="0" borderId="0" xfId="56" applyNumberFormat="1" applyFont="1"/>
    <xf numFmtId="9" fontId="0" fillId="0" borderId="0" xfId="2" applyNumberFormat="1" applyFont="1"/>
    <xf numFmtId="165" fontId="0" fillId="0" borderId="0" xfId="1" quotePrefix="1" applyNumberFormat="1" applyFont="1"/>
    <xf numFmtId="165" fontId="23" fillId="0" borderId="0" xfId="1" applyNumberFormat="1" applyFont="1"/>
    <xf numFmtId="164" fontId="0" fillId="0" borderId="0" xfId="0" applyNumberFormat="1"/>
    <xf numFmtId="182" fontId="0" fillId="0" borderId="0" xfId="0" applyNumberFormat="1"/>
    <xf numFmtId="164" fontId="23" fillId="0" borderId="0" xfId="2" applyNumberFormat="1" applyFont="1"/>
    <xf numFmtId="0" fontId="31" fillId="0" borderId="0" xfId="76" applyNumberFormat="1" applyFont="1" applyFill="1" applyBorder="1"/>
    <xf numFmtId="165" fontId="31" fillId="0" borderId="0" xfId="76" applyNumberFormat="1" applyFont="1" applyFill="1" applyBorder="1"/>
    <xf numFmtId="0" fontId="31" fillId="0" borderId="0" xfId="75" applyFont="1" applyFill="1" applyBorder="1"/>
    <xf numFmtId="9" fontId="31" fillId="0" borderId="0" xfId="77" applyFont="1" applyFill="1" applyBorder="1"/>
    <xf numFmtId="182" fontId="0" fillId="0" borderId="0" xfId="76" applyNumberFormat="1" applyFont="1"/>
    <xf numFmtId="165" fontId="31" fillId="0" borderId="0" xfId="75" applyNumberFormat="1" applyFont="1" applyFill="1" applyBorder="1"/>
    <xf numFmtId="182" fontId="17" fillId="0" borderId="0" xfId="75" applyNumberFormat="1"/>
    <xf numFmtId="182" fontId="23" fillId="0" borderId="0" xfId="76" applyNumberFormat="1" applyFont="1" applyBorder="1"/>
    <xf numFmtId="0" fontId="31" fillId="0" borderId="0" xfId="75" applyNumberFormat="1" applyFont="1" applyFill="1" applyBorder="1"/>
    <xf numFmtId="0" fontId="23" fillId="0" borderId="0" xfId="1" applyNumberFormat="1" applyFont="1"/>
    <xf numFmtId="0" fontId="32" fillId="0" borderId="0" xfId="82"/>
    <xf numFmtId="0" fontId="4" fillId="0" borderId="0" xfId="82" applyFont="1"/>
    <xf numFmtId="181" fontId="32" fillId="0" borderId="0" xfId="82" applyNumberFormat="1"/>
    <xf numFmtId="0" fontId="4" fillId="0" borderId="0" xfId="82" applyFont="1" applyAlignment="1">
      <alignment wrapText="1"/>
    </xf>
    <xf numFmtId="2" fontId="0" fillId="0" borderId="0" xfId="0" applyNumberFormat="1"/>
    <xf numFmtId="164" fontId="0" fillId="0" borderId="0" xfId="2" quotePrefix="1" applyNumberFormat="1" applyFont="1"/>
    <xf numFmtId="179" fontId="0" fillId="0" borderId="0" xfId="1" quotePrefix="1" applyNumberFormat="1" applyFont="1"/>
    <xf numFmtId="183" fontId="33" fillId="0" borderId="5" xfId="58" applyNumberFormat="1" applyFont="1" applyFill="1" applyBorder="1" applyAlignment="1">
      <alignment horizontal="right" vertical="center"/>
    </xf>
    <xf numFmtId="183" fontId="8" fillId="0" borderId="0" xfId="58" applyNumberFormat="1" applyFont="1" applyFill="1" applyBorder="1" applyAlignment="1">
      <alignment horizontal="right" vertical="top"/>
    </xf>
    <xf numFmtId="183" fontId="33" fillId="0" borderId="6" xfId="58" applyNumberFormat="1" applyFont="1" applyFill="1" applyBorder="1" applyAlignment="1">
      <alignment horizontal="right" vertical="center"/>
    </xf>
    <xf numFmtId="184" fontId="33" fillId="0" borderId="7" xfId="83" applyNumberFormat="1" applyFont="1" applyFill="1" applyBorder="1" applyAlignment="1" applyProtection="1">
      <alignment horizontal="right" vertical="top"/>
    </xf>
    <xf numFmtId="183" fontId="8" fillId="0" borderId="8" xfId="58" applyNumberFormat="1" applyFont="1" applyFill="1" applyBorder="1" applyAlignment="1">
      <alignment horizontal="right" vertical="top"/>
    </xf>
    <xf numFmtId="165" fontId="0" fillId="0" borderId="9" xfId="1" applyNumberFormat="1" applyFont="1" applyBorder="1"/>
    <xf numFmtId="165" fontId="0" fillId="0" borderId="9" xfId="1" quotePrefix="1" applyNumberFormat="1" applyFont="1" applyBorder="1"/>
    <xf numFmtId="164" fontId="0" fillId="0" borderId="9" xfId="2" quotePrefix="1" applyNumberFormat="1" applyFont="1" applyBorder="1"/>
    <xf numFmtId="164" fontId="0" fillId="0" borderId="9" xfId="2" applyNumberFormat="1" applyFont="1" applyBorder="1"/>
    <xf numFmtId="184" fontId="33" fillId="0" borderId="0" xfId="83" applyNumberFormat="1" applyFont="1" applyFill="1" applyBorder="1" applyAlignment="1" applyProtection="1">
      <alignment horizontal="right" vertical="top"/>
    </xf>
    <xf numFmtId="179" fontId="0" fillId="0" borderId="9" xfId="1" applyNumberFormat="1" applyFont="1" applyBorder="1"/>
    <xf numFmtId="183" fontId="33" fillId="0" borderId="0" xfId="58" applyNumberFormat="1" applyFont="1" applyFill="1" applyBorder="1" applyAlignment="1">
      <alignment horizontal="right" vertical="top"/>
    </xf>
    <xf numFmtId="186" fontId="35" fillId="0" borderId="10" xfId="84" applyNumberFormat="1" applyFont="1" applyFill="1" applyBorder="1" applyAlignment="1" applyProtection="1">
      <alignment horizontal="right"/>
    </xf>
    <xf numFmtId="183" fontId="33" fillId="0" borderId="8" xfId="58" applyNumberFormat="1" applyFont="1" applyFill="1" applyBorder="1" applyAlignment="1">
      <alignment horizontal="right" vertical="top"/>
    </xf>
    <xf numFmtId="165" fontId="0" fillId="0" borderId="0" xfId="0" applyNumberFormat="1"/>
    <xf numFmtId="0" fontId="0" fillId="0" borderId="0" xfId="1" quotePrefix="1" applyNumberFormat="1" applyFont="1"/>
    <xf numFmtId="3" fontId="37" fillId="0" borderId="0" xfId="0" applyNumberFormat="1" applyFont="1" applyAlignment="1">
      <alignment vertical="center"/>
    </xf>
    <xf numFmtId="1" fontId="37" fillId="0" borderId="0" xfId="0" applyNumberFormat="1" applyFont="1" applyAlignment="1">
      <alignment horizontal="right" vertical="center"/>
    </xf>
    <xf numFmtId="43" fontId="0" fillId="0" borderId="0" xfId="1" quotePrefix="1" applyNumberFormat="1" applyFont="1"/>
  </cellXfs>
  <cellStyles count="99">
    <cellStyle name="Calc Currency (0)" xfId="3"/>
    <cellStyle name="Calc Currency (2)" xfId="4"/>
    <cellStyle name="Calc Percent (0)" xfId="5"/>
    <cellStyle name="Calc Percent (1)" xfId="6"/>
    <cellStyle name="Calc Percent (2)" xfId="7"/>
    <cellStyle name="Calc Units (0)" xfId="8"/>
    <cellStyle name="Calc Units (1)" xfId="9"/>
    <cellStyle name="Calc Units (2)" xfId="10"/>
    <cellStyle name="Comma" xfId="1" builtinId="3"/>
    <cellStyle name="Comma [00]" xfId="11"/>
    <cellStyle name="Comma 12" xfId="12"/>
    <cellStyle name="Comma 2" xfId="13"/>
    <cellStyle name="Comma 2 2" xfId="14"/>
    <cellStyle name="Comma 2 3" xfId="74"/>
    <cellStyle name="Comma 3" xfId="15"/>
    <cellStyle name="Comma 4" xfId="16"/>
    <cellStyle name="Comma 5" xfId="17"/>
    <cellStyle name="Comma 6" xfId="18"/>
    <cellStyle name="Comma 7" xfId="76"/>
    <cellStyle name="Comma 8" xfId="79"/>
    <cellStyle name="Comma0" xfId="19"/>
    <cellStyle name="Couma_#B P&amp;L Evolution_BINV" xfId="20"/>
    <cellStyle name="Currency [00]" xfId="21"/>
    <cellStyle name="Currency0" xfId="22"/>
    <cellStyle name="Date" xfId="23"/>
    <cellStyle name="Date Short" xfId="24"/>
    <cellStyle name="Date_1" xfId="89"/>
    <cellStyle name="Dezimal [0]_Compiling Utility Macros" xfId="90"/>
    <cellStyle name="Dezimal_Compiling Utility Macros" xfId="91"/>
    <cellStyle name="Enter Currency (0)" xfId="25"/>
    <cellStyle name="Enter Currency (2)" xfId="26"/>
    <cellStyle name="Enter Units (0)" xfId="27"/>
    <cellStyle name="Enter Units (1)" xfId="28"/>
    <cellStyle name="Enter Units (2)" xfId="29"/>
    <cellStyle name="Fixed" xfId="30"/>
    <cellStyle name="Grey" xfId="31"/>
    <cellStyle name="Header1" xfId="32"/>
    <cellStyle name="Header2" xfId="33"/>
    <cellStyle name="Heading 1 2" xfId="85"/>
    <cellStyle name="Heading 2 2" xfId="86"/>
    <cellStyle name="HEADING1" xfId="92"/>
    <cellStyle name="HEADING2" xfId="93"/>
    <cellStyle name="Input [yellow]" xfId="34"/>
    <cellStyle name="Link Currency (0)" xfId="35"/>
    <cellStyle name="Link Currency (2)" xfId="36"/>
    <cellStyle name="Link Units (0)" xfId="37"/>
    <cellStyle name="Link Units (1)" xfId="38"/>
    <cellStyle name="Link Units (2)" xfId="39"/>
    <cellStyle name="Monétaire [0]_rwhite" xfId="94"/>
    <cellStyle name="Monétaire_rwhite" xfId="95"/>
    <cellStyle name="Normal" xfId="0" builtinId="0"/>
    <cellStyle name="Normal - Style1" xfId="40"/>
    <cellStyle name="Normal 10" xfId="78"/>
    <cellStyle name="Normal 11" xfId="82"/>
    <cellStyle name="Normal 12" xfId="41"/>
    <cellStyle name="Normal 2" xfId="42"/>
    <cellStyle name="Normal 2 2" xfId="43"/>
    <cellStyle name="Normal 2 2 2" xfId="44"/>
    <cellStyle name="Normal 2 3" xfId="87"/>
    <cellStyle name="Normal 3" xfId="45"/>
    <cellStyle name="Normal 3 2" xfId="46"/>
    <cellStyle name="Normal 3 2 2" xfId="47"/>
    <cellStyle name="Normal 3 3" xfId="48"/>
    <cellStyle name="Normal 3 4" xfId="83"/>
    <cellStyle name="Normal 4" xfId="49"/>
    <cellStyle name="Normal 5" xfId="50"/>
    <cellStyle name="Normal 5 2" xfId="81"/>
    <cellStyle name="Normal 6" xfId="51"/>
    <cellStyle name="Normal 7" xfId="52"/>
    <cellStyle name="Normal 8" xfId="73"/>
    <cellStyle name="Normal 8 2" xfId="80"/>
    <cellStyle name="Normal 9" xfId="75"/>
    <cellStyle name="Normal_Budget 199899 master table" xfId="84"/>
    <cellStyle name="Percent" xfId="2" builtinId="5"/>
    <cellStyle name="Percent [0]" xfId="53"/>
    <cellStyle name="Percent [00]" xfId="54"/>
    <cellStyle name="Percent [2]" xfId="55"/>
    <cellStyle name="Percent 10" xfId="56"/>
    <cellStyle name="Percent 2" xfId="57"/>
    <cellStyle name="Percent 2 2" xfId="58"/>
    <cellStyle name="Percent 3" xfId="59"/>
    <cellStyle name="Percent 4" xfId="60"/>
    <cellStyle name="Percent 5" xfId="61"/>
    <cellStyle name="Percent 6" xfId="62"/>
    <cellStyle name="Percent 7" xfId="63"/>
    <cellStyle name="Percent 8" xfId="77"/>
    <cellStyle name="PrePop Currency (0)" xfId="64"/>
    <cellStyle name="PrePop Currency (2)" xfId="65"/>
    <cellStyle name="PrePop Units (0)" xfId="66"/>
    <cellStyle name="PrePop Units (1)" xfId="67"/>
    <cellStyle name="PrePop Units (2)" xfId="68"/>
    <cellStyle name="Standard_Anpassen der Amortisation" xfId="96"/>
    <cellStyle name="Table Text" xfId="69"/>
    <cellStyle name="Text Indent A" xfId="70"/>
    <cellStyle name="Text Indent B" xfId="71"/>
    <cellStyle name="Text Indent C" xfId="72"/>
    <cellStyle name="Total 2" xfId="88"/>
    <cellStyle name="Währung [0]_Compiling Utility Macros" xfId="97"/>
    <cellStyle name="Währung_Compiling Utility Macros" xfId="98"/>
  </cellStyles>
  <dxfs count="62"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5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2.xml"/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1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2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3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4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5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9.xml"/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'GDP growth by sector'!$B$5</c:f>
              <c:strCache>
                <c:ptCount val="1"/>
                <c:pt idx="0">
                  <c:v>2011 to 2014 (annual average)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invertIfNegative val="0"/>
          <c:dLbls>
            <c:dLbl>
              <c:idx val="1"/>
              <c:layout>
                <c:manualLayout>
                  <c:x val="-2.7307206285731855E-3"/>
                  <c:y val="5.26855684557759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730-40CC-A191-79584F4578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'GDP growth by sector'!$A$6:$A$10</c:f>
              <c:strCache>
                <c:ptCount val="5"/>
                <c:pt idx="0">
                  <c:v>Agriculture</c:v>
                </c:pt>
                <c:pt idx="1">
                  <c:v>Mining</c:v>
                </c:pt>
                <c:pt idx="2">
                  <c:v>Manufacturing</c:v>
                </c:pt>
                <c:pt idx="3">
                  <c:v>Construction</c:v>
                </c:pt>
                <c:pt idx="4">
                  <c:v>Other</c:v>
                </c:pt>
              </c:strCache>
            </c:strRef>
          </c:cat>
          <c:val>
            <c:numRef>
              <c:f>'GDP growth by sector'!$B$6:$B$10</c:f>
              <c:numCache>
                <c:formatCode>0.0%</c:formatCode>
                <c:ptCount val="5"/>
                <c:pt idx="0">
                  <c:v>4.3549115924643056E-2</c:v>
                </c:pt>
                <c:pt idx="1">
                  <c:v>-1.6413367805641066E-3</c:v>
                </c:pt>
                <c:pt idx="2">
                  <c:v>1.1082278057683803E-2</c:v>
                </c:pt>
                <c:pt idx="3">
                  <c:v>3.5731361192153255E-2</c:v>
                </c:pt>
                <c:pt idx="4">
                  <c:v>2.5497413897698662E-2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730-40CC-A191-79584F4578F6}"/>
            </c:ext>
          </c:extLst>
        </c:ser>
        <c:ser>
          <c:idx val="1"/>
          <c:order val="1"/>
          <c:tx>
            <c:strRef>
              <c:f>'GDP growth by sector'!$C$5</c:f>
              <c:strCache>
                <c:ptCount val="1"/>
                <c:pt idx="0">
                  <c:v>2014 to 2015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</c:spPr>
          <c:invertIfNegative val="0"/>
          <c:dLbls>
            <c:dLbl>
              <c:idx val="2"/>
              <c:layout>
                <c:manualLayout>
                  <c:x val="0"/>
                  <c:y val="3.0498539609184055E-2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730-40CC-A191-79584F4578F6}"/>
                </c:ext>
              </c:extLst>
            </c:dLbl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'GDP growth by sector'!$A$6:$A$10</c:f>
              <c:strCache>
                <c:ptCount val="5"/>
                <c:pt idx="0">
                  <c:v>Agriculture</c:v>
                </c:pt>
                <c:pt idx="1">
                  <c:v>Mining</c:v>
                </c:pt>
                <c:pt idx="2">
                  <c:v>Manufacturing</c:v>
                </c:pt>
                <c:pt idx="3">
                  <c:v>Construction</c:v>
                </c:pt>
                <c:pt idx="4">
                  <c:v>Other</c:v>
                </c:pt>
              </c:strCache>
            </c:strRef>
          </c:cat>
          <c:val>
            <c:numRef>
              <c:f>'GDP growth by sector'!$C$6:$C$10</c:f>
              <c:numCache>
                <c:formatCode>0.0%</c:formatCode>
                <c:ptCount val="5"/>
                <c:pt idx="0">
                  <c:v>-6.0792434838453646E-2</c:v>
                </c:pt>
                <c:pt idx="1">
                  <c:v>3.9275246727604518E-2</c:v>
                </c:pt>
                <c:pt idx="2">
                  <c:v>-2.4297075450836481E-3</c:v>
                </c:pt>
                <c:pt idx="3">
                  <c:v>1.733172366873581E-2</c:v>
                </c:pt>
                <c:pt idx="4">
                  <c:v>1.5117273472808446E-2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730-40CC-A191-79584F4578F6}"/>
            </c:ext>
          </c:extLst>
        </c:ser>
        <c:ser>
          <c:idx val="2"/>
          <c:order val="2"/>
          <c:tx>
            <c:strRef>
              <c:f>'GDP growth by sector'!$D$5</c:f>
              <c:strCache>
                <c:ptCount val="1"/>
                <c:pt idx="0">
                  <c:v>2015 to 2016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0"/>
                  <c:y val="4.20349444373806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730-40CC-A191-79584F4578F6}"/>
                </c:ext>
              </c:extLst>
            </c:dLbl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'GDP growth by sector'!$A$6:$A$10</c:f>
              <c:strCache>
                <c:ptCount val="5"/>
                <c:pt idx="0">
                  <c:v>Agriculture</c:v>
                </c:pt>
                <c:pt idx="1">
                  <c:v>Mining</c:v>
                </c:pt>
                <c:pt idx="2">
                  <c:v>Manufacturing</c:v>
                </c:pt>
                <c:pt idx="3">
                  <c:v>Construction</c:v>
                </c:pt>
                <c:pt idx="4">
                  <c:v>Other</c:v>
                </c:pt>
              </c:strCache>
            </c:strRef>
          </c:cat>
          <c:val>
            <c:numRef>
              <c:f>'GDP growth by sector'!$D$6:$D$10</c:f>
              <c:numCache>
                <c:formatCode>0.0%</c:formatCode>
                <c:ptCount val="5"/>
                <c:pt idx="0">
                  <c:v>-7.8062700162668031E-2</c:v>
                </c:pt>
                <c:pt idx="1">
                  <c:v>-4.7184075758302746E-2</c:v>
                </c:pt>
                <c:pt idx="2">
                  <c:v>6.7205447005393992E-3</c:v>
                </c:pt>
                <c:pt idx="3">
                  <c:v>7.193692803495022E-3</c:v>
                </c:pt>
                <c:pt idx="4">
                  <c:v>1.2028575165390576E-2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730-40CC-A191-79584F4578F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"/>
        <c:overlap val="19"/>
        <c:axId val="206877824"/>
        <c:axId val="206879360"/>
      </c:barChart>
      <c:catAx>
        <c:axId val="206877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1"/>
            </a:pPr>
            <a:endParaRPr lang="en-US"/>
          </a:p>
        </c:txPr>
        <c:crossAx val="206879360"/>
        <c:crosses val="autoZero"/>
        <c:auto val="1"/>
        <c:lblAlgn val="ctr"/>
        <c:lblOffset val="100"/>
        <c:noMultiLvlLbl val="0"/>
      </c:catAx>
      <c:valAx>
        <c:axId val="206879360"/>
        <c:scaling>
          <c:orientation val="minMax"/>
          <c:max val="6.0000000000000012E-2"/>
        </c:scaling>
        <c:delete val="0"/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206877824"/>
        <c:crosses val="autoZero"/>
        <c:crossBetween val="between"/>
        <c:majorUnit val="2.0000000000000004E-2"/>
      </c:valAx>
      <c:spPr>
        <a:noFill/>
        <a:ln w="25400">
          <a:noFill/>
        </a:ln>
      </c:spPr>
    </c:plotArea>
    <c:legend>
      <c:legendPos val="t"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'mfg empl comp rest of economy'!$A$5</c:f>
              <c:strCache>
                <c:ptCount val="1"/>
                <c:pt idx="0">
                  <c:v>Manufacturing</c:v>
                </c:pt>
              </c:strCache>
            </c:strRef>
          </c:tx>
          <c:spPr>
            <a:ln w="47625">
              <a:solidFill>
                <a:srgbClr val="1F497D">
                  <a:lumMod val="50000"/>
                </a:srgbClr>
              </a:solidFill>
            </a:ln>
          </c:spPr>
          <c:marker>
            <c:symbol val="none"/>
          </c:marker>
          <c:cat>
            <c:numRef>
              <c:f>'mfg empl comp rest of economy'!$B$4:$AK$4</c:f>
              <c:numCache>
                <c:formatCode>General</c:formatCode>
                <c:ptCount val="36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</c:numCache>
            </c:numRef>
          </c:cat>
          <c:val>
            <c:numRef>
              <c:f>'mfg empl comp rest of economy'!$B$5:$AK$5</c:f>
              <c:numCache>
                <c:formatCode>_ * #,##0_ ;_ * \-#,##0_ ;_ * "-"??_ ;_ @_ </c:formatCode>
                <c:ptCount val="36"/>
                <c:pt idx="0">
                  <c:v>100</c:v>
                </c:pt>
                <c:pt idx="1">
                  <c:v>99.416815108848652</c:v>
                </c:pt>
                <c:pt idx="2">
                  <c:v>97.350246847756537</c:v>
                </c:pt>
                <c:pt idx="3">
                  <c:v>99.330945876920779</c:v>
                </c:pt>
                <c:pt idx="4">
                  <c:v>96.2185343855908</c:v>
                </c:pt>
                <c:pt idx="5">
                  <c:v>96.232680515496199</c:v>
                </c:pt>
                <c:pt idx="6">
                  <c:v>88.353741857368234</c:v>
                </c:pt>
                <c:pt idx="7">
                  <c:v>89.340634413858382</c:v>
                </c:pt>
                <c:pt idx="8">
                  <c:v>87.449184837843433</c:v>
                </c:pt>
                <c:pt idx="9">
                  <c:v>85.561578809686523</c:v>
                </c:pt>
                <c:pt idx="10">
                  <c:v>85.949646539455145</c:v>
                </c:pt>
                <c:pt idx="11">
                  <c:v>89.451281491554468</c:v>
                </c:pt>
                <c:pt idx="12">
                  <c:v>90.266583579055677</c:v>
                </c:pt>
                <c:pt idx="13">
                  <c:v>86.78327389149419</c:v>
                </c:pt>
                <c:pt idx="14">
                  <c:v>86.978848883819651</c:v>
                </c:pt>
                <c:pt idx="15">
                  <c:v>90.435989131074436</c:v>
                </c:pt>
                <c:pt idx="16">
                  <c:v>87.038078201555123</c:v>
                </c:pt>
                <c:pt idx="17">
                  <c:v>84.369510125257108</c:v>
                </c:pt>
                <c:pt idx="18">
                  <c:v>86.807381316404928</c:v>
                </c:pt>
                <c:pt idx="19">
                  <c:v>85.941372172286847</c:v>
                </c:pt>
                <c:pt idx="20">
                  <c:v>87.917187617573433</c:v>
                </c:pt>
                <c:pt idx="21">
                  <c:v>87.047456711501241</c:v>
                </c:pt>
                <c:pt idx="22">
                  <c:v>84.224105122238726</c:v>
                </c:pt>
                <c:pt idx="23">
                  <c:v>83.661493886692256</c:v>
                </c:pt>
                <c:pt idx="24">
                  <c:v>85.453145914671609</c:v>
                </c:pt>
                <c:pt idx="25">
                  <c:v>82.633087453494696</c:v>
                </c:pt>
                <c:pt idx="26">
                  <c:v>82.43761318187552</c:v>
                </c:pt>
                <c:pt idx="27">
                  <c:v>82.859318444856072</c:v>
                </c:pt>
                <c:pt idx="28">
                  <c:v>84.241728153874433</c:v>
                </c:pt>
                <c:pt idx="29">
                  <c:v>83.17301641925809</c:v>
                </c:pt>
                <c:pt idx="30">
                  <c:v>84.037614692946661</c:v>
                </c:pt>
                <c:pt idx="31">
                  <c:v>82.325790419829019</c:v>
                </c:pt>
                <c:pt idx="32">
                  <c:v>77.89904614213404</c:v>
                </c:pt>
                <c:pt idx="33">
                  <c:v>81.06420748790822</c:v>
                </c:pt>
                <c:pt idx="34">
                  <c:v>79.721997543334012</c:v>
                </c:pt>
                <c:pt idx="35">
                  <c:v>81.815294299576252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AB20-46A9-AAB9-C001FB446B61}"/>
            </c:ext>
          </c:extLst>
        </c:ser>
        <c:ser>
          <c:idx val="1"/>
          <c:order val="1"/>
          <c:tx>
            <c:strRef>
              <c:f>'mfg empl comp rest of economy'!$A$6</c:f>
              <c:strCache>
                <c:ptCount val="1"/>
                <c:pt idx="0">
                  <c:v>Total ex manufacturing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circle"/>
            <c:size val="5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'mfg empl comp rest of economy'!$B$4:$AK$4</c:f>
              <c:numCache>
                <c:formatCode>General</c:formatCode>
                <c:ptCount val="36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</c:numCache>
            </c:numRef>
          </c:cat>
          <c:val>
            <c:numRef>
              <c:f>'mfg empl comp rest of economy'!$B$6:$AK$6</c:f>
              <c:numCache>
                <c:formatCode>_ * #,##0_ ;_ * \-#,##0_ ;_ * "-"??_ ;_ @_ </c:formatCode>
                <c:ptCount val="36"/>
                <c:pt idx="0">
                  <c:v>100</c:v>
                </c:pt>
                <c:pt idx="1">
                  <c:v>101.29045841176602</c:v>
                </c:pt>
                <c:pt idx="2">
                  <c:v>101.35248623208383</c:v>
                </c:pt>
                <c:pt idx="3">
                  <c:v>102.79954680739314</c:v>
                </c:pt>
                <c:pt idx="4">
                  <c:v>102.08981354763935</c:v>
                </c:pt>
                <c:pt idx="5">
                  <c:v>99.989936415360958</c:v>
                </c:pt>
                <c:pt idx="6">
                  <c:v>97.062774634476995</c:v>
                </c:pt>
                <c:pt idx="7">
                  <c:v>98.055786597880527</c:v>
                </c:pt>
                <c:pt idx="8">
                  <c:v>96.953685508968192</c:v>
                </c:pt>
                <c:pt idx="9">
                  <c:v>97.370001165657712</c:v>
                </c:pt>
                <c:pt idx="10">
                  <c:v>95.997939798541495</c:v>
                </c:pt>
                <c:pt idx="11">
                  <c:v>97.429314561209921</c:v>
                </c:pt>
                <c:pt idx="12">
                  <c:v>97.333815860156122</c:v>
                </c:pt>
                <c:pt idx="13">
                  <c:v>98.078216981383235</c:v>
                </c:pt>
                <c:pt idx="14">
                  <c:v>99.639476202806577</c:v>
                </c:pt>
                <c:pt idx="15">
                  <c:v>100.81612132438585</c:v>
                </c:pt>
                <c:pt idx="16">
                  <c:v>100.9735199927176</c:v>
                </c:pt>
                <c:pt idx="17">
                  <c:v>101.80329218931115</c:v>
                </c:pt>
                <c:pt idx="18">
                  <c:v>103.26461176692013</c:v>
                </c:pt>
                <c:pt idx="19">
                  <c:v>103.10657335297077</c:v>
                </c:pt>
                <c:pt idx="20">
                  <c:v>103.04823632702815</c:v>
                </c:pt>
                <c:pt idx="21">
                  <c:v>104.27751224370314</c:v>
                </c:pt>
                <c:pt idx="22">
                  <c:v>107.55432398604306</c:v>
                </c:pt>
                <c:pt idx="23">
                  <c:v>108.7938547693162</c:v>
                </c:pt>
                <c:pt idx="24">
                  <c:v>107.49753074048454</c:v>
                </c:pt>
                <c:pt idx="25">
                  <c:v>108.30061470991473</c:v>
                </c:pt>
                <c:pt idx="26">
                  <c:v>108.51521509221004</c:v>
                </c:pt>
                <c:pt idx="27">
                  <c:v>110.09019488257019</c:v>
                </c:pt>
                <c:pt idx="28">
                  <c:v>110.98763023895444</c:v>
                </c:pt>
                <c:pt idx="29">
                  <c:v>112.77360212222796</c:v>
                </c:pt>
                <c:pt idx="30">
                  <c:v>114.0163146529942</c:v>
                </c:pt>
                <c:pt idx="31">
                  <c:v>115.84791208937834</c:v>
                </c:pt>
                <c:pt idx="32">
                  <c:v>113.81899635296018</c:v>
                </c:pt>
                <c:pt idx="33">
                  <c:v>112.22979438293666</c:v>
                </c:pt>
                <c:pt idx="34">
                  <c:v>114.79408497046846</c:v>
                </c:pt>
                <c:pt idx="35">
                  <c:v>116.34539525200569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AB20-46A9-AAB9-C001FB446B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711232"/>
        <c:axId val="207725696"/>
      </c:lineChart>
      <c:catAx>
        <c:axId val="207711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800"/>
            </a:pPr>
            <a:endParaRPr lang="en-US"/>
          </a:p>
        </c:txPr>
        <c:crossAx val="207725696"/>
        <c:crosses val="autoZero"/>
        <c:auto val="1"/>
        <c:lblAlgn val="ctr"/>
        <c:lblOffset val="100"/>
        <c:noMultiLvlLbl val="0"/>
      </c:catAx>
      <c:valAx>
        <c:axId val="207725696"/>
        <c:scaling>
          <c:orientation val="minMax"/>
          <c:max val="120"/>
          <c:min val="75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800"/>
                </a:pPr>
                <a:r>
                  <a:rPr lang="en-US" sz="1800"/>
                  <a:t>Q1 2008 = 100</a:t>
                </a:r>
              </a:p>
            </c:rich>
          </c:tx>
          <c:overlay val="0"/>
        </c:title>
        <c:numFmt formatCode="_ * #,##0_ ;_ * \-#,##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207711232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t"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'employment in mfg subsector'!$B$5</c:f>
              <c:strCache>
                <c:ptCount val="1"/>
                <c:pt idx="0">
                  <c:v>Q4 2008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invertIfNegative val="0"/>
          <c:cat>
            <c:strRef>
              <c:f>'employment in mfg subsector'!$A$6:$A$15</c:f>
              <c:strCache>
                <c:ptCount val="10"/>
                <c:pt idx="0">
                  <c:v>Food and 
beverages</c:v>
                </c:pt>
                <c:pt idx="1">
                  <c:v>Clothing and 
footwear</c:v>
                </c:pt>
                <c:pt idx="2">
                  <c:v>Wood and 
paper</c:v>
                </c:pt>
                <c:pt idx="3">
                  <c:v>Publishing 
and printing</c:v>
                </c:pt>
                <c:pt idx="4">
                  <c:v>Chemicals, 
rubber, plastic</c:v>
                </c:pt>
                <c:pt idx="5">
                  <c:v>Metals and 
metal products</c:v>
                </c:pt>
                <c:pt idx="6">
                  <c:v>Machinery and 
equipment</c:v>
                </c:pt>
                <c:pt idx="7">
                  <c:v>Transport 
equipment</c:v>
                </c:pt>
                <c:pt idx="8">
                  <c:v>Glass and non-
metallic minerals</c:v>
                </c:pt>
                <c:pt idx="9">
                  <c:v>Furniture, 
recycling, other</c:v>
                </c:pt>
              </c:strCache>
            </c:strRef>
          </c:cat>
          <c:val>
            <c:numRef>
              <c:f>'employment in mfg subsector'!$B$6:$B$15</c:f>
              <c:numCache>
                <c:formatCode>_ * #,##0_ ;_ * \-#,##0_ ;_ * "-"??_ ;_ @_ </c:formatCode>
                <c:ptCount val="10"/>
                <c:pt idx="0">
                  <c:v>308.14772799027014</c:v>
                </c:pt>
                <c:pt idx="1">
                  <c:v>294.92193129389022</c:v>
                </c:pt>
                <c:pt idx="2">
                  <c:v>175.2341512879801</c:v>
                </c:pt>
                <c:pt idx="3">
                  <c:v>92.342712066099992</c:v>
                </c:pt>
                <c:pt idx="4">
                  <c:v>189.55505012119997</c:v>
                </c:pt>
                <c:pt idx="5">
                  <c:v>344.6829577162602</c:v>
                </c:pt>
                <c:pt idx="6">
                  <c:v>144.86870597088006</c:v>
                </c:pt>
                <c:pt idx="7">
                  <c:v>166.43790917414009</c:v>
                </c:pt>
                <c:pt idx="8">
                  <c:v>135.85356841094003</c:v>
                </c:pt>
                <c:pt idx="9">
                  <c:v>53.479726774180001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5C9-45E1-B1C9-D489DA596749}"/>
            </c:ext>
          </c:extLst>
        </c:ser>
        <c:ser>
          <c:idx val="1"/>
          <c:order val="1"/>
          <c:tx>
            <c:strRef>
              <c:f>'employment in mfg subsector'!$C$5</c:f>
              <c:strCache>
                <c:ptCount val="1"/>
                <c:pt idx="0">
                  <c:v>Q4 2010</c:v>
                </c:pt>
              </c:strCache>
            </c:strRef>
          </c:tx>
          <c:spPr>
            <a:solidFill>
              <a:srgbClr val="1F497D">
                <a:lumMod val="60000"/>
                <a:lumOff val="40000"/>
              </a:srgbClr>
            </a:solidFill>
          </c:spPr>
          <c:invertIfNegative val="0"/>
          <c:cat>
            <c:strRef>
              <c:f>'employment in mfg subsector'!$A$6:$A$15</c:f>
              <c:strCache>
                <c:ptCount val="10"/>
                <c:pt idx="0">
                  <c:v>Food and 
beverages</c:v>
                </c:pt>
                <c:pt idx="1">
                  <c:v>Clothing and 
footwear</c:v>
                </c:pt>
                <c:pt idx="2">
                  <c:v>Wood and 
paper</c:v>
                </c:pt>
                <c:pt idx="3">
                  <c:v>Publishing 
and printing</c:v>
                </c:pt>
                <c:pt idx="4">
                  <c:v>Chemicals, 
rubber, plastic</c:v>
                </c:pt>
                <c:pt idx="5">
                  <c:v>Metals and 
metal products</c:v>
                </c:pt>
                <c:pt idx="6">
                  <c:v>Machinery and 
equipment</c:v>
                </c:pt>
                <c:pt idx="7">
                  <c:v>Transport 
equipment</c:v>
                </c:pt>
                <c:pt idx="8">
                  <c:v>Glass and non-
metallic minerals</c:v>
                </c:pt>
                <c:pt idx="9">
                  <c:v>Furniture, 
recycling, other</c:v>
                </c:pt>
              </c:strCache>
            </c:strRef>
          </c:cat>
          <c:val>
            <c:numRef>
              <c:f>'employment in mfg subsector'!$C$6:$C$15</c:f>
              <c:numCache>
                <c:formatCode>_ * #,##0_ ;_ * \-#,##0_ ;_ * "-"??_ ;_ @_ </c:formatCode>
                <c:ptCount val="10"/>
                <c:pt idx="0">
                  <c:v>353.97945365780032</c:v>
                </c:pt>
                <c:pt idx="1">
                  <c:v>263.54171910599973</c:v>
                </c:pt>
                <c:pt idx="2">
                  <c:v>160.67669867160001</c:v>
                </c:pt>
                <c:pt idx="3">
                  <c:v>80.106313822600015</c:v>
                </c:pt>
                <c:pt idx="4">
                  <c:v>158.53834145669995</c:v>
                </c:pt>
                <c:pt idx="5">
                  <c:v>316.36798061009989</c:v>
                </c:pt>
                <c:pt idx="6">
                  <c:v>106.58739106559996</c:v>
                </c:pt>
                <c:pt idx="7">
                  <c:v>138.6675691400001</c:v>
                </c:pt>
                <c:pt idx="8">
                  <c:v>123.55594399250003</c:v>
                </c:pt>
                <c:pt idx="9">
                  <c:v>51.973563028699999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5C9-45E1-B1C9-D489DA596749}"/>
            </c:ext>
          </c:extLst>
        </c:ser>
        <c:ser>
          <c:idx val="3"/>
          <c:order val="2"/>
          <c:tx>
            <c:strRef>
              <c:f>'employment in mfg subsector'!$E$5</c:f>
              <c:strCache>
                <c:ptCount val="1"/>
                <c:pt idx="0">
                  <c:v>Q4 2015</c:v>
                </c:pt>
              </c:strCache>
            </c:strRef>
          </c:tx>
          <c:spPr>
            <a:solidFill>
              <a:srgbClr val="4F81BD">
                <a:lumMod val="40000"/>
                <a:lumOff val="60000"/>
              </a:srgbClr>
            </a:solidFill>
          </c:spPr>
          <c:invertIfNegative val="0"/>
          <c:cat>
            <c:strRef>
              <c:f>'employment in mfg subsector'!$A$6:$A$15</c:f>
              <c:strCache>
                <c:ptCount val="10"/>
                <c:pt idx="0">
                  <c:v>Food and 
beverages</c:v>
                </c:pt>
                <c:pt idx="1">
                  <c:v>Clothing and 
footwear</c:v>
                </c:pt>
                <c:pt idx="2">
                  <c:v>Wood and 
paper</c:v>
                </c:pt>
                <c:pt idx="3">
                  <c:v>Publishing 
and printing</c:v>
                </c:pt>
                <c:pt idx="4">
                  <c:v>Chemicals, 
rubber, plastic</c:v>
                </c:pt>
                <c:pt idx="5">
                  <c:v>Metals and 
metal products</c:v>
                </c:pt>
                <c:pt idx="6">
                  <c:v>Machinery and 
equipment</c:v>
                </c:pt>
                <c:pt idx="7">
                  <c:v>Transport 
equipment</c:v>
                </c:pt>
                <c:pt idx="8">
                  <c:v>Glass and non-
metallic minerals</c:v>
                </c:pt>
                <c:pt idx="9">
                  <c:v>Furniture, 
recycling, other</c:v>
                </c:pt>
              </c:strCache>
            </c:strRef>
          </c:cat>
          <c:val>
            <c:numRef>
              <c:f>'employment in mfg subsector'!$E$6:$E$15</c:f>
              <c:numCache>
                <c:formatCode>_ * #,##0_ ;_ * \-#,##0_ ;_ * "-"??_ ;_ @_ </c:formatCode>
                <c:ptCount val="10"/>
                <c:pt idx="0">
                  <c:v>365.36409013539975</c:v>
                </c:pt>
                <c:pt idx="1">
                  <c:v>235.16734475619984</c:v>
                </c:pt>
                <c:pt idx="2">
                  <c:v>97.529793773199998</c:v>
                </c:pt>
                <c:pt idx="3">
                  <c:v>96.79194397740001</c:v>
                </c:pt>
                <c:pt idx="4">
                  <c:v>148.21680782830009</c:v>
                </c:pt>
                <c:pt idx="5">
                  <c:v>289.37768556739962</c:v>
                </c:pt>
                <c:pt idx="6">
                  <c:v>102.45202644210002</c:v>
                </c:pt>
                <c:pt idx="7">
                  <c:v>100.04765887409995</c:v>
                </c:pt>
                <c:pt idx="8">
                  <c:v>102.3091055166</c:v>
                </c:pt>
                <c:pt idx="9">
                  <c:v>44.500572424099992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5C9-45E1-B1C9-D489DA596749}"/>
            </c:ext>
          </c:extLst>
        </c:ser>
        <c:ser>
          <c:idx val="4"/>
          <c:order val="3"/>
          <c:tx>
            <c:strRef>
              <c:f>'employment in mfg subsector'!$F$5</c:f>
              <c:strCache>
                <c:ptCount val="1"/>
                <c:pt idx="0">
                  <c:v>Q3 2016</c:v>
                </c:pt>
              </c:strCache>
            </c:strRef>
          </c:tx>
          <c:spPr>
            <a:solidFill>
              <a:srgbClr val="C0504D">
                <a:lumMod val="60000"/>
                <a:lumOff val="40000"/>
              </a:srgbClr>
            </a:solidFill>
          </c:spPr>
          <c:invertIfNegative val="0"/>
          <c:cat>
            <c:strRef>
              <c:f>'employment in mfg subsector'!$A$6:$A$15</c:f>
              <c:strCache>
                <c:ptCount val="10"/>
                <c:pt idx="0">
                  <c:v>Food and 
beverages</c:v>
                </c:pt>
                <c:pt idx="1">
                  <c:v>Clothing and 
footwear</c:v>
                </c:pt>
                <c:pt idx="2">
                  <c:v>Wood and 
paper</c:v>
                </c:pt>
                <c:pt idx="3">
                  <c:v>Publishing 
and printing</c:v>
                </c:pt>
                <c:pt idx="4">
                  <c:v>Chemicals, 
rubber, plastic</c:v>
                </c:pt>
                <c:pt idx="5">
                  <c:v>Metals and 
metal products</c:v>
                </c:pt>
                <c:pt idx="6">
                  <c:v>Machinery and 
equipment</c:v>
                </c:pt>
                <c:pt idx="7">
                  <c:v>Transport 
equipment</c:v>
                </c:pt>
                <c:pt idx="8">
                  <c:v>Glass and non-
metallic minerals</c:v>
                </c:pt>
                <c:pt idx="9">
                  <c:v>Furniture, 
recycling, other</c:v>
                </c:pt>
              </c:strCache>
            </c:strRef>
          </c:cat>
          <c:val>
            <c:numRef>
              <c:f>'employment in mfg subsector'!$F$6:$F$15</c:f>
              <c:numCache>
                <c:formatCode>_ * #,##0_ ;_ * \-#,##0_ ;_ * "-"??_ ;_ @_ </c:formatCode>
                <c:ptCount val="10"/>
                <c:pt idx="0">
                  <c:v>356.48099999999999</c:v>
                </c:pt>
                <c:pt idx="1">
                  <c:v>248.43748784359988</c:v>
                </c:pt>
                <c:pt idx="2">
                  <c:v>114.47667865109989</c:v>
                </c:pt>
                <c:pt idx="3">
                  <c:v>91.816650365600026</c:v>
                </c:pt>
                <c:pt idx="4">
                  <c:v>163.86113828279994</c:v>
                </c:pt>
                <c:pt idx="5">
                  <c:v>258.23671296220004</c:v>
                </c:pt>
                <c:pt idx="6">
                  <c:v>102.72262682969999</c:v>
                </c:pt>
                <c:pt idx="7">
                  <c:v>92.170688175300015</c:v>
                </c:pt>
                <c:pt idx="8">
                  <c:v>97.029986932200032</c:v>
                </c:pt>
                <c:pt idx="9">
                  <c:v>35.842942424799993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5C9-45E1-B1C9-D489DA596749}"/>
            </c:ext>
          </c:extLst>
        </c:ser>
        <c:ser>
          <c:idx val="5"/>
          <c:order val="4"/>
          <c:tx>
            <c:strRef>
              <c:f>'employment in mfg subsector'!$G$5</c:f>
              <c:strCache>
                <c:ptCount val="1"/>
                <c:pt idx="0">
                  <c:v>Q4 2016</c:v>
                </c:pt>
              </c:strCache>
            </c:strRef>
          </c:tx>
          <c:spPr>
            <a:solidFill>
              <a:srgbClr val="4BACC6">
                <a:lumMod val="20000"/>
                <a:lumOff val="80000"/>
              </a:srgbClr>
            </a:solidFill>
          </c:spPr>
          <c:invertIfNegative val="0"/>
          <c:cat>
            <c:strRef>
              <c:f>'employment in mfg subsector'!$A$6:$A$15</c:f>
              <c:strCache>
                <c:ptCount val="10"/>
                <c:pt idx="0">
                  <c:v>Food and 
beverages</c:v>
                </c:pt>
                <c:pt idx="1">
                  <c:v>Clothing and 
footwear</c:v>
                </c:pt>
                <c:pt idx="2">
                  <c:v>Wood and 
paper</c:v>
                </c:pt>
                <c:pt idx="3">
                  <c:v>Publishing 
and printing</c:v>
                </c:pt>
                <c:pt idx="4">
                  <c:v>Chemicals, 
rubber, plastic</c:v>
                </c:pt>
                <c:pt idx="5">
                  <c:v>Metals and 
metal products</c:v>
                </c:pt>
                <c:pt idx="6">
                  <c:v>Machinery and 
equipment</c:v>
                </c:pt>
                <c:pt idx="7">
                  <c:v>Transport 
equipment</c:v>
                </c:pt>
                <c:pt idx="8">
                  <c:v>Glass and non-
metallic minerals</c:v>
                </c:pt>
                <c:pt idx="9">
                  <c:v>Furniture, 
recycling, other</c:v>
                </c:pt>
              </c:strCache>
            </c:strRef>
          </c:cat>
          <c:val>
            <c:numRef>
              <c:f>'employment in mfg subsector'!$G$6:$G$15</c:f>
              <c:numCache>
                <c:formatCode>_ * #,##0_ ;_ * \-#,##0_ ;_ * "-"??_ ;_ @_ </c:formatCode>
                <c:ptCount val="10"/>
                <c:pt idx="0">
                  <c:v>356.84953689449986</c:v>
                </c:pt>
                <c:pt idx="1">
                  <c:v>239.77691795899997</c:v>
                </c:pt>
                <c:pt idx="2">
                  <c:v>111.0012402607</c:v>
                </c:pt>
                <c:pt idx="3">
                  <c:v>94.366015380099967</c:v>
                </c:pt>
                <c:pt idx="4">
                  <c:v>159.9079066109</c:v>
                </c:pt>
                <c:pt idx="5">
                  <c:v>279.09193555789989</c:v>
                </c:pt>
                <c:pt idx="6">
                  <c:v>75.605034649299981</c:v>
                </c:pt>
                <c:pt idx="7">
                  <c:v>107.4455426391</c:v>
                </c:pt>
                <c:pt idx="8">
                  <c:v>105.30668597590002</c:v>
                </c:pt>
                <c:pt idx="9">
                  <c:v>45.277618007200005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5C9-45E1-B1C9-D489DA596749}"/>
            </c:ext>
          </c:extLst>
        </c:ser>
        <c:ser>
          <c:idx val="6"/>
          <c:order val="5"/>
          <c:tx>
            <c:strRef>
              <c:f>'employment in mfg subsector'!$H$5</c:f>
              <c:strCache>
                <c:ptCount val="1"/>
              </c:strCache>
            </c:strRef>
          </c:tx>
          <c:spPr>
            <a:noFill/>
            <a:ln>
              <a:noFill/>
            </a:ln>
          </c:spPr>
          <c:invertIfNegative val="0"/>
          <c:cat>
            <c:strRef>
              <c:f>'employment in mfg subsector'!$A$6:$A$15</c:f>
              <c:strCache>
                <c:ptCount val="10"/>
                <c:pt idx="0">
                  <c:v>Food and 
beverages</c:v>
                </c:pt>
                <c:pt idx="1">
                  <c:v>Clothing and 
footwear</c:v>
                </c:pt>
                <c:pt idx="2">
                  <c:v>Wood and 
paper</c:v>
                </c:pt>
                <c:pt idx="3">
                  <c:v>Publishing 
and printing</c:v>
                </c:pt>
                <c:pt idx="4">
                  <c:v>Chemicals, 
rubber, plastic</c:v>
                </c:pt>
                <c:pt idx="5">
                  <c:v>Metals and 
metal products</c:v>
                </c:pt>
                <c:pt idx="6">
                  <c:v>Machinery and 
equipment</c:v>
                </c:pt>
                <c:pt idx="7">
                  <c:v>Transport 
equipment</c:v>
                </c:pt>
                <c:pt idx="8">
                  <c:v>Glass and non-
metallic minerals</c:v>
                </c:pt>
                <c:pt idx="9">
                  <c:v>Furniture, 
recycling, other</c:v>
                </c:pt>
              </c:strCache>
            </c:strRef>
          </c:cat>
          <c:val>
            <c:numRef>
              <c:f>'employment in mfg subsector'!$H$6:$H$15</c:f>
              <c:numCache>
                <c:formatCode>_ * #,##0_ ;_ * \-#,##0_ ;_ * "-"??_ ;_ @_ </c:formatCode>
                <c:ptCount val="10"/>
                <c:pt idx="0">
                  <c:v>0.36853689449986859</c:v>
                </c:pt>
                <c:pt idx="1">
                  <c:v>-8.6605698845999086</c:v>
                </c:pt>
                <c:pt idx="2">
                  <c:v>-3.4754383903998871</c:v>
                </c:pt>
                <c:pt idx="3">
                  <c:v>2.5493650144999407</c:v>
                </c:pt>
                <c:pt idx="4">
                  <c:v>-3.9532316718999425</c:v>
                </c:pt>
                <c:pt idx="5">
                  <c:v>20.855222595699843</c:v>
                </c:pt>
                <c:pt idx="6">
                  <c:v>-27.11759218040001</c:v>
                </c:pt>
                <c:pt idx="7">
                  <c:v>15.274854463799983</c:v>
                </c:pt>
                <c:pt idx="8">
                  <c:v>8.2766990436999919</c:v>
                </c:pt>
                <c:pt idx="9">
                  <c:v>9.4346755824000113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5C9-45E1-B1C9-D489DA5967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9"/>
        <c:axId val="209031552"/>
        <c:axId val="209033088"/>
      </c:barChart>
      <c:catAx>
        <c:axId val="209031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600" b="1"/>
            </a:pPr>
            <a:endParaRPr lang="en-US"/>
          </a:p>
        </c:txPr>
        <c:crossAx val="209033088"/>
        <c:crosses val="autoZero"/>
        <c:auto val="1"/>
        <c:lblAlgn val="ctr"/>
        <c:lblOffset val="100"/>
        <c:noMultiLvlLbl val="0"/>
      </c:catAx>
      <c:valAx>
        <c:axId val="209033088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800"/>
                </a:pPr>
                <a:r>
                  <a:rPr lang="en-ZA"/>
                  <a:t>thousands employed</a:t>
                </a:r>
              </a:p>
            </c:rich>
          </c:tx>
          <c:overlay val="0"/>
        </c:title>
        <c:numFmt formatCode="_ * #,##0_ ;_ * \-#,##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2090315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'QES re mining'!$B$6</c:f>
              <c:strCache>
                <c:ptCount val="1"/>
                <c:pt idx="0">
                  <c:v>Employed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cat>
            <c:numRef>
              <c:f>'QES re mining'!$A$7:$A$31</c:f>
              <c:numCache>
                <c:formatCode>General</c:formatCode>
                <c:ptCount val="25"/>
                <c:pt idx="0">
                  <c:v>2010</c:v>
                </c:pt>
                <c:pt idx="4">
                  <c:v>2011</c:v>
                </c:pt>
                <c:pt idx="8">
                  <c:v>2012</c:v>
                </c:pt>
                <c:pt idx="12">
                  <c:v>2013</c:v>
                </c:pt>
                <c:pt idx="16">
                  <c:v>2014</c:v>
                </c:pt>
                <c:pt idx="20">
                  <c:v>2015</c:v>
                </c:pt>
                <c:pt idx="24">
                  <c:v>2016</c:v>
                </c:pt>
              </c:numCache>
            </c:numRef>
          </c:cat>
          <c:val>
            <c:numRef>
              <c:f>'QES re mining'!$B$7:$B$33</c:f>
              <c:numCache>
                <c:formatCode>_ * #,##0_ ;_ * \-#,##0_ ;_ * "-"??_ ;_ @_ </c:formatCode>
                <c:ptCount val="27"/>
                <c:pt idx="0">
                  <c:v>491000</c:v>
                </c:pt>
                <c:pt idx="1">
                  <c:v>497000</c:v>
                </c:pt>
                <c:pt idx="2">
                  <c:v>505000</c:v>
                </c:pt>
                <c:pt idx="3">
                  <c:v>504000</c:v>
                </c:pt>
                <c:pt idx="4">
                  <c:v>511000</c:v>
                </c:pt>
                <c:pt idx="5">
                  <c:v>517000</c:v>
                </c:pt>
                <c:pt idx="6">
                  <c:v>519000</c:v>
                </c:pt>
                <c:pt idx="7">
                  <c:v>518000</c:v>
                </c:pt>
                <c:pt idx="8">
                  <c:v>523000</c:v>
                </c:pt>
                <c:pt idx="9">
                  <c:v>534000</c:v>
                </c:pt>
                <c:pt idx="10">
                  <c:v>518000</c:v>
                </c:pt>
                <c:pt idx="11">
                  <c:v>515000</c:v>
                </c:pt>
                <c:pt idx="12">
                  <c:v>515000</c:v>
                </c:pt>
                <c:pt idx="13">
                  <c:v>511000</c:v>
                </c:pt>
                <c:pt idx="14">
                  <c:v>507000</c:v>
                </c:pt>
                <c:pt idx="15">
                  <c:v>499000</c:v>
                </c:pt>
                <c:pt idx="16">
                  <c:v>491000</c:v>
                </c:pt>
                <c:pt idx="17">
                  <c:v>491000</c:v>
                </c:pt>
                <c:pt idx="18">
                  <c:v>498000</c:v>
                </c:pt>
                <c:pt idx="19">
                  <c:v>491000</c:v>
                </c:pt>
                <c:pt idx="20">
                  <c:v>490000</c:v>
                </c:pt>
                <c:pt idx="21">
                  <c:v>489000</c:v>
                </c:pt>
                <c:pt idx="22">
                  <c:v>476000</c:v>
                </c:pt>
                <c:pt idx="23" formatCode="#,##0">
                  <c:v>459000</c:v>
                </c:pt>
                <c:pt idx="24" formatCode="#,##0">
                  <c:v>458000</c:v>
                </c:pt>
                <c:pt idx="25" formatCode="#,##0">
                  <c:v>458000</c:v>
                </c:pt>
                <c:pt idx="26" formatCode="#,##0">
                  <c:v>460000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9EF-4381-A6F0-BD9D0A7928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"/>
        <c:overlap val="19"/>
        <c:axId val="209070720"/>
        <c:axId val="209084800"/>
      </c:barChart>
      <c:catAx>
        <c:axId val="209070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1"/>
            </a:pPr>
            <a:endParaRPr lang="en-US"/>
          </a:p>
        </c:txPr>
        <c:crossAx val="209084800"/>
        <c:crosses val="autoZero"/>
        <c:auto val="1"/>
        <c:lblAlgn val="ctr"/>
        <c:lblOffset val="100"/>
        <c:noMultiLvlLbl val="0"/>
      </c:catAx>
      <c:valAx>
        <c:axId val="209084800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</a:ln>
          </c:spPr>
        </c:majorGridlines>
        <c:numFmt formatCode="_ * #,##0_ ;_ * \-#,##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2090707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'balance of trade'!$M$3</c:f>
              <c:strCache>
                <c:ptCount val="1"/>
                <c:pt idx="0">
                  <c:v>Balance</c:v>
                </c:pt>
              </c:strCache>
            </c:strRef>
          </c:tx>
          <c:spPr>
            <a:ln w="19050">
              <a:solidFill>
                <a:srgbClr val="5B9BD5">
                  <a:lumMod val="50000"/>
                </a:srgbClr>
              </a:solidFill>
            </a:ln>
          </c:spPr>
          <c:invertIfNegative val="0"/>
          <c:cat>
            <c:multiLvlStrRef>
              <c:f>'balance of trade'!$I$4:$J$31</c:f>
              <c:multiLvlStrCache>
                <c:ptCount val="2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</c:lvl>
              </c:multiLvlStrCache>
            </c:multiLvlStrRef>
          </c:cat>
          <c:val>
            <c:numRef>
              <c:f>'balance of trade'!$M$4:$M$31</c:f>
              <c:numCache>
                <c:formatCode>_ * #,##0_ ;_ * \-#,##0_ ;_ * "-"??_ ;_ @_ </c:formatCode>
                <c:ptCount val="28"/>
                <c:pt idx="0">
                  <c:v>3.4199268933143685</c:v>
                </c:pt>
                <c:pt idx="1">
                  <c:v>21.385910647308776</c:v>
                </c:pt>
                <c:pt idx="2">
                  <c:v>19.923444081575269</c:v>
                </c:pt>
                <c:pt idx="3">
                  <c:v>39.811590186014001</c:v>
                </c:pt>
                <c:pt idx="4">
                  <c:v>12.651371837431697</c:v>
                </c:pt>
                <c:pt idx="5">
                  <c:v>22.937973808367076</c:v>
                </c:pt>
                <c:pt idx="6">
                  <c:v>17.47599369148935</c:v>
                </c:pt>
                <c:pt idx="7">
                  <c:v>5.64812142028984</c:v>
                </c:pt>
                <c:pt idx="8">
                  <c:v>-9.5642259162371204</c:v>
                </c:pt>
                <c:pt idx="9">
                  <c:v>-6.2032775127877358</c:v>
                </c:pt>
                <c:pt idx="10">
                  <c:v>-17.644442518284961</c:v>
                </c:pt>
                <c:pt idx="11">
                  <c:v>-14.633294114713237</c:v>
                </c:pt>
                <c:pt idx="12">
                  <c:v>-26.095615419708054</c:v>
                </c:pt>
                <c:pt idx="13">
                  <c:v>-16.73859539757575</c:v>
                </c:pt>
                <c:pt idx="14">
                  <c:v>-32.402922145238108</c:v>
                </c:pt>
                <c:pt idx="15">
                  <c:v>-7.8105051100591822</c:v>
                </c:pt>
                <c:pt idx="16">
                  <c:v>-27.313266433486262</c:v>
                </c:pt>
                <c:pt idx="17">
                  <c:v>-19.87396568863636</c:v>
                </c:pt>
                <c:pt idx="18">
                  <c:v>-25.486533143820168</c:v>
                </c:pt>
                <c:pt idx="19">
                  <c:v>-21.011578600000007</c:v>
                </c:pt>
                <c:pt idx="20">
                  <c:v>-32.573327544652727</c:v>
                </c:pt>
                <c:pt idx="21">
                  <c:v>7.3010118469055101</c:v>
                </c:pt>
                <c:pt idx="22">
                  <c:v>-15.437698544575767</c:v>
                </c:pt>
                <c:pt idx="23">
                  <c:v>-16.167220963713987</c:v>
                </c:pt>
                <c:pt idx="24">
                  <c:v>-26.502393893151464</c:v>
                </c:pt>
                <c:pt idx="25">
                  <c:v>18.183005023726025</c:v>
                </c:pt>
                <c:pt idx="26">
                  <c:v>-0.94792517238386154</c:v>
                </c:pt>
                <c:pt idx="27">
                  <c:v>7.9908511590000444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7"/>
        <c:axId val="208688640"/>
        <c:axId val="208690560"/>
      </c:barChart>
      <c:lineChart>
        <c:grouping val="standard"/>
        <c:varyColors val="0"/>
        <c:ser>
          <c:idx val="0"/>
          <c:order val="0"/>
          <c:tx>
            <c:strRef>
              <c:f>'balance of trade'!$K$3</c:f>
              <c:strCache>
                <c:ptCount val="1"/>
                <c:pt idx="0">
                  <c:v>Exports</c:v>
                </c:pt>
              </c:strCache>
            </c:strRef>
          </c:tx>
          <c:spPr>
            <a:ln w="47625">
              <a:solidFill>
                <a:srgbClr val="1F497D">
                  <a:lumMod val="50000"/>
                </a:srgbClr>
              </a:solidFill>
            </a:ln>
          </c:spPr>
          <c:marker>
            <c:symbol val="none"/>
          </c:marker>
          <c:cat>
            <c:multiLvlStrRef>
              <c:f>'balance of trade'!$I$4:$J$31</c:f>
              <c:multiLvlStrCache>
                <c:ptCount val="2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</c:lvl>
              </c:multiLvlStrCache>
            </c:multiLvlStrRef>
          </c:cat>
          <c:val>
            <c:numRef>
              <c:f>'balance of trade'!$K$4:$K$31</c:f>
              <c:numCache>
                <c:formatCode>_ * #,##0_ ;_ * \-#,##0_ ;_ * "-"??_ ;_ @_ </c:formatCode>
                <c:ptCount val="28"/>
                <c:pt idx="0">
                  <c:v>206.83888504125179</c:v>
                </c:pt>
                <c:pt idx="1">
                  <c:v>230.39053145184138</c:v>
                </c:pt>
                <c:pt idx="2">
                  <c:v>247.68357366947964</c:v>
                </c:pt>
                <c:pt idx="3">
                  <c:v>254.84792920839161</c:v>
                </c:pt>
                <c:pt idx="4">
                  <c:v>239.08968622540985</c:v>
                </c:pt>
                <c:pt idx="5">
                  <c:v>255.64314296221323</c:v>
                </c:pt>
                <c:pt idx="6">
                  <c:v>278.39186278191488</c:v>
                </c:pt>
                <c:pt idx="7">
                  <c:v>284.81597767588931</c:v>
                </c:pt>
                <c:pt idx="8">
                  <c:v>251.77532266623714</c:v>
                </c:pt>
                <c:pt idx="9">
                  <c:v>258.38876384782606</c:v>
                </c:pt>
                <c:pt idx="10">
                  <c:v>260.44505989659524</c:v>
                </c:pt>
                <c:pt idx="11">
                  <c:v>265.6100197369077</c:v>
                </c:pt>
                <c:pt idx="12">
                  <c:v>251.53210471654501</c:v>
                </c:pt>
                <c:pt idx="13">
                  <c:v>277.02430796848489</c:v>
                </c:pt>
                <c:pt idx="14">
                  <c:v>291.64657827857144</c:v>
                </c:pt>
                <c:pt idx="15">
                  <c:v>294.3084731739645</c:v>
                </c:pt>
                <c:pt idx="16">
                  <c:v>280.03938266972477</c:v>
                </c:pt>
                <c:pt idx="17">
                  <c:v>270.47144210454547</c:v>
                </c:pt>
                <c:pt idx="18">
                  <c:v>288.77048814269665</c:v>
                </c:pt>
                <c:pt idx="19">
                  <c:v>293.84676797640446</c:v>
                </c:pt>
                <c:pt idx="20">
                  <c:v>262.19608542668135</c:v>
                </c:pt>
                <c:pt idx="21">
                  <c:v>284.39300086862107</c:v>
                </c:pt>
                <c:pt idx="22">
                  <c:v>290.48787770998928</c:v>
                </c:pt>
                <c:pt idx="23">
                  <c:v>283.46445363500533</c:v>
                </c:pt>
                <c:pt idx="24">
                  <c:v>256.69424344917218</c:v>
                </c:pt>
                <c:pt idx="25">
                  <c:v>294.95475367030411</c:v>
                </c:pt>
                <c:pt idx="26">
                  <c:v>283.55074256344614</c:v>
                </c:pt>
                <c:pt idx="27">
                  <c:v>282.06276483300002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'balance of trade'!$L$3</c:f>
              <c:strCache>
                <c:ptCount val="1"/>
                <c:pt idx="0">
                  <c:v>Imports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circle"/>
            <c:size val="8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multiLvlStrRef>
              <c:f>'balance of trade'!$I$4:$J$31</c:f>
              <c:multiLvlStrCache>
                <c:ptCount val="2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</c:lvl>
              </c:multiLvlStrCache>
            </c:multiLvlStrRef>
          </c:cat>
          <c:val>
            <c:numRef>
              <c:f>'balance of trade'!$L$4:$L$31</c:f>
              <c:numCache>
                <c:formatCode>_ * #,##0_ ;_ * \-#,##0_ ;_ * "-"??_ ;_ @_ </c:formatCode>
                <c:ptCount val="28"/>
                <c:pt idx="0">
                  <c:v>203.41895814793742</c:v>
                </c:pt>
                <c:pt idx="1">
                  <c:v>209.00462080453261</c:v>
                </c:pt>
                <c:pt idx="2">
                  <c:v>227.76012958790437</c:v>
                </c:pt>
                <c:pt idx="3">
                  <c:v>215.0363390223776</c:v>
                </c:pt>
                <c:pt idx="4">
                  <c:v>226.43831438797815</c:v>
                </c:pt>
                <c:pt idx="5">
                  <c:v>232.70516915384616</c:v>
                </c:pt>
                <c:pt idx="6">
                  <c:v>260.91586909042553</c:v>
                </c:pt>
                <c:pt idx="7">
                  <c:v>279.16785625559947</c:v>
                </c:pt>
                <c:pt idx="8">
                  <c:v>261.33954858247427</c:v>
                </c:pt>
                <c:pt idx="9">
                  <c:v>264.59204136061379</c:v>
                </c:pt>
                <c:pt idx="10">
                  <c:v>278.0895024148802</c:v>
                </c:pt>
                <c:pt idx="11">
                  <c:v>280.24331385162094</c:v>
                </c:pt>
                <c:pt idx="12">
                  <c:v>277.62772013625306</c:v>
                </c:pt>
                <c:pt idx="13">
                  <c:v>293.76290336606064</c:v>
                </c:pt>
                <c:pt idx="14">
                  <c:v>324.04950042380955</c:v>
                </c:pt>
                <c:pt idx="15">
                  <c:v>302.11897828402368</c:v>
                </c:pt>
                <c:pt idx="16">
                  <c:v>307.35264910321104</c:v>
                </c:pt>
                <c:pt idx="17">
                  <c:v>290.34540779318183</c:v>
                </c:pt>
                <c:pt idx="18">
                  <c:v>314.25702128651682</c:v>
                </c:pt>
                <c:pt idx="19">
                  <c:v>314.85834657640447</c:v>
                </c:pt>
                <c:pt idx="20">
                  <c:v>294.76941297133408</c:v>
                </c:pt>
                <c:pt idx="21">
                  <c:v>277.09198902171556</c:v>
                </c:pt>
                <c:pt idx="22">
                  <c:v>305.92557625456504</c:v>
                </c:pt>
                <c:pt idx="23">
                  <c:v>299.63167459871931</c:v>
                </c:pt>
                <c:pt idx="24">
                  <c:v>283.19663734232364</c:v>
                </c:pt>
                <c:pt idx="25">
                  <c:v>276.77174864657809</c:v>
                </c:pt>
                <c:pt idx="26">
                  <c:v>284.49866773583</c:v>
                </c:pt>
                <c:pt idx="27">
                  <c:v>274.07191367399997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688640"/>
        <c:axId val="208690560"/>
      </c:lineChart>
      <c:catAx>
        <c:axId val="208688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800"/>
            </a:pPr>
            <a:endParaRPr lang="en-US"/>
          </a:p>
        </c:txPr>
        <c:crossAx val="208690560"/>
        <c:crosses val="autoZero"/>
        <c:auto val="1"/>
        <c:lblAlgn val="ctr"/>
        <c:lblOffset val="100"/>
        <c:noMultiLvlLbl val="0"/>
      </c:catAx>
      <c:valAx>
        <c:axId val="208690560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Billions of constant (2016) rand</a:t>
                </a:r>
              </a:p>
            </c:rich>
          </c:tx>
          <c:overlay val="0"/>
        </c:title>
        <c:numFmt formatCode="_ * #,##0_ ;_ * \-#,##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2086886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'balance of trade'!$S$3</c:f>
              <c:strCache>
                <c:ptCount val="1"/>
                <c:pt idx="0">
                  <c:v>Balance</c:v>
                </c:pt>
              </c:strCache>
            </c:strRef>
          </c:tx>
          <c:spPr>
            <a:ln w="19050">
              <a:solidFill>
                <a:srgbClr val="5B9BD5">
                  <a:lumMod val="50000"/>
                </a:srgbClr>
              </a:solidFill>
            </a:ln>
          </c:spPr>
          <c:invertIfNegative val="0"/>
          <c:cat>
            <c:multiLvlStrRef>
              <c:f>'balance of trade'!$O$4:$P$31</c:f>
              <c:multiLvlStrCache>
                <c:ptCount val="2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</c:lvl>
              </c:multiLvlStrCache>
            </c:multiLvlStrRef>
          </c:cat>
          <c:val>
            <c:numRef>
              <c:f>'balance of trade'!$S$4:$S$31</c:f>
              <c:numCache>
                <c:formatCode>_ * #,##0_ ;_ * \-#,##0_ ;_ * "-"??_ ;_ @_ </c:formatCode>
                <c:ptCount val="28"/>
                <c:pt idx="0">
                  <c:v>0.32376425516442353</c:v>
                </c:pt>
                <c:pt idx="1">
                  <c:v>1.9743508057745878</c:v>
                </c:pt>
                <c:pt idx="2">
                  <c:v>1.9842789143985762</c:v>
                </c:pt>
                <c:pt idx="3">
                  <c:v>4.1680509243857458</c:v>
                </c:pt>
                <c:pt idx="4">
                  <c:v>1.3404747973540232</c:v>
                </c:pt>
                <c:pt idx="5">
                  <c:v>2.5041677483609561</c:v>
                </c:pt>
                <c:pt idx="6">
                  <c:v>1.747274078761933</c:v>
                </c:pt>
                <c:pt idx="7">
                  <c:v>0.52442646742919763</c:v>
                </c:pt>
                <c:pt idx="8">
                  <c:v>-0.97658350364483582</c:v>
                </c:pt>
                <c:pt idx="9">
                  <c:v>-0.57775696326909909</c:v>
                </c:pt>
                <c:pt idx="10">
                  <c:v>-1.6901868618332045</c:v>
                </c:pt>
                <c:pt idx="11">
                  <c:v>-1.3585578375875436</c:v>
                </c:pt>
                <c:pt idx="12">
                  <c:v>-2.3380160522959876</c:v>
                </c:pt>
                <c:pt idx="13">
                  <c:v>-1.3767076278824</c:v>
                </c:pt>
                <c:pt idx="14">
                  <c:v>-2.7264804770109201</c:v>
                </c:pt>
                <c:pt idx="15">
                  <c:v>-0.63659289298288257</c:v>
                </c:pt>
                <c:pt idx="16">
                  <c:v>-2.2162102514236821</c:v>
                </c:pt>
                <c:pt idx="17">
                  <c:v>-1.6381994610239978</c:v>
                </c:pt>
                <c:pt idx="18">
                  <c:v>-2.0709407922943477</c:v>
                </c:pt>
                <c:pt idx="19">
                  <c:v>-1.6316041770130774</c:v>
                </c:pt>
                <c:pt idx="20">
                  <c:v>-2.4488584664798907</c:v>
                </c:pt>
                <c:pt idx="21">
                  <c:v>0.54661441690511836</c:v>
                </c:pt>
                <c:pt idx="22">
                  <c:v>-1.0559586528991751</c:v>
                </c:pt>
                <c:pt idx="23">
                  <c:v>-1.0058888474767578</c:v>
                </c:pt>
                <c:pt idx="24">
                  <c:v>-1.6611383428477211</c:v>
                </c:pt>
                <c:pt idx="25">
                  <c:v>1.1818247355224294</c:v>
                </c:pt>
                <c:pt idx="26">
                  <c:v>-6.6720101896077466E-2</c:v>
                </c:pt>
                <c:pt idx="27">
                  <c:v>0.57497376022046964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08733312"/>
        <c:axId val="208735232"/>
      </c:barChart>
      <c:lineChart>
        <c:grouping val="standard"/>
        <c:varyColors val="0"/>
        <c:ser>
          <c:idx val="0"/>
          <c:order val="0"/>
          <c:tx>
            <c:strRef>
              <c:f>'balance of trade'!$Q$3</c:f>
              <c:strCache>
                <c:ptCount val="1"/>
                <c:pt idx="0">
                  <c:v>Exports</c:v>
                </c:pt>
              </c:strCache>
            </c:strRef>
          </c:tx>
          <c:spPr>
            <a:ln w="47625">
              <a:solidFill>
                <a:srgbClr val="1F497D">
                  <a:lumMod val="50000"/>
                </a:srgbClr>
              </a:solidFill>
            </a:ln>
          </c:spPr>
          <c:marker>
            <c:symbol val="none"/>
          </c:marker>
          <c:cat>
            <c:multiLvlStrRef>
              <c:f>'balance of trade'!$O$4:$P$31</c:f>
              <c:multiLvlStrCache>
                <c:ptCount val="2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</c:lvl>
              </c:multiLvlStrCache>
            </c:multiLvlStrRef>
          </c:cat>
          <c:val>
            <c:numRef>
              <c:f>'balance of trade'!$Q$4:$Q$31</c:f>
              <c:numCache>
                <c:formatCode>_ * #,##0_ ;_ * \-#,##0_ ;_ * "-"??_ ;_ @_ </c:formatCode>
                <c:ptCount val="28"/>
                <c:pt idx="0">
                  <c:v>19.581423709768639</c:v>
                </c:pt>
                <c:pt idx="1">
                  <c:v>21.269691944215605</c:v>
                </c:pt>
                <c:pt idx="2">
                  <c:v>24.668089044390594</c:v>
                </c:pt>
                <c:pt idx="3">
                  <c:v>26.681153451840569</c:v>
                </c:pt>
                <c:pt idx="4">
                  <c:v>25.33272302883363</c:v>
                </c:pt>
                <c:pt idx="5">
                  <c:v>27.908886767587479</c:v>
                </c:pt>
                <c:pt idx="6">
                  <c:v>27.834004415667298</c:v>
                </c:pt>
                <c:pt idx="7">
                  <c:v>26.445082519542478</c:v>
                </c:pt>
                <c:pt idx="8">
                  <c:v>25.708262110713438</c:v>
                </c:pt>
                <c:pt idx="9">
                  <c:v>24.065650333365092</c:v>
                </c:pt>
                <c:pt idx="10">
                  <c:v>24.948411830546966</c:v>
                </c:pt>
                <c:pt idx="11">
                  <c:v>24.659285272790413</c:v>
                </c:pt>
                <c:pt idx="12">
                  <c:v>22.535820253196292</c:v>
                </c:pt>
                <c:pt idx="13">
                  <c:v>22.784556817968834</c:v>
                </c:pt>
                <c:pt idx="14">
                  <c:v>24.540030627466699</c:v>
                </c:pt>
                <c:pt idx="15">
                  <c:v>23.987524459319989</c:v>
                </c:pt>
                <c:pt idx="16">
                  <c:v>22.722516627088993</c:v>
                </c:pt>
                <c:pt idx="17">
                  <c:v>22.294804047659195</c:v>
                </c:pt>
                <c:pt idx="18">
                  <c:v>23.464414721720079</c:v>
                </c:pt>
                <c:pt idx="19">
                  <c:v>22.817972088593788</c:v>
                </c:pt>
                <c:pt idx="20">
                  <c:v>19.711867103378534</c:v>
                </c:pt>
                <c:pt idx="21">
                  <c:v>21.2920232977824</c:v>
                </c:pt>
                <c:pt idx="22">
                  <c:v>19.869748534373304</c:v>
                </c:pt>
                <c:pt idx="23">
                  <c:v>17.636533403452855</c:v>
                </c:pt>
                <c:pt idx="24">
                  <c:v>16.089288080949416</c:v>
                </c:pt>
                <c:pt idx="25">
                  <c:v>19.1709138996905</c:v>
                </c:pt>
                <c:pt idx="26">
                  <c:v>19.957835267698567</c:v>
                </c:pt>
                <c:pt idx="27">
                  <c:v>20.295546154873804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'balance of trade'!$R$3</c:f>
              <c:strCache>
                <c:ptCount val="1"/>
                <c:pt idx="0">
                  <c:v>Imports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circle"/>
            <c:size val="8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multiLvlStrRef>
              <c:f>'balance of trade'!$O$4:$P$31</c:f>
              <c:multiLvlStrCache>
                <c:ptCount val="2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</c:lvl>
              </c:multiLvlStrCache>
            </c:multiLvlStrRef>
          </c:cat>
          <c:val>
            <c:numRef>
              <c:f>'balance of trade'!$R$4:$R$31</c:f>
              <c:numCache>
                <c:formatCode>_ * #,##0_ ;_ * \-#,##0_ ;_ * "-"??_ ;_ @_ </c:formatCode>
                <c:ptCount val="28"/>
                <c:pt idx="0">
                  <c:v>19.257659454604216</c:v>
                </c:pt>
                <c:pt idx="1">
                  <c:v>19.295341138441017</c:v>
                </c:pt>
                <c:pt idx="2">
                  <c:v>22.683810129992018</c:v>
                </c:pt>
                <c:pt idx="3">
                  <c:v>22.513102527454823</c:v>
                </c:pt>
                <c:pt idx="4">
                  <c:v>23.992248231479607</c:v>
                </c:pt>
                <c:pt idx="5">
                  <c:v>25.404719019226523</c:v>
                </c:pt>
                <c:pt idx="6">
                  <c:v>26.086730336905365</c:v>
                </c:pt>
                <c:pt idx="7">
                  <c:v>25.92065605211328</c:v>
                </c:pt>
                <c:pt idx="8">
                  <c:v>26.684845614358274</c:v>
                </c:pt>
                <c:pt idx="9">
                  <c:v>24.643407296634191</c:v>
                </c:pt>
                <c:pt idx="10">
                  <c:v>26.638598692380171</c:v>
                </c:pt>
                <c:pt idx="11">
                  <c:v>26.017843110377957</c:v>
                </c:pt>
                <c:pt idx="12">
                  <c:v>24.873836305492279</c:v>
                </c:pt>
                <c:pt idx="13">
                  <c:v>24.161264445851234</c:v>
                </c:pt>
                <c:pt idx="14">
                  <c:v>27.266511104477619</c:v>
                </c:pt>
                <c:pt idx="15">
                  <c:v>24.624117352302871</c:v>
                </c:pt>
                <c:pt idx="16">
                  <c:v>24.938726878512675</c:v>
                </c:pt>
                <c:pt idx="17">
                  <c:v>23.933003508683193</c:v>
                </c:pt>
                <c:pt idx="18">
                  <c:v>25.535355514014427</c:v>
                </c:pt>
                <c:pt idx="19">
                  <c:v>24.449576265606865</c:v>
                </c:pt>
                <c:pt idx="20">
                  <c:v>22.160725569858425</c:v>
                </c:pt>
                <c:pt idx="21">
                  <c:v>20.745408880877282</c:v>
                </c:pt>
                <c:pt idx="22">
                  <c:v>20.925707187272479</c:v>
                </c:pt>
                <c:pt idx="23">
                  <c:v>18.642422250929613</c:v>
                </c:pt>
                <c:pt idx="24">
                  <c:v>17.750426423797137</c:v>
                </c:pt>
                <c:pt idx="25">
                  <c:v>17.989089164168071</c:v>
                </c:pt>
                <c:pt idx="26">
                  <c:v>20.024555369594644</c:v>
                </c:pt>
                <c:pt idx="27">
                  <c:v>19.720572394653335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733312"/>
        <c:axId val="208735232"/>
      </c:lineChart>
      <c:catAx>
        <c:axId val="208733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800"/>
            </a:pPr>
            <a:endParaRPr lang="en-US"/>
          </a:p>
        </c:txPr>
        <c:crossAx val="208735232"/>
        <c:crosses val="autoZero"/>
        <c:auto val="1"/>
        <c:lblAlgn val="ctr"/>
        <c:lblOffset val="100"/>
        <c:noMultiLvlLbl val="0"/>
      </c:catAx>
      <c:valAx>
        <c:axId val="208735232"/>
        <c:scaling>
          <c:orientation val="minMax"/>
          <c:min val="-10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Billions of current U.S. dollars</a:t>
                </a:r>
              </a:p>
            </c:rich>
          </c:tx>
          <c:overlay val="0"/>
        </c:title>
        <c:numFmt formatCode="_ * #,##0_ ;_ * \-#,##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2087333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800"/>
            </a:pPr>
            <a:r>
              <a:rPr lang="en-ZA" sz="1800"/>
              <a:t>Constant</a:t>
            </a:r>
            <a:r>
              <a:rPr lang="en-ZA" sz="1800" baseline="0"/>
              <a:t> (2016) Rand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'trade by sector'!$C$4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invertIfNegative val="0"/>
          <c:cat>
            <c:strRef>
              <c:f>'trade by sector'!$B$5:$B$7</c:f>
              <c:strCache>
                <c:ptCount val="3"/>
                <c:pt idx="0">
                  <c:v>Agriculture</c:v>
                </c:pt>
                <c:pt idx="1">
                  <c:v>Mining</c:v>
                </c:pt>
                <c:pt idx="2">
                  <c:v>Manufacturing</c:v>
                </c:pt>
              </c:strCache>
            </c:strRef>
          </c:cat>
          <c:val>
            <c:numRef>
              <c:f>'trade by sector'!$C$5:$C$7</c:f>
              <c:numCache>
                <c:formatCode>_ * #,##0.0_ ;_ * \-#,##0.0_ ;_ * "-"??_ ;_ @_ </c:formatCode>
                <c:ptCount val="3"/>
                <c:pt idx="0">
                  <c:v>6.8453680866965616</c:v>
                </c:pt>
                <c:pt idx="1">
                  <c:v>111.83622377622378</c:v>
                </c:pt>
                <c:pt idx="2">
                  <c:v>99.362154260089667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23-470A-9162-37320DD57A69}"/>
            </c:ext>
          </c:extLst>
        </c:ser>
        <c:ser>
          <c:idx val="1"/>
          <c:order val="1"/>
          <c:tx>
            <c:strRef>
              <c:f>'trade by sector'!$D$4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</c:spPr>
          <c:invertIfNegative val="0"/>
          <c:cat>
            <c:strRef>
              <c:f>'trade by sector'!$B$5:$B$7</c:f>
              <c:strCache>
                <c:ptCount val="3"/>
                <c:pt idx="0">
                  <c:v>Agriculture</c:v>
                </c:pt>
                <c:pt idx="1">
                  <c:v>Mining</c:v>
                </c:pt>
                <c:pt idx="2">
                  <c:v>Manufacturing</c:v>
                </c:pt>
              </c:strCache>
            </c:strRef>
          </c:cat>
          <c:val>
            <c:numRef>
              <c:f>'trade by sector'!$D$5:$D$7</c:f>
              <c:numCache>
                <c:formatCode>_ * #,##0.0_ ;_ * \-#,##0.0_ ;_ * "-"??_ ;_ @_ </c:formatCode>
                <c:ptCount val="3"/>
                <c:pt idx="0">
                  <c:v>7.9617019732205794</c:v>
                </c:pt>
                <c:pt idx="1">
                  <c:v>131.05731225296444</c:v>
                </c:pt>
                <c:pt idx="2">
                  <c:v>111.06223615221987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723-470A-9162-37320DD57A69}"/>
            </c:ext>
          </c:extLst>
        </c:ser>
        <c:ser>
          <c:idx val="2"/>
          <c:order val="2"/>
          <c:tx>
            <c:strRef>
              <c:f>'trade by sector'!$E$4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'trade by sector'!$B$5:$B$7</c:f>
              <c:strCache>
                <c:ptCount val="3"/>
                <c:pt idx="0">
                  <c:v>Agriculture</c:v>
                </c:pt>
                <c:pt idx="1">
                  <c:v>Mining</c:v>
                </c:pt>
                <c:pt idx="2">
                  <c:v>Manufacturing</c:v>
                </c:pt>
              </c:strCache>
            </c:strRef>
          </c:cat>
          <c:val>
            <c:numRef>
              <c:f>'trade by sector'!$E$5:$E$7</c:f>
              <c:numCache>
                <c:formatCode>_ * #,##0.0_ ;_ * \-#,##0.0_ ;_ * "-"??_ ;_ @_ </c:formatCode>
                <c:ptCount val="3"/>
                <c:pt idx="0">
                  <c:v>3.8260139666666668</c:v>
                </c:pt>
                <c:pt idx="1">
                  <c:v>89.311970074812947</c:v>
                </c:pt>
                <c:pt idx="2">
                  <c:v>133.75171863333335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723-470A-9162-37320DD57A69}"/>
            </c:ext>
          </c:extLst>
        </c:ser>
        <c:ser>
          <c:idx val="3"/>
          <c:order val="3"/>
          <c:tx>
            <c:strRef>
              <c:f>'trade by sector'!$F$4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'trade by sector'!$B$5:$B$7</c:f>
              <c:strCache>
                <c:ptCount val="3"/>
                <c:pt idx="0">
                  <c:v>Agriculture</c:v>
                </c:pt>
                <c:pt idx="1">
                  <c:v>Mining</c:v>
                </c:pt>
                <c:pt idx="2">
                  <c:v>Manufacturing</c:v>
                </c:pt>
              </c:strCache>
            </c:strRef>
          </c:cat>
          <c:val>
            <c:numRef>
              <c:f>'trade by sector'!$F$5:$F$7</c:f>
              <c:numCache>
                <c:formatCode>_ * #,##0.0_ ;_ * \-#,##0.0_ ;_ * "-"??_ ;_ @_ </c:formatCode>
                <c:ptCount val="3"/>
                <c:pt idx="0">
                  <c:v>10.937955281467422</c:v>
                </c:pt>
                <c:pt idx="1">
                  <c:v>126.07550295857988</c:v>
                </c:pt>
                <c:pt idx="2">
                  <c:v>149.14730287792531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723-470A-9162-37320DD57A69}"/>
            </c:ext>
          </c:extLst>
        </c:ser>
        <c:ser>
          <c:idx val="4"/>
          <c:order val="4"/>
          <c:tx>
            <c:strRef>
              <c:f>'trade by sector'!$G$4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'trade by sector'!$B$5:$B$7</c:f>
              <c:strCache>
                <c:ptCount val="3"/>
                <c:pt idx="0">
                  <c:v>Agriculture</c:v>
                </c:pt>
                <c:pt idx="1">
                  <c:v>Mining</c:v>
                </c:pt>
                <c:pt idx="2">
                  <c:v>Manufacturing</c:v>
                </c:pt>
              </c:strCache>
            </c:strRef>
          </c:cat>
          <c:val>
            <c:numRef>
              <c:f>'trade by sector'!$G$5:$G$7</c:f>
              <c:numCache>
                <c:formatCode>_ * #,##0.0_ ;_ * \-#,##0.0_ ;_ * "-"??_ ;_ @_ </c:formatCode>
                <c:ptCount val="3"/>
                <c:pt idx="0">
                  <c:v>12.398822432432432</c:v>
                </c:pt>
                <c:pt idx="1">
                  <c:v>116.09853932584271</c:v>
                </c:pt>
                <c:pt idx="2">
                  <c:v>158.48200105105104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723-470A-9162-37320DD57A69}"/>
            </c:ext>
          </c:extLst>
        </c:ser>
        <c:ser>
          <c:idx val="5"/>
          <c:order val="5"/>
          <c:tx>
            <c:strRef>
              <c:f>'trade by sector'!$H$4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'trade by sector'!$B$5:$B$7</c:f>
              <c:strCache>
                <c:ptCount val="3"/>
                <c:pt idx="0">
                  <c:v>Agriculture</c:v>
                </c:pt>
                <c:pt idx="1">
                  <c:v>Mining</c:v>
                </c:pt>
                <c:pt idx="2">
                  <c:v>Manufacturing</c:v>
                </c:pt>
              </c:strCache>
            </c:strRef>
          </c:cat>
          <c:val>
            <c:numRef>
              <c:f>'trade by sector'!$H$5:$H$7</c:f>
              <c:numCache>
                <c:formatCode>_ * #,##0.0_ ;_ * \-#,##0.0_ ;_ * "-"??_ ;_ @_ </c:formatCode>
                <c:ptCount val="3"/>
                <c:pt idx="0">
                  <c:v>15.256980793379</c:v>
                </c:pt>
                <c:pt idx="1">
                  <c:v>108.93255069370331</c:v>
                </c:pt>
                <c:pt idx="2">
                  <c:v>155.67755582191782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2723-470A-9162-37320DD57A69}"/>
            </c:ext>
          </c:extLst>
        </c:ser>
        <c:ser>
          <c:idx val="6"/>
          <c:order val="6"/>
          <c:tx>
            <c:strRef>
              <c:f>'trade by sector'!$I$4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'trade by sector'!$B$5:$B$7</c:f>
              <c:strCache>
                <c:ptCount val="3"/>
                <c:pt idx="0">
                  <c:v>Agriculture</c:v>
                </c:pt>
                <c:pt idx="1">
                  <c:v>Mining</c:v>
                </c:pt>
                <c:pt idx="2">
                  <c:v>Manufacturing</c:v>
                </c:pt>
              </c:strCache>
            </c:strRef>
          </c:cat>
          <c:val>
            <c:numRef>
              <c:f>'trade by sector'!$I$5:$I$7</c:f>
              <c:numCache>
                <c:formatCode>_ * #,##0.0_ ;_ * \-#,##0.0_ ;_ * "-"??_ ;_ @_ </c:formatCode>
                <c:ptCount val="3"/>
                <c:pt idx="0">
                  <c:v>14.478999999999999</c:v>
                </c:pt>
                <c:pt idx="1">
                  <c:v>113.3839</c:v>
                </c:pt>
                <c:pt idx="2">
                  <c:v>148.1671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2723-470A-9162-37320DD57A69}"/>
            </c:ext>
          </c:extLst>
        </c:ser>
        <c:ser>
          <c:idx val="7"/>
          <c:order val="7"/>
          <c:tx>
            <c:strRef>
              <c:f>'trade by sector'!$J$4</c:f>
              <c:strCache>
                <c:ptCount val="1"/>
              </c:strCache>
            </c:strRef>
          </c:tx>
          <c:spPr>
            <a:noFill/>
            <a:ln>
              <a:noFill/>
            </a:ln>
          </c:spPr>
          <c:invertIfNegative val="0"/>
          <c:cat>
            <c:strRef>
              <c:f>'trade by sector'!$B$5:$B$7</c:f>
              <c:strCache>
                <c:ptCount val="3"/>
                <c:pt idx="0">
                  <c:v>Agriculture</c:v>
                </c:pt>
                <c:pt idx="1">
                  <c:v>Mining</c:v>
                </c:pt>
                <c:pt idx="2">
                  <c:v>Manufacturing</c:v>
                </c:pt>
              </c:strCache>
            </c:strRef>
          </c:cat>
          <c:val>
            <c:numRef>
              <c:f>'trade by sector'!$J$5:$J$7</c:f>
              <c:numCache>
                <c:formatCode>0%</c:formatCode>
                <c:ptCount val="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9"/>
        <c:axId val="209764352"/>
        <c:axId val="209765888"/>
      </c:barChart>
      <c:catAx>
        <c:axId val="209764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1"/>
            </a:pPr>
            <a:endParaRPr lang="en-US"/>
          </a:p>
        </c:txPr>
        <c:crossAx val="209765888"/>
        <c:crosses val="autoZero"/>
        <c:auto val="1"/>
        <c:lblAlgn val="ctr"/>
        <c:lblOffset val="100"/>
        <c:noMultiLvlLbl val="0"/>
      </c:catAx>
      <c:valAx>
        <c:axId val="209765888"/>
        <c:scaling>
          <c:orientation val="minMax"/>
          <c:max val="160"/>
        </c:scaling>
        <c:delete val="0"/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800"/>
                </a:pPr>
                <a:r>
                  <a:rPr lang="en-ZA"/>
                  <a:t>Billions</a:t>
                </a:r>
              </a:p>
            </c:rich>
          </c:tx>
          <c:overlay val="0"/>
        </c:title>
        <c:numFmt formatCode="_ * #,##0.0_ ;_ * \-#,##0.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209764352"/>
        <c:crosses val="autoZero"/>
        <c:crossBetween val="between"/>
      </c:valAx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8.1921618857195566E-3"/>
          <c:y val="0.20515542548717119"/>
          <c:w val="0.12455527559055118"/>
          <c:h val="0.46383926933909603"/>
        </c:manualLayout>
      </c:layout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Current U.S. dollars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'trade by sector'!$C$8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invertIfNegative val="0"/>
          <c:cat>
            <c:strRef>
              <c:f>'trade by sector'!$B$9:$B$11</c:f>
              <c:strCache>
                <c:ptCount val="3"/>
                <c:pt idx="0">
                  <c:v>Agriculture</c:v>
                </c:pt>
                <c:pt idx="1">
                  <c:v>Mining</c:v>
                </c:pt>
                <c:pt idx="2">
                  <c:v>Manufacturing</c:v>
                </c:pt>
              </c:strCache>
            </c:strRef>
          </c:cat>
          <c:val>
            <c:numRef>
              <c:f>'trade by sector'!$C$9:$C$11</c:f>
              <c:numCache>
                <c:formatCode>_ * #,##0.0_ ;_ * \-#,##0.0_ ;_ * "-"??_ ;_ @_ </c:formatCode>
                <c:ptCount val="3"/>
                <c:pt idx="0">
                  <c:v>0.72021265628860542</c:v>
                </c:pt>
                <c:pt idx="1">
                  <c:v>11.7086274050429</c:v>
                </c:pt>
                <c:pt idx="2">
                  <c:v>10.445834141380294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35F-4E0F-9BF0-1BCBF2866C68}"/>
            </c:ext>
          </c:extLst>
        </c:ser>
        <c:ser>
          <c:idx val="1"/>
          <c:order val="1"/>
          <c:tx>
            <c:strRef>
              <c:f>'trade by sector'!$D$8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</c:spPr>
          <c:invertIfNegative val="0"/>
          <c:cat>
            <c:strRef>
              <c:f>'trade by sector'!$B$9:$B$11</c:f>
              <c:strCache>
                <c:ptCount val="3"/>
                <c:pt idx="0">
                  <c:v>Agriculture</c:v>
                </c:pt>
                <c:pt idx="1">
                  <c:v>Mining</c:v>
                </c:pt>
                <c:pt idx="2">
                  <c:v>Manufacturing</c:v>
                </c:pt>
              </c:strCache>
            </c:strRef>
          </c:cat>
          <c:val>
            <c:numRef>
              <c:f>'trade by sector'!$D$9:$D$11</c:f>
              <c:numCache>
                <c:formatCode>_ * #,##0.0_ ;_ * \-#,##0.0_ ;_ * "-"??_ ;_ @_ </c:formatCode>
                <c:ptCount val="3"/>
                <c:pt idx="0">
                  <c:v>0.74100895438015113</c:v>
                </c:pt>
                <c:pt idx="1">
                  <c:v>12.168634167227355</c:v>
                </c:pt>
                <c:pt idx="2">
                  <c:v>10.346299137857907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35F-4E0F-9BF0-1BCBF2866C68}"/>
            </c:ext>
          </c:extLst>
        </c:ser>
        <c:ser>
          <c:idx val="2"/>
          <c:order val="2"/>
          <c:tx>
            <c:strRef>
              <c:f>'trade by sector'!$E$8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'trade by sector'!$B$9:$B$11</c:f>
              <c:strCache>
                <c:ptCount val="3"/>
                <c:pt idx="0">
                  <c:v>Agriculture</c:v>
                </c:pt>
                <c:pt idx="1">
                  <c:v>Mining</c:v>
                </c:pt>
                <c:pt idx="2">
                  <c:v>Manufacturing</c:v>
                </c:pt>
              </c:strCache>
            </c:strRef>
          </c:cat>
          <c:val>
            <c:numRef>
              <c:f>'trade by sector'!$E$9:$E$11</c:f>
              <c:numCache>
                <c:formatCode>_ * #,##0.0_ ;_ * \-#,##0.0_ ;_ * "-"??_ ;_ @_ </c:formatCode>
                <c:ptCount val="3"/>
                <c:pt idx="0">
                  <c:v>0.35719147228082992</c:v>
                </c:pt>
                <c:pt idx="1">
                  <c:v>8.2917404642009611</c:v>
                </c:pt>
                <c:pt idx="2">
                  <c:v>12.46232580502426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35F-4E0F-9BF0-1BCBF2866C68}"/>
            </c:ext>
          </c:extLst>
        </c:ser>
        <c:ser>
          <c:idx val="3"/>
          <c:order val="3"/>
          <c:tx>
            <c:strRef>
              <c:f>'trade by sector'!$F$8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'trade by sector'!$B$9:$B$11</c:f>
              <c:strCache>
                <c:ptCount val="3"/>
                <c:pt idx="0">
                  <c:v>Agriculture</c:v>
                </c:pt>
                <c:pt idx="1">
                  <c:v>Mining</c:v>
                </c:pt>
                <c:pt idx="2">
                  <c:v>Manufacturing</c:v>
                </c:pt>
              </c:strCache>
            </c:strRef>
          </c:cat>
          <c:val>
            <c:numRef>
              <c:f>'trade by sector'!$F$9:$F$11</c:f>
              <c:numCache>
                <c:formatCode>_ * #,##0.0_ ;_ * \-#,##0.0_ ;_ * "-"??_ ;_ @_ </c:formatCode>
                <c:ptCount val="3"/>
                <c:pt idx="0">
                  <c:v>0.89349280586202351</c:v>
                </c:pt>
                <c:pt idx="1">
                  <c:v>10.275746322642874</c:v>
                </c:pt>
                <c:pt idx="2">
                  <c:v>12.206762800600478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35F-4E0F-9BF0-1BCBF2866C68}"/>
            </c:ext>
          </c:extLst>
        </c:ser>
        <c:ser>
          <c:idx val="4"/>
          <c:order val="4"/>
          <c:tx>
            <c:strRef>
              <c:f>'trade by sector'!$G$8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'trade by sector'!$B$9:$B$11</c:f>
              <c:strCache>
                <c:ptCount val="3"/>
                <c:pt idx="0">
                  <c:v>Agriculture</c:v>
                </c:pt>
                <c:pt idx="1">
                  <c:v>Mining</c:v>
                </c:pt>
                <c:pt idx="2">
                  <c:v>Manufacturing</c:v>
                </c:pt>
              </c:strCache>
            </c:strRef>
          </c:cat>
          <c:val>
            <c:numRef>
              <c:f>'trade by sector'!$G$9:$G$11</c:f>
              <c:numCache>
                <c:formatCode>_ * #,##0.0_ ;_ * \-#,##0.0_ ;_ * "-"??_ ;_ @_ </c:formatCode>
                <c:ptCount val="3"/>
                <c:pt idx="0">
                  <c:v>0.96518194310834382</c:v>
                </c:pt>
                <c:pt idx="1">
                  <c:v>9.0153560241857384</c:v>
                </c:pt>
                <c:pt idx="2">
                  <c:v>12.356046887827063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35F-4E0F-9BF0-1BCBF2866C68}"/>
            </c:ext>
          </c:extLst>
        </c:ser>
        <c:ser>
          <c:idx val="5"/>
          <c:order val="5"/>
          <c:tx>
            <c:strRef>
              <c:f>'trade by sector'!$H$8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'trade by sector'!$B$9:$B$11</c:f>
              <c:strCache>
                <c:ptCount val="3"/>
                <c:pt idx="0">
                  <c:v>Agriculture</c:v>
                </c:pt>
                <c:pt idx="1">
                  <c:v>Mining</c:v>
                </c:pt>
                <c:pt idx="2">
                  <c:v>Manufacturing</c:v>
                </c:pt>
              </c:strCache>
            </c:strRef>
          </c:cat>
          <c:val>
            <c:numRef>
              <c:f>'trade by sector'!$H$9:$H$11</c:f>
              <c:numCache>
                <c:formatCode>_ * #,##0.0_ ;_ * \-#,##0.0_ ;_ * "-"??_ ;_ @_ </c:formatCode>
                <c:ptCount val="3"/>
                <c:pt idx="0">
                  <c:v>0.94976802429321905</c:v>
                </c:pt>
                <c:pt idx="1">
                  <c:v>6.7775431606905716</c:v>
                </c:pt>
                <c:pt idx="2">
                  <c:v>9.721340873449142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35F-4E0F-9BF0-1BCBF2866C68}"/>
            </c:ext>
          </c:extLst>
        </c:ser>
        <c:ser>
          <c:idx val="6"/>
          <c:order val="6"/>
          <c:tx>
            <c:strRef>
              <c:f>'trade by sector'!$I$8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'trade by sector'!$B$9:$B$11</c:f>
              <c:strCache>
                <c:ptCount val="3"/>
                <c:pt idx="0">
                  <c:v>Agriculture</c:v>
                </c:pt>
                <c:pt idx="1">
                  <c:v>Mining</c:v>
                </c:pt>
                <c:pt idx="2">
                  <c:v>Manufacturing</c:v>
                </c:pt>
              </c:strCache>
            </c:strRef>
          </c:cat>
          <c:val>
            <c:numRef>
              <c:f>'trade by sector'!$I$9:$I$11</c:f>
              <c:numCache>
                <c:formatCode>_ * #,##0.0_ ;_ * \-#,##0.0_ ;_ * "-"??_ ;_ @_ </c:formatCode>
                <c:ptCount val="3"/>
                <c:pt idx="0">
                  <c:v>1.0418157711254925</c:v>
                </c:pt>
                <c:pt idx="1">
                  <c:v>8.1584259341428957</c:v>
                </c:pt>
                <c:pt idx="2">
                  <c:v>10.661222846590062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35F-4E0F-9BF0-1BCBF2866C68}"/>
            </c:ext>
          </c:extLst>
        </c:ser>
        <c:ser>
          <c:idx val="7"/>
          <c:order val="7"/>
          <c:tx>
            <c:strRef>
              <c:f>'trade by sector'!$J$8</c:f>
              <c:strCache>
                <c:ptCount val="1"/>
              </c:strCache>
            </c:strRef>
          </c:tx>
          <c:spPr>
            <a:noFill/>
            <a:ln>
              <a:noFill/>
            </a:ln>
          </c:spPr>
          <c:invertIfNegative val="0"/>
          <c:cat>
            <c:strRef>
              <c:f>'trade by sector'!$B$9:$B$11</c:f>
              <c:strCache>
                <c:ptCount val="3"/>
                <c:pt idx="0">
                  <c:v>Agriculture</c:v>
                </c:pt>
                <c:pt idx="1">
                  <c:v>Mining</c:v>
                </c:pt>
                <c:pt idx="2">
                  <c:v>Manufacturing</c:v>
                </c:pt>
              </c:strCache>
            </c:strRef>
          </c:cat>
          <c:val>
            <c:numRef>
              <c:f>'trade by sector'!$J$9:$J$11</c:f>
              <c:numCache>
                <c:formatCode>0%</c:formatCode>
                <c:ptCount val="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9"/>
        <c:axId val="209881344"/>
        <c:axId val="209883136"/>
      </c:barChart>
      <c:catAx>
        <c:axId val="209881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1"/>
            </a:pPr>
            <a:endParaRPr lang="en-US"/>
          </a:p>
        </c:txPr>
        <c:crossAx val="209883136"/>
        <c:crosses val="autoZero"/>
        <c:auto val="1"/>
        <c:lblAlgn val="ctr"/>
        <c:lblOffset val="100"/>
        <c:noMultiLvlLbl val="0"/>
      </c:catAx>
      <c:valAx>
        <c:axId val="209883136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</a:ln>
          </c:spPr>
        </c:majorGridlines>
        <c:numFmt formatCode="_ * #,##0.0_ ;_ * \-#,##0.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209881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800"/>
            </a:pPr>
            <a:r>
              <a:rPr lang="en-ZA" sz="1800"/>
              <a:t>Constant (2016) rand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'trade by sector'!$C$12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invertIfNegative val="0"/>
          <c:cat>
            <c:strRef>
              <c:f>'trade by sector'!$B$13:$B$15</c:f>
              <c:strCache>
                <c:ptCount val="3"/>
                <c:pt idx="0">
                  <c:v>Agriculture</c:v>
                </c:pt>
                <c:pt idx="1">
                  <c:v>Mining and
 petrol</c:v>
                </c:pt>
                <c:pt idx="2">
                  <c:v>Manufacturing</c:v>
                </c:pt>
              </c:strCache>
            </c:strRef>
          </c:cat>
          <c:val>
            <c:numRef>
              <c:f>'trade by sector'!$C$13:$C$15</c:f>
              <c:numCache>
                <c:formatCode>_ * #,##0.0_ ;_ * \-#,##0.0_ ;_ * "-"??_ ;_ @_ </c:formatCode>
                <c:ptCount val="3"/>
                <c:pt idx="0">
                  <c:v>5.471002017937221</c:v>
                </c:pt>
                <c:pt idx="1">
                  <c:v>43.187832167832177</c:v>
                </c:pt>
                <c:pt idx="2">
                  <c:v>150.12860175635274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FDC-4B9C-9C91-15890CFDA64A}"/>
            </c:ext>
          </c:extLst>
        </c:ser>
        <c:ser>
          <c:idx val="1"/>
          <c:order val="1"/>
          <c:tx>
            <c:strRef>
              <c:f>'trade by sector'!$D$12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</c:spPr>
          <c:invertIfNegative val="0"/>
          <c:cat>
            <c:strRef>
              <c:f>'trade by sector'!$B$13:$B$15</c:f>
              <c:strCache>
                <c:ptCount val="3"/>
                <c:pt idx="0">
                  <c:v>Agriculture</c:v>
                </c:pt>
                <c:pt idx="1">
                  <c:v>Mining and
 petrol</c:v>
                </c:pt>
                <c:pt idx="2">
                  <c:v>Manufacturing</c:v>
                </c:pt>
              </c:strCache>
            </c:strRef>
          </c:cat>
          <c:val>
            <c:numRef>
              <c:f>'trade by sector'!$D$13:$D$15</c:f>
              <c:numCache>
                <c:formatCode>_ * #,##0.0_ ;_ * \-#,##0.0_ ;_ * "-"??_ ;_ @_ </c:formatCode>
                <c:ptCount val="3"/>
                <c:pt idx="0">
                  <c:v>8.5128724806201532</c:v>
                </c:pt>
                <c:pt idx="1">
                  <c:v>61.559947299077734</c:v>
                </c:pt>
                <c:pt idx="2">
                  <c:v>195.19328587033121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FDC-4B9C-9C91-15890CFDA64A}"/>
            </c:ext>
          </c:extLst>
        </c:ser>
        <c:ser>
          <c:idx val="2"/>
          <c:order val="2"/>
          <c:tx>
            <c:strRef>
              <c:f>'trade by sector'!$E$12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'trade by sector'!$B$13:$B$15</c:f>
              <c:strCache>
                <c:ptCount val="3"/>
                <c:pt idx="0">
                  <c:v>Agriculture</c:v>
                </c:pt>
                <c:pt idx="1">
                  <c:v>Mining and
 petrol</c:v>
                </c:pt>
                <c:pt idx="2">
                  <c:v>Manufacturing</c:v>
                </c:pt>
              </c:strCache>
            </c:strRef>
          </c:cat>
          <c:val>
            <c:numRef>
              <c:f>'trade by sector'!$E$13:$E$15</c:f>
              <c:numCache>
                <c:formatCode>_ * #,##0.0_ ;_ * \-#,##0.0_ ;_ * "-"??_ ;_ @_ </c:formatCode>
                <c:ptCount val="3"/>
                <c:pt idx="0">
                  <c:v>9.0552434333333327</c:v>
                </c:pt>
                <c:pt idx="1">
                  <c:v>62.419451371571078</c:v>
                </c:pt>
                <c:pt idx="2">
                  <c:v>195.34623259999998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FDC-4B9C-9C91-15890CFDA64A}"/>
            </c:ext>
          </c:extLst>
        </c:ser>
        <c:ser>
          <c:idx val="3"/>
          <c:order val="3"/>
          <c:tx>
            <c:strRef>
              <c:f>'trade by sector'!$F$12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'trade by sector'!$B$13:$B$15</c:f>
              <c:strCache>
                <c:ptCount val="3"/>
                <c:pt idx="0">
                  <c:v>Agriculture</c:v>
                </c:pt>
                <c:pt idx="1">
                  <c:v>Mining and
 petrol</c:v>
                </c:pt>
                <c:pt idx="2">
                  <c:v>Manufacturing</c:v>
                </c:pt>
              </c:strCache>
            </c:strRef>
          </c:cat>
          <c:val>
            <c:numRef>
              <c:f>'trade by sector'!$F$13:$F$15</c:f>
              <c:numCache>
                <c:formatCode>_ * #,##0.0_ ;_ * \-#,##0.0_ ;_ * "-"??_ ;_ @_ </c:formatCode>
                <c:ptCount val="3"/>
                <c:pt idx="0">
                  <c:v>8.8446118279569887</c:v>
                </c:pt>
                <c:pt idx="1">
                  <c:v>68.676568047337284</c:v>
                </c:pt>
                <c:pt idx="2">
                  <c:v>217.4291960468058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FDC-4B9C-9C91-15890CFDA64A}"/>
            </c:ext>
          </c:extLst>
        </c:ser>
        <c:ser>
          <c:idx val="4"/>
          <c:order val="4"/>
          <c:tx>
            <c:strRef>
              <c:f>'trade by sector'!$G$12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'trade by sector'!$B$13:$B$15</c:f>
              <c:strCache>
                <c:ptCount val="3"/>
                <c:pt idx="0">
                  <c:v>Agriculture</c:v>
                </c:pt>
                <c:pt idx="1">
                  <c:v>Mining and
 petrol</c:v>
                </c:pt>
                <c:pt idx="2">
                  <c:v>Manufacturing</c:v>
                </c:pt>
              </c:strCache>
            </c:strRef>
          </c:cat>
          <c:val>
            <c:numRef>
              <c:f>'trade by sector'!$G$13:$G$15</c:f>
              <c:numCache>
                <c:formatCode>_ * #,##0.0_ ;_ * \-#,##0.0_ ;_ * "-"??_ ;_ @_ </c:formatCode>
                <c:ptCount val="3"/>
                <c:pt idx="0">
                  <c:v>8.47360870870871</c:v>
                </c:pt>
                <c:pt idx="1">
                  <c:v>75.419213483146066</c:v>
                </c:pt>
                <c:pt idx="2">
                  <c:v>224.34267984984984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FDC-4B9C-9C91-15890CFDA64A}"/>
            </c:ext>
          </c:extLst>
        </c:ser>
        <c:ser>
          <c:idx val="5"/>
          <c:order val="5"/>
          <c:tx>
            <c:strRef>
              <c:f>'trade by sector'!$H$12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'trade by sector'!$B$13:$B$15</c:f>
              <c:strCache>
                <c:ptCount val="3"/>
                <c:pt idx="0">
                  <c:v>Agriculture</c:v>
                </c:pt>
                <c:pt idx="1">
                  <c:v>Mining and
 petrol</c:v>
                </c:pt>
                <c:pt idx="2">
                  <c:v>Manufacturing</c:v>
                </c:pt>
              </c:strCache>
            </c:strRef>
          </c:cat>
          <c:val>
            <c:numRef>
              <c:f>'trade by sector'!$H$13:$H$15</c:f>
              <c:numCache>
                <c:formatCode>_ * #,##0.0_ ;_ * \-#,##0.0_ ;_ * "-"??_ ;_ @_ </c:formatCode>
                <c:ptCount val="3"/>
                <c:pt idx="0">
                  <c:v>10.694277625570777</c:v>
                </c:pt>
                <c:pt idx="1">
                  <c:v>45.320277481323373</c:v>
                </c:pt>
                <c:pt idx="2">
                  <c:v>236.39582414383568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FDC-4B9C-9C91-15890CFDA64A}"/>
            </c:ext>
          </c:extLst>
        </c:ser>
        <c:ser>
          <c:idx val="6"/>
          <c:order val="6"/>
          <c:tx>
            <c:strRef>
              <c:f>'trade by sector'!$I$12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'trade by sector'!$B$13:$B$15</c:f>
              <c:strCache>
                <c:ptCount val="3"/>
                <c:pt idx="0">
                  <c:v>Agriculture</c:v>
                </c:pt>
                <c:pt idx="1">
                  <c:v>Mining and
 petrol</c:v>
                </c:pt>
                <c:pt idx="2">
                  <c:v>Manufacturing</c:v>
                </c:pt>
              </c:strCache>
            </c:strRef>
          </c:cat>
          <c:val>
            <c:numRef>
              <c:f>'trade by sector'!$I$13:$I$15</c:f>
              <c:numCache>
                <c:formatCode>_ * #,##0.0_ ;_ * \-#,##0.0_ ;_ * "-"??_ ;_ @_ </c:formatCode>
                <c:ptCount val="3"/>
                <c:pt idx="0">
                  <c:v>10.349399999999999</c:v>
                </c:pt>
                <c:pt idx="1">
                  <c:v>44.597300000000004</c:v>
                </c:pt>
                <c:pt idx="2">
                  <c:v>197.76223363543627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DFDC-4B9C-9C91-15890CFDA64A}"/>
            </c:ext>
          </c:extLst>
        </c:ser>
        <c:ser>
          <c:idx val="7"/>
          <c:order val="7"/>
          <c:tx>
            <c:strRef>
              <c:f>'trade by sector'!$J$12</c:f>
              <c:strCache>
                <c:ptCount val="1"/>
              </c:strCache>
            </c:strRef>
          </c:tx>
          <c:spPr>
            <a:noFill/>
            <a:ln>
              <a:noFill/>
            </a:ln>
          </c:spPr>
          <c:invertIfNegative val="0"/>
          <c:cat>
            <c:strRef>
              <c:f>'trade by sector'!$B$13:$B$15</c:f>
              <c:strCache>
                <c:ptCount val="3"/>
                <c:pt idx="0">
                  <c:v>Agriculture</c:v>
                </c:pt>
                <c:pt idx="1">
                  <c:v>Mining and
 petrol</c:v>
                </c:pt>
                <c:pt idx="2">
                  <c:v>Manufacturing</c:v>
                </c:pt>
              </c:strCache>
            </c:strRef>
          </c:cat>
          <c:val>
            <c:numRef>
              <c:f>'trade by sector'!$J$13:$J$15</c:f>
              <c:numCache>
                <c:formatCode>0%</c:formatCode>
                <c:ptCount val="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9"/>
        <c:axId val="210096128"/>
        <c:axId val="210097664"/>
      </c:barChart>
      <c:catAx>
        <c:axId val="210096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1"/>
            </a:pPr>
            <a:endParaRPr lang="en-US"/>
          </a:p>
        </c:txPr>
        <c:crossAx val="210097664"/>
        <c:crosses val="autoZero"/>
        <c:auto val="1"/>
        <c:lblAlgn val="ctr"/>
        <c:lblOffset val="100"/>
        <c:noMultiLvlLbl val="0"/>
      </c:catAx>
      <c:valAx>
        <c:axId val="210097664"/>
        <c:scaling>
          <c:orientation val="minMax"/>
          <c:max val="240"/>
        </c:scaling>
        <c:delete val="0"/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800"/>
                </a:pPr>
                <a:r>
                  <a:rPr lang="en-ZA"/>
                  <a:t>Billions</a:t>
                </a:r>
              </a:p>
            </c:rich>
          </c:tx>
          <c:overlay val="0"/>
        </c:title>
        <c:numFmt formatCode="_ * #,##0.0_ ;_ * \-#,##0.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210096128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8.1921618857195566E-3"/>
          <c:y val="0.15293105379570848"/>
          <c:w val="0.12169193151626639"/>
          <c:h val="0.46383926933909603"/>
        </c:manualLayout>
      </c:layout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800"/>
            </a:pPr>
            <a:r>
              <a:rPr lang="en-ZA" sz="1800"/>
              <a:t>Current U.S. dollars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'trade by sector'!$C$16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invertIfNegative val="0"/>
          <c:cat>
            <c:strRef>
              <c:f>'trade by sector'!$B$17:$B$19</c:f>
              <c:strCache>
                <c:ptCount val="3"/>
                <c:pt idx="0">
                  <c:v>Agriculture</c:v>
                </c:pt>
                <c:pt idx="1">
                  <c:v>Mining and
 petrol</c:v>
                </c:pt>
                <c:pt idx="2">
                  <c:v>Manufacturing</c:v>
                </c:pt>
              </c:strCache>
            </c:strRef>
          </c:cat>
          <c:val>
            <c:numRef>
              <c:f>'trade by sector'!$C$17:$C$19</c:f>
              <c:numCache>
                <c:formatCode>_ * #,##0.0_ ;_ * \-#,##0.0_ ;_ * "-"??_ ;_ @_ </c:formatCode>
                <c:ptCount val="3"/>
                <c:pt idx="0">
                  <c:v>0.57767631908743988</c:v>
                </c:pt>
                <c:pt idx="1">
                  <c:v>4.5215245848830055</c:v>
                </c:pt>
                <c:pt idx="2">
                  <c:v>15.781169260319238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567-42F7-9BFE-A0089C635FEE}"/>
            </c:ext>
          </c:extLst>
        </c:ser>
        <c:ser>
          <c:idx val="1"/>
          <c:order val="1"/>
          <c:tx>
            <c:strRef>
              <c:f>'trade by sector'!$D$16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</c:spPr>
          <c:invertIfNegative val="0"/>
          <c:cat>
            <c:strRef>
              <c:f>'trade by sector'!$B$17:$B$19</c:f>
              <c:strCache>
                <c:ptCount val="3"/>
                <c:pt idx="0">
                  <c:v>Agriculture</c:v>
                </c:pt>
                <c:pt idx="1">
                  <c:v>Mining and
 petrol</c:v>
                </c:pt>
                <c:pt idx="2">
                  <c:v>Manufacturing</c:v>
                </c:pt>
              </c:strCache>
            </c:strRef>
          </c:cat>
          <c:val>
            <c:numRef>
              <c:f>'trade by sector'!$D$17:$D$19</c:f>
              <c:numCache>
                <c:formatCode>_ * #,##0.0_ ;_ * \-#,##0.0_ ;_ * "-"??_ ;_ @_ </c:formatCode>
                <c:ptCount val="3"/>
                <c:pt idx="0">
                  <c:v>0.79088872357663398</c:v>
                </c:pt>
                <c:pt idx="1">
                  <c:v>5.7158235977735643</c:v>
                </c:pt>
                <c:pt idx="2">
                  <c:v>18.184730580356327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567-42F7-9BFE-A0089C635FEE}"/>
            </c:ext>
          </c:extLst>
        </c:ser>
        <c:ser>
          <c:idx val="2"/>
          <c:order val="2"/>
          <c:tx>
            <c:strRef>
              <c:f>'trade by sector'!$E$16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'trade by sector'!$B$17:$B$19</c:f>
              <c:strCache>
                <c:ptCount val="3"/>
                <c:pt idx="0">
                  <c:v>Agriculture</c:v>
                </c:pt>
                <c:pt idx="1">
                  <c:v>Mining and
 petrol</c:v>
                </c:pt>
                <c:pt idx="2">
                  <c:v>Manufacturing</c:v>
                </c:pt>
              </c:strCache>
            </c:strRef>
          </c:cat>
          <c:val>
            <c:numRef>
              <c:f>'trade by sector'!$E$17:$E$19</c:f>
              <c:numCache>
                <c:formatCode>_ * #,##0.0_ ;_ * \-#,##0.0_ ;_ * "-"??_ ;_ @_ </c:formatCode>
                <c:ptCount val="3"/>
                <c:pt idx="0">
                  <c:v>0.84573357251887415</c:v>
                </c:pt>
                <c:pt idx="1">
                  <c:v>5.7950338600451481</c:v>
                </c:pt>
                <c:pt idx="2">
                  <c:v>18.200431849718782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567-42F7-9BFE-A0089C635FEE}"/>
            </c:ext>
          </c:extLst>
        </c:ser>
        <c:ser>
          <c:idx val="3"/>
          <c:order val="3"/>
          <c:tx>
            <c:strRef>
              <c:f>'trade by sector'!$F$16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'trade by sector'!$B$17:$B$19</c:f>
              <c:strCache>
                <c:ptCount val="3"/>
                <c:pt idx="0">
                  <c:v>Agriculture</c:v>
                </c:pt>
                <c:pt idx="1">
                  <c:v>Mining and
 petrol</c:v>
                </c:pt>
                <c:pt idx="2">
                  <c:v>Manufacturing</c:v>
                </c:pt>
              </c:strCache>
            </c:strRef>
          </c:cat>
          <c:val>
            <c:numRef>
              <c:f>'trade by sector'!$F$17:$F$19</c:f>
              <c:numCache>
                <c:formatCode>_ * #,##0.0_ ;_ * \-#,##0.0_ ;_ * "-"??_ ;_ @_ </c:formatCode>
                <c:ptCount val="3"/>
                <c:pt idx="0">
                  <c:v>0.71873779111633751</c:v>
                </c:pt>
                <c:pt idx="1">
                  <c:v>5.5974632264287436</c:v>
                </c:pt>
                <c:pt idx="2">
                  <c:v>17.797924856580792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567-42F7-9BFE-A0089C635FEE}"/>
            </c:ext>
          </c:extLst>
        </c:ser>
        <c:ser>
          <c:idx val="4"/>
          <c:order val="4"/>
          <c:tx>
            <c:strRef>
              <c:f>'trade by sector'!$G$16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'trade by sector'!$B$17:$B$19</c:f>
              <c:strCache>
                <c:ptCount val="3"/>
                <c:pt idx="0">
                  <c:v>Agriculture</c:v>
                </c:pt>
                <c:pt idx="1">
                  <c:v>Mining and
 petrol</c:v>
                </c:pt>
                <c:pt idx="2">
                  <c:v>Manufacturing</c:v>
                </c:pt>
              </c:strCache>
            </c:strRef>
          </c:cat>
          <c:val>
            <c:numRef>
              <c:f>'trade by sector'!$G$17:$G$19</c:f>
              <c:numCache>
                <c:formatCode>_ * #,##0.0_ ;_ * \-#,##0.0_ ;_ * "-"??_ ;_ @_ </c:formatCode>
                <c:ptCount val="3"/>
                <c:pt idx="0">
                  <c:v>0.65575975168339629</c:v>
                </c:pt>
                <c:pt idx="1">
                  <c:v>5.8564996989870259</c:v>
                </c:pt>
                <c:pt idx="2">
                  <c:v>17.493725908756513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567-42F7-9BFE-A0089C635FEE}"/>
            </c:ext>
          </c:extLst>
        </c:ser>
        <c:ser>
          <c:idx val="5"/>
          <c:order val="5"/>
          <c:tx>
            <c:strRef>
              <c:f>'trade by sector'!$H$16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'trade by sector'!$B$17:$B$19</c:f>
              <c:strCache>
                <c:ptCount val="3"/>
                <c:pt idx="0">
                  <c:v>Agriculture</c:v>
                </c:pt>
                <c:pt idx="1">
                  <c:v>Mining and
 petrol</c:v>
                </c:pt>
                <c:pt idx="2">
                  <c:v>Manufacturing</c:v>
                </c:pt>
              </c:strCache>
            </c:strRef>
          </c:cat>
          <c:val>
            <c:numRef>
              <c:f>'trade by sector'!$H$17:$H$19</c:f>
              <c:numCache>
                <c:formatCode>_ * #,##0.0_ ;_ * \-#,##0.0_ ;_ * "-"??_ ;_ @_ </c:formatCode>
                <c:ptCount val="3"/>
                <c:pt idx="0">
                  <c:v>0.65629832518120101</c:v>
                </c:pt>
                <c:pt idx="1">
                  <c:v>2.8197277556440898</c:v>
                </c:pt>
                <c:pt idx="2">
                  <c:v>14.76905360044961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567-42F7-9BFE-A0089C635FEE}"/>
            </c:ext>
          </c:extLst>
        </c:ser>
        <c:ser>
          <c:idx val="6"/>
          <c:order val="6"/>
          <c:tx>
            <c:strRef>
              <c:f>'trade by sector'!$I$16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'trade by sector'!$B$17:$B$19</c:f>
              <c:strCache>
                <c:ptCount val="3"/>
                <c:pt idx="0">
                  <c:v>Agriculture</c:v>
                </c:pt>
                <c:pt idx="1">
                  <c:v>Mining and
 petrol</c:v>
                </c:pt>
                <c:pt idx="2">
                  <c:v>Manufacturing</c:v>
                </c:pt>
              </c:strCache>
            </c:strRef>
          </c:cat>
          <c:val>
            <c:numRef>
              <c:f>'trade by sector'!$I$17:$I$19</c:f>
              <c:numCache>
                <c:formatCode>_ * #,##0.0_ ;_ * \-#,##0.0_ ;_ * "-"??_ ;_ @_ </c:formatCode>
                <c:ptCount val="3"/>
                <c:pt idx="0">
                  <c:v>0.74468750924571225</c:v>
                </c:pt>
                <c:pt idx="1">
                  <c:v>3.2089544363243019</c:v>
                </c:pt>
                <c:pt idx="2">
                  <c:v>14.229778433874856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567-42F7-9BFE-A0089C635FEE}"/>
            </c:ext>
          </c:extLst>
        </c:ser>
        <c:ser>
          <c:idx val="7"/>
          <c:order val="7"/>
          <c:tx>
            <c:strRef>
              <c:f>'trade by sector'!$J$16</c:f>
              <c:strCache>
                <c:ptCount val="1"/>
              </c:strCache>
            </c:strRef>
          </c:tx>
          <c:spPr>
            <a:noFill/>
            <a:ln>
              <a:noFill/>
            </a:ln>
          </c:spPr>
          <c:invertIfNegative val="0"/>
          <c:cat>
            <c:strRef>
              <c:f>'trade by sector'!$B$17:$B$19</c:f>
              <c:strCache>
                <c:ptCount val="3"/>
                <c:pt idx="0">
                  <c:v>Agriculture</c:v>
                </c:pt>
                <c:pt idx="1">
                  <c:v>Mining and
 petrol</c:v>
                </c:pt>
                <c:pt idx="2">
                  <c:v>Manufacturing</c:v>
                </c:pt>
              </c:strCache>
            </c:strRef>
          </c:cat>
          <c:val>
            <c:numRef>
              <c:f>'trade by sector'!$J$17:$J$19</c:f>
              <c:numCache>
                <c:formatCode>0%</c:formatCode>
                <c:ptCount val="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9"/>
        <c:axId val="210041088"/>
        <c:axId val="210116608"/>
      </c:barChart>
      <c:catAx>
        <c:axId val="21004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1"/>
            </a:pPr>
            <a:endParaRPr lang="en-US"/>
          </a:p>
        </c:txPr>
        <c:crossAx val="210116608"/>
        <c:crosses val="autoZero"/>
        <c:auto val="1"/>
        <c:lblAlgn val="ctr"/>
        <c:lblOffset val="100"/>
        <c:noMultiLvlLbl val="0"/>
      </c:catAx>
      <c:valAx>
        <c:axId val="210116608"/>
        <c:scaling>
          <c:orientation val="minMax"/>
          <c:max val="20"/>
        </c:scaling>
        <c:delete val="0"/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</a:ln>
          </c:spPr>
        </c:majorGridlines>
        <c:numFmt formatCode="_ * #,##0.0_ ;_ * \-#,##0.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210041088"/>
        <c:crosses val="autoZero"/>
        <c:crossBetween val="between"/>
        <c:majorUnit val="2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'FX rates and metal prices'!$E$4</c:f>
              <c:strCache>
                <c:ptCount val="1"/>
                <c:pt idx="0">
                  <c:v>metals and coal price index (a)</c:v>
                </c:pt>
              </c:strCache>
            </c:strRef>
          </c:tx>
          <c:marker>
            <c:symbol val="none"/>
          </c:marker>
          <c:cat>
            <c:numRef>
              <c:f>'FX rates and metal prices'!$B$5:$B$87</c:f>
              <c:numCache>
                <c:formatCode>_(* #,##0_);_(* \(#,##0\);_(* "-"??_);_(@_)</c:formatCode>
                <c:ptCount val="83"/>
                <c:pt idx="0" formatCode="General">
                  <c:v>2010</c:v>
                </c:pt>
                <c:pt idx="12" formatCode="General">
                  <c:v>2011</c:v>
                </c:pt>
                <c:pt idx="24" formatCode="General">
                  <c:v>2012</c:v>
                </c:pt>
                <c:pt idx="36" formatCode="General">
                  <c:v>2013</c:v>
                </c:pt>
                <c:pt idx="48" formatCode="General">
                  <c:v>2014</c:v>
                </c:pt>
                <c:pt idx="60" formatCode="General">
                  <c:v>2015</c:v>
                </c:pt>
                <c:pt idx="72" formatCode="General">
                  <c:v>2016</c:v>
                </c:pt>
              </c:numCache>
            </c:numRef>
          </c:cat>
          <c:val>
            <c:numRef>
              <c:f>'FX rates and metal prices'!$E$5:$E$87</c:f>
              <c:numCache>
                <c:formatCode>_ * #,##0_ ;_ * \-#,##0_ ;_ * "-"??_ ;_ @_ </c:formatCode>
                <c:ptCount val="83"/>
                <c:pt idx="0">
                  <c:v>100</c:v>
                </c:pt>
                <c:pt idx="1">
                  <c:v>91.041007265473581</c:v>
                </c:pt>
                <c:pt idx="2">
                  <c:v>105.45357968964679</c:v>
                </c:pt>
                <c:pt idx="3">
                  <c:v>129.62938481585681</c:v>
                </c:pt>
                <c:pt idx="4">
                  <c:v>113.37572124600968</c:v>
                </c:pt>
                <c:pt idx="5">
                  <c:v>112.55328457608972</c:v>
                </c:pt>
                <c:pt idx="6">
                  <c:v>109.81673111476486</c:v>
                </c:pt>
                <c:pt idx="7">
                  <c:v>90.4757780813446</c:v>
                </c:pt>
                <c:pt idx="8">
                  <c:v>112.56547453417727</c:v>
                </c:pt>
                <c:pt idx="9">
                  <c:v>84.25636132594903</c:v>
                </c:pt>
                <c:pt idx="10">
                  <c:v>139.76284582391042</c:v>
                </c:pt>
                <c:pt idx="11">
                  <c:v>141.479595856917</c:v>
                </c:pt>
                <c:pt idx="12">
                  <c:v>144.37189007703435</c:v>
                </c:pt>
                <c:pt idx="13">
                  <c:v>148.44766907323836</c:v>
                </c:pt>
                <c:pt idx="14">
                  <c:v>139.01920144961429</c:v>
                </c:pt>
                <c:pt idx="15">
                  <c:v>143.3953245166658</c:v>
                </c:pt>
                <c:pt idx="16">
                  <c:v>148.08888019632388</c:v>
                </c:pt>
                <c:pt idx="17">
                  <c:v>143.46920668032871</c:v>
                </c:pt>
                <c:pt idx="18">
                  <c:v>139.82461382182288</c:v>
                </c:pt>
                <c:pt idx="19">
                  <c:v>135.17136721428926</c:v>
                </c:pt>
                <c:pt idx="20">
                  <c:v>141.35716254508864</c:v>
                </c:pt>
                <c:pt idx="21">
                  <c:v>136.83161948223523</c:v>
                </c:pt>
                <c:pt idx="22">
                  <c:v>123.2103341160949</c:v>
                </c:pt>
                <c:pt idx="23">
                  <c:v>121.74924973173087</c:v>
                </c:pt>
                <c:pt idx="24">
                  <c:v>124.11700366954538</c:v>
                </c:pt>
                <c:pt idx="25">
                  <c:v>125.30156080349796</c:v>
                </c:pt>
                <c:pt idx="26">
                  <c:v>133.50196313444067</c:v>
                </c:pt>
                <c:pt idx="27">
                  <c:v>140.72656884105189</c:v>
                </c:pt>
                <c:pt idx="28">
                  <c:v>131.08537360208453</c:v>
                </c:pt>
                <c:pt idx="29">
                  <c:v>118.03349476548293</c:v>
                </c:pt>
                <c:pt idx="30">
                  <c:v>120.05765040901734</c:v>
                </c:pt>
                <c:pt idx="31">
                  <c:v>101.64212072733152</c:v>
                </c:pt>
                <c:pt idx="32">
                  <c:v>106.58682960064816</c:v>
                </c:pt>
                <c:pt idx="33">
                  <c:v>111.11715777594071</c:v>
                </c:pt>
                <c:pt idx="34">
                  <c:v>110.24475382263275</c:v>
                </c:pt>
                <c:pt idx="35">
                  <c:v>117.25315140904671</c:v>
                </c:pt>
                <c:pt idx="36">
                  <c:v>142.68225810807638</c:v>
                </c:pt>
                <c:pt idx="37">
                  <c:v>138.18049323892279</c:v>
                </c:pt>
                <c:pt idx="38">
                  <c:v>127.62912236133184</c:v>
                </c:pt>
                <c:pt idx="39">
                  <c:v>128.15979630718667</c:v>
                </c:pt>
                <c:pt idx="40">
                  <c:v>125.76762747856556</c:v>
                </c:pt>
                <c:pt idx="41">
                  <c:v>105.03889491298797</c:v>
                </c:pt>
                <c:pt idx="42">
                  <c:v>111.18224409959974</c:v>
                </c:pt>
                <c:pt idx="43">
                  <c:v>101.03762572906095</c:v>
                </c:pt>
                <c:pt idx="44">
                  <c:v>122.74457902945781</c:v>
                </c:pt>
                <c:pt idx="45">
                  <c:v>114.38426189144405</c:v>
                </c:pt>
                <c:pt idx="46">
                  <c:v>120.85734049577314</c:v>
                </c:pt>
                <c:pt idx="47">
                  <c:v>119.26246860967613</c:v>
                </c:pt>
                <c:pt idx="48">
                  <c:v>117.80693342289214</c:v>
                </c:pt>
                <c:pt idx="49">
                  <c:v>115.31609016354676</c:v>
                </c:pt>
                <c:pt idx="50">
                  <c:v>110.40523498133032</c:v>
                </c:pt>
                <c:pt idx="51">
                  <c:v>111.69914703011956</c:v>
                </c:pt>
                <c:pt idx="52">
                  <c:v>110.07616175015175</c:v>
                </c:pt>
                <c:pt idx="53">
                  <c:v>98.259938454300368</c:v>
                </c:pt>
                <c:pt idx="54">
                  <c:v>101.27119273350399</c:v>
                </c:pt>
                <c:pt idx="55">
                  <c:v>88.379260395788577</c:v>
                </c:pt>
                <c:pt idx="56">
                  <c:v>85.114966682972479</c:v>
                </c:pt>
                <c:pt idx="57">
                  <c:v>79.136157451744083</c:v>
                </c:pt>
                <c:pt idx="58">
                  <c:v>76.671234881736169</c:v>
                </c:pt>
                <c:pt idx="59">
                  <c:v>78.207776873025523</c:v>
                </c:pt>
                <c:pt idx="60">
                  <c:v>76.322393841097352</c:v>
                </c:pt>
                <c:pt idx="61">
                  <c:v>72.710010719888587</c:v>
                </c:pt>
                <c:pt idx="62">
                  <c:v>68.221220278520775</c:v>
                </c:pt>
                <c:pt idx="63">
                  <c:v>66.054444107658327</c:v>
                </c:pt>
                <c:pt idx="64">
                  <c:v>70.641026756047069</c:v>
                </c:pt>
                <c:pt idx="65">
                  <c:v>68.882968000481597</c:v>
                </c:pt>
                <c:pt idx="66">
                  <c:v>59.884876444672777</c:v>
                </c:pt>
                <c:pt idx="67">
                  <c:v>62.488086748955261</c:v>
                </c:pt>
                <c:pt idx="68">
                  <c:v>62.932892125046514</c:v>
                </c:pt>
                <c:pt idx="69">
                  <c:v>60.463271360778016</c:v>
                </c:pt>
                <c:pt idx="70">
                  <c:v>56.578346676543887</c:v>
                </c:pt>
                <c:pt idx="71">
                  <c:v>52.331878717684702</c:v>
                </c:pt>
                <c:pt idx="72">
                  <c:v>54.564831368145114</c:v>
                </c:pt>
                <c:pt idx="73">
                  <c:v>60.473949108108485</c:v>
                </c:pt>
                <c:pt idx="74">
                  <c:v>64.773436920002951</c:v>
                </c:pt>
                <c:pt idx="75">
                  <c:v>65.548383928015852</c:v>
                </c:pt>
                <c:pt idx="76">
                  <c:v>64.618272625198287</c:v>
                </c:pt>
                <c:pt idx="77">
                  <c:v>65.977416206818617</c:v>
                </c:pt>
                <c:pt idx="78">
                  <c:v>69.437757837412803</c:v>
                </c:pt>
                <c:pt idx="79">
                  <c:v>68.444865061251079</c:v>
                </c:pt>
                <c:pt idx="80">
                  <c:v>70.691676420293589</c:v>
                </c:pt>
                <c:pt idx="81">
                  <c:v>70.927109463526989</c:v>
                </c:pt>
                <c:pt idx="82">
                  <c:v>80.255858790457197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'FX rates and metal prices'!$D$4</c:f>
              <c:strCache>
                <c:ptCount val="1"/>
                <c:pt idx="0">
                  <c:v>nominal trade weighted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'FX rates and metal prices'!$B$5:$B$87</c:f>
              <c:numCache>
                <c:formatCode>_(* #,##0_);_(* \(#,##0\);_(* "-"??_);_(@_)</c:formatCode>
                <c:ptCount val="83"/>
                <c:pt idx="0" formatCode="General">
                  <c:v>2010</c:v>
                </c:pt>
                <c:pt idx="12" formatCode="General">
                  <c:v>2011</c:v>
                </c:pt>
                <c:pt idx="24" formatCode="General">
                  <c:v>2012</c:v>
                </c:pt>
                <c:pt idx="36" formatCode="General">
                  <c:v>2013</c:v>
                </c:pt>
                <c:pt idx="48" formatCode="General">
                  <c:v>2014</c:v>
                </c:pt>
                <c:pt idx="60" formatCode="General">
                  <c:v>2015</c:v>
                </c:pt>
                <c:pt idx="72" formatCode="General">
                  <c:v>2016</c:v>
                </c:pt>
              </c:numCache>
            </c:numRef>
          </c:cat>
          <c:val>
            <c:numRef>
              <c:f>'FX rates and metal prices'!$D$5:$D$87</c:f>
              <c:numCache>
                <c:formatCode>_(* #,##0_);_(* \(#,##0\);_(* "-"??_);_(@_)</c:formatCode>
                <c:ptCount val="83"/>
                <c:pt idx="0">
                  <c:v>100</c:v>
                </c:pt>
                <c:pt idx="1">
                  <c:v>99.093277748827518</c:v>
                </c:pt>
                <c:pt idx="2">
                  <c:v>102.38665971860344</c:v>
                </c:pt>
                <c:pt idx="3">
                  <c:v>103.75195414278269</c:v>
                </c:pt>
                <c:pt idx="4">
                  <c:v>102.82438770192807</c:v>
                </c:pt>
                <c:pt idx="5">
                  <c:v>103.79364252214695</c:v>
                </c:pt>
                <c:pt idx="6">
                  <c:v>102.83480979676915</c:v>
                </c:pt>
                <c:pt idx="7">
                  <c:v>105.46117769671703</c:v>
                </c:pt>
                <c:pt idx="8">
                  <c:v>106.75351745700887</c:v>
                </c:pt>
                <c:pt idx="9">
                  <c:v>106.74309536216779</c:v>
                </c:pt>
                <c:pt idx="10">
                  <c:v>106.5138092756644</c:v>
                </c:pt>
                <c:pt idx="11">
                  <c:v>110.04689942678479</c:v>
                </c:pt>
                <c:pt idx="12">
                  <c:v>108.11881188118811</c:v>
                </c:pt>
                <c:pt idx="13">
                  <c:v>102.79312141740489</c:v>
                </c:pt>
                <c:pt idx="14">
                  <c:v>105.8363731109953</c:v>
                </c:pt>
                <c:pt idx="15">
                  <c:v>107.03491401771757</c:v>
                </c:pt>
                <c:pt idx="16">
                  <c:v>104.98176133402815</c:v>
                </c:pt>
                <c:pt idx="17">
                  <c:v>105.81552892131319</c:v>
                </c:pt>
                <c:pt idx="18">
                  <c:v>105.62793121417404</c:v>
                </c:pt>
                <c:pt idx="19">
                  <c:v>101.24022928608649</c:v>
                </c:pt>
                <c:pt idx="20">
                  <c:v>97.258989056800402</c:v>
                </c:pt>
                <c:pt idx="21">
                  <c:v>92.579468473163104</c:v>
                </c:pt>
                <c:pt idx="22">
                  <c:v>90.755601875977064</c:v>
                </c:pt>
                <c:pt idx="23">
                  <c:v>91.683168316831683</c:v>
                </c:pt>
                <c:pt idx="24">
                  <c:v>93.861386138613852</c:v>
                </c:pt>
                <c:pt idx="25">
                  <c:v>96.904637832204273</c:v>
                </c:pt>
                <c:pt idx="26">
                  <c:v>98.196977592496097</c:v>
                </c:pt>
                <c:pt idx="27">
                  <c:v>95.487232933819698</c:v>
                </c:pt>
                <c:pt idx="28">
                  <c:v>93.079729025534135</c:v>
                </c:pt>
                <c:pt idx="29">
                  <c:v>91.52683689421572</c:v>
                </c:pt>
                <c:pt idx="30">
                  <c:v>93.413236060448142</c:v>
                </c:pt>
                <c:pt idx="31">
                  <c:v>92.610734757686302</c:v>
                </c:pt>
                <c:pt idx="32">
                  <c:v>91.130797290255344</c:v>
                </c:pt>
                <c:pt idx="33">
                  <c:v>86.836894215737345</c:v>
                </c:pt>
                <c:pt idx="34">
                  <c:v>85.888483585200618</c:v>
                </c:pt>
                <c:pt idx="35">
                  <c:v>86.826472120896298</c:v>
                </c:pt>
                <c:pt idx="36">
                  <c:v>85.284002084418958</c:v>
                </c:pt>
                <c:pt idx="37">
                  <c:v>84.637832204273039</c:v>
                </c:pt>
                <c:pt idx="38">
                  <c:v>83.022407503908283</c:v>
                </c:pt>
                <c:pt idx="39">
                  <c:v>83.512245961438254</c:v>
                </c:pt>
                <c:pt idx="40">
                  <c:v>81.594580510682647</c:v>
                </c:pt>
                <c:pt idx="41">
                  <c:v>76.008337675872852</c:v>
                </c:pt>
                <c:pt idx="42">
                  <c:v>77.467430953621673</c:v>
                </c:pt>
                <c:pt idx="43">
                  <c:v>75.737363210005213</c:v>
                </c:pt>
                <c:pt idx="44">
                  <c:v>76.258467952058368</c:v>
                </c:pt>
                <c:pt idx="45">
                  <c:v>75.737363210005213</c:v>
                </c:pt>
                <c:pt idx="46">
                  <c:v>74.205315268368949</c:v>
                </c:pt>
                <c:pt idx="47">
                  <c:v>72.735799895779053</c:v>
                </c:pt>
                <c:pt idx="48">
                  <c:v>69.577905158936943</c:v>
                </c:pt>
                <c:pt idx="49">
                  <c:v>68.848358520062533</c:v>
                </c:pt>
                <c:pt idx="50">
                  <c:v>70.213652944241801</c:v>
                </c:pt>
                <c:pt idx="51">
                  <c:v>71.537258989056795</c:v>
                </c:pt>
                <c:pt idx="52">
                  <c:v>72.652423137050533</c:v>
                </c:pt>
                <c:pt idx="53">
                  <c:v>70.943199583116197</c:v>
                </c:pt>
                <c:pt idx="54">
                  <c:v>70.93277748827515</c:v>
                </c:pt>
                <c:pt idx="55">
                  <c:v>71.433038040646181</c:v>
                </c:pt>
                <c:pt idx="56">
                  <c:v>70.661803022407497</c:v>
                </c:pt>
                <c:pt idx="57">
                  <c:v>70.713913496612818</c:v>
                </c:pt>
                <c:pt idx="58">
                  <c:v>71.495570609692535</c:v>
                </c:pt>
                <c:pt idx="59">
                  <c:v>70.099009900990112</c:v>
                </c:pt>
                <c:pt idx="60">
                  <c:v>70.93277748827515</c:v>
                </c:pt>
                <c:pt idx="61">
                  <c:v>71.631057842626362</c:v>
                </c:pt>
                <c:pt idx="62">
                  <c:v>70.244919228764985</c:v>
                </c:pt>
                <c:pt idx="63">
                  <c:v>70.484627410109425</c:v>
                </c:pt>
                <c:pt idx="64">
                  <c:v>69.83845752996352</c:v>
                </c:pt>
                <c:pt idx="65">
                  <c:v>68.097967691505985</c:v>
                </c:pt>
                <c:pt idx="66">
                  <c:v>67.952058363731112</c:v>
                </c:pt>
                <c:pt idx="67">
                  <c:v>65.982282438770184</c:v>
                </c:pt>
                <c:pt idx="68">
                  <c:v>62.959874934861901</c:v>
                </c:pt>
                <c:pt idx="69">
                  <c:v>63.408025013027626</c:v>
                </c:pt>
                <c:pt idx="70">
                  <c:v>61.844710786868163</c:v>
                </c:pt>
                <c:pt idx="71">
                  <c:v>58.509640437727981</c:v>
                </c:pt>
                <c:pt idx="72">
                  <c:v>53.767587285044293</c:v>
                </c:pt>
                <c:pt idx="73">
                  <c:v>55.330901511203756</c:v>
                </c:pt>
                <c:pt idx="74">
                  <c:v>56.248045857217299</c:v>
                </c:pt>
                <c:pt idx="75">
                  <c:v>58.311620635747786</c:v>
                </c:pt>
                <c:pt idx="76">
                  <c:v>55.904116727462217</c:v>
                </c:pt>
                <c:pt idx="77">
                  <c:v>57.238144867118294</c:v>
                </c:pt>
                <c:pt idx="78">
                  <c:v>60.32308494007296</c:v>
                </c:pt>
                <c:pt idx="79">
                  <c:v>62.803543512245966</c:v>
                </c:pt>
                <c:pt idx="80">
                  <c:v>61.615424700364777</c:v>
                </c:pt>
                <c:pt idx="81">
                  <c:v>62.845231891610212</c:v>
                </c:pt>
                <c:pt idx="82">
                  <c:v>63.929129755080773</c:v>
                </c:pt>
              </c:numCache>
            </c:numRef>
          </c:val>
          <c:smooth val="1"/>
        </c:ser>
        <c:ser>
          <c:idx val="0"/>
          <c:order val="2"/>
          <c:tx>
            <c:strRef>
              <c:f>'FX rates and metal prices'!$C$4</c:f>
              <c:strCache>
                <c:ptCount val="1"/>
                <c:pt idx="0">
                  <c:v>dollars per rand</c:v>
                </c:pt>
              </c:strCache>
            </c:strRef>
          </c:tx>
          <c:spPr>
            <a:ln w="47625">
              <a:solidFill>
                <a:srgbClr val="1F497D">
                  <a:lumMod val="50000"/>
                </a:srgbClr>
              </a:solidFill>
            </a:ln>
          </c:spPr>
          <c:marker>
            <c:symbol val="none"/>
          </c:marker>
          <c:cat>
            <c:numRef>
              <c:f>'FX rates and metal prices'!$B$5:$B$87</c:f>
              <c:numCache>
                <c:formatCode>_(* #,##0_);_(* \(#,##0\);_(* "-"??_);_(@_)</c:formatCode>
                <c:ptCount val="83"/>
                <c:pt idx="0" formatCode="General">
                  <c:v>2010</c:v>
                </c:pt>
                <c:pt idx="12" formatCode="General">
                  <c:v>2011</c:v>
                </c:pt>
                <c:pt idx="24" formatCode="General">
                  <c:v>2012</c:v>
                </c:pt>
                <c:pt idx="36" formatCode="General">
                  <c:v>2013</c:v>
                </c:pt>
                <c:pt idx="48" formatCode="General">
                  <c:v>2014</c:v>
                </c:pt>
                <c:pt idx="60" formatCode="General">
                  <c:v>2015</c:v>
                </c:pt>
                <c:pt idx="72" formatCode="General">
                  <c:v>2016</c:v>
                </c:pt>
              </c:numCache>
            </c:numRef>
          </c:cat>
          <c:val>
            <c:numRef>
              <c:f>'FX rates and metal prices'!$C$5:$C$87</c:f>
              <c:numCache>
                <c:formatCode>_(* #,##0_);_(* \(#,##0\);_(* "-"??_);_(@_)</c:formatCode>
                <c:ptCount val="83"/>
                <c:pt idx="0">
                  <c:v>100</c:v>
                </c:pt>
                <c:pt idx="1">
                  <c:v>97.278494230668827</c:v>
                </c:pt>
                <c:pt idx="2">
                  <c:v>100.36225053192919</c:v>
                </c:pt>
                <c:pt idx="3">
                  <c:v>101.48841136258409</c:v>
                </c:pt>
                <c:pt idx="4">
                  <c:v>97.63532987475763</c:v>
                </c:pt>
                <c:pt idx="5">
                  <c:v>97.455311024806122</c:v>
                </c:pt>
                <c:pt idx="6">
                  <c:v>98.753113902581234</c:v>
                </c:pt>
                <c:pt idx="7">
                  <c:v>102.12955476683156</c:v>
                </c:pt>
                <c:pt idx="8">
                  <c:v>104.39563518189077</c:v>
                </c:pt>
                <c:pt idx="9">
                  <c:v>107.73378435028984</c:v>
                </c:pt>
                <c:pt idx="10">
                  <c:v>106.89472174411931</c:v>
                </c:pt>
                <c:pt idx="11">
                  <c:v>109.12671684188948</c:v>
                </c:pt>
                <c:pt idx="12">
                  <c:v>107.97728227640862</c:v>
                </c:pt>
                <c:pt idx="13">
                  <c:v>103.63783009553475</c:v>
                </c:pt>
                <c:pt idx="14">
                  <c:v>107.87569116753033</c:v>
                </c:pt>
                <c:pt idx="15">
                  <c:v>110.6990077832571</c:v>
                </c:pt>
                <c:pt idx="16">
                  <c:v>108.62410727299228</c:v>
                </c:pt>
                <c:pt idx="17">
                  <c:v>109.80036832412523</c:v>
                </c:pt>
                <c:pt idx="18">
                  <c:v>109.70985264459527</c:v>
                </c:pt>
                <c:pt idx="19">
                  <c:v>105.56531346497069</c:v>
                </c:pt>
                <c:pt idx="20">
                  <c:v>99.086606216927706</c:v>
                </c:pt>
                <c:pt idx="21">
                  <c:v>93.744654088050311</c:v>
                </c:pt>
                <c:pt idx="22">
                  <c:v>91.384743663629777</c:v>
                </c:pt>
                <c:pt idx="23">
                  <c:v>91.1701021469203</c:v>
                </c:pt>
                <c:pt idx="24">
                  <c:v>93.03547799166104</c:v>
                </c:pt>
                <c:pt idx="25">
                  <c:v>97.354739262200866</c:v>
                </c:pt>
                <c:pt idx="26">
                  <c:v>98.064422747967058</c:v>
                </c:pt>
                <c:pt idx="27">
                  <c:v>95.21175343340785</c:v>
                </c:pt>
                <c:pt idx="28">
                  <c:v>91.417251361562236</c:v>
                </c:pt>
                <c:pt idx="29">
                  <c:v>88.762773635692341</c:v>
                </c:pt>
                <c:pt idx="30">
                  <c:v>90.373002206970156</c:v>
                </c:pt>
                <c:pt idx="31">
                  <c:v>90.06066318638824</c:v>
                </c:pt>
                <c:pt idx="32">
                  <c:v>90.025850405875531</c:v>
                </c:pt>
                <c:pt idx="33">
                  <c:v>86.214196474017839</c:v>
                </c:pt>
                <c:pt idx="34">
                  <c:v>84.743700536705163</c:v>
                </c:pt>
                <c:pt idx="35">
                  <c:v>86.273079817097866</c:v>
                </c:pt>
                <c:pt idx="36">
                  <c:v>84.827617605882281</c:v>
                </c:pt>
                <c:pt idx="37">
                  <c:v>83.901291274049555</c:v>
                </c:pt>
                <c:pt idx="38">
                  <c:v>81.230993928956806</c:v>
                </c:pt>
                <c:pt idx="39">
                  <c:v>81.785459533607678</c:v>
                </c:pt>
                <c:pt idx="40">
                  <c:v>79.656904660111167</c:v>
                </c:pt>
                <c:pt idx="41">
                  <c:v>74.298902369724928</c:v>
                </c:pt>
                <c:pt idx="42">
                  <c:v>75.203075650094348</c:v>
                </c:pt>
                <c:pt idx="43">
                  <c:v>73.916450121992355</c:v>
                </c:pt>
                <c:pt idx="44">
                  <c:v>74.65391164980467</c:v>
                </c:pt>
                <c:pt idx="45">
                  <c:v>75.149235671358838</c:v>
                </c:pt>
                <c:pt idx="46">
                  <c:v>73.065686274509815</c:v>
                </c:pt>
                <c:pt idx="47">
                  <c:v>71.885218230045808</c:v>
                </c:pt>
                <c:pt idx="48">
                  <c:v>68.548223910524086</c:v>
                </c:pt>
                <c:pt idx="49">
                  <c:v>67.845568421819252</c:v>
                </c:pt>
                <c:pt idx="50">
                  <c:v>69.348085011352211</c:v>
                </c:pt>
                <c:pt idx="51">
                  <c:v>70.66380953283965</c:v>
                </c:pt>
                <c:pt idx="52">
                  <c:v>71.675049769665037</c:v>
                </c:pt>
                <c:pt idx="53">
                  <c:v>69.809288296895787</c:v>
                </c:pt>
                <c:pt idx="54">
                  <c:v>69.894399219717158</c:v>
                </c:pt>
                <c:pt idx="55">
                  <c:v>69.872119405223984</c:v>
                </c:pt>
                <c:pt idx="56">
                  <c:v>68.04254542134575</c:v>
                </c:pt>
                <c:pt idx="57">
                  <c:v>67.344080386026405</c:v>
                </c:pt>
                <c:pt idx="58">
                  <c:v>67.149910799560303</c:v>
                </c:pt>
                <c:pt idx="59">
                  <c:v>65.024909914233106</c:v>
                </c:pt>
                <c:pt idx="60">
                  <c:v>64.437393003510351</c:v>
                </c:pt>
                <c:pt idx="61">
                  <c:v>64.381171226427327</c:v>
                </c:pt>
                <c:pt idx="62">
                  <c:v>61.77431119657836</c:v>
                </c:pt>
                <c:pt idx="63">
                  <c:v>62.048438527695218</c:v>
                </c:pt>
                <c:pt idx="64">
                  <c:v>62.266168717781611</c:v>
                </c:pt>
                <c:pt idx="65">
                  <c:v>60.583176172205235</c:v>
                </c:pt>
                <c:pt idx="66">
                  <c:v>59.85383287154157</c:v>
                </c:pt>
                <c:pt idx="67">
                  <c:v>57.720070013476032</c:v>
                </c:pt>
                <c:pt idx="68">
                  <c:v>54.769866174773831</c:v>
                </c:pt>
                <c:pt idx="69">
                  <c:v>55.204367342706043</c:v>
                </c:pt>
                <c:pt idx="70">
                  <c:v>52.769202447037515</c:v>
                </c:pt>
                <c:pt idx="71">
                  <c:v>49.930992898298278</c:v>
                </c:pt>
                <c:pt idx="72">
                  <c:v>45.49850123015122</c:v>
                </c:pt>
                <c:pt idx="73">
                  <c:v>47.260517204205605</c:v>
                </c:pt>
                <c:pt idx="74">
                  <c:v>48.323866583670501</c:v>
                </c:pt>
                <c:pt idx="75">
                  <c:v>50.933557496480361</c:v>
                </c:pt>
                <c:pt idx="76">
                  <c:v>48.531872912094705</c:v>
                </c:pt>
                <c:pt idx="77">
                  <c:v>49.498552110730316</c:v>
                </c:pt>
                <c:pt idx="78">
                  <c:v>51.671612402240839</c:v>
                </c:pt>
                <c:pt idx="79">
                  <c:v>54.261043036352639</c:v>
                </c:pt>
                <c:pt idx="80">
                  <c:v>53.0932535442046</c:v>
                </c:pt>
                <c:pt idx="81">
                  <c:v>53.449277441101593</c:v>
                </c:pt>
                <c:pt idx="82">
                  <c:v>53.563753710371785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211392"/>
        <c:axId val="209212928"/>
      </c:lineChart>
      <c:catAx>
        <c:axId val="209211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800"/>
            </a:pPr>
            <a:endParaRPr lang="en-US"/>
          </a:p>
        </c:txPr>
        <c:crossAx val="209212928"/>
        <c:crosses val="autoZero"/>
        <c:auto val="1"/>
        <c:lblAlgn val="ctr"/>
        <c:lblOffset val="100"/>
        <c:noMultiLvlLbl val="0"/>
      </c:catAx>
      <c:valAx>
        <c:axId val="209212928"/>
        <c:scaling>
          <c:orientation val="minMax"/>
          <c:max val="150"/>
          <c:min val="4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January 2010 = 100</a:t>
                </a:r>
              </a:p>
            </c:rich>
          </c:tx>
          <c:overlay val="0"/>
        </c:title>
        <c:numFmt formatCode="_ * #,##0_ ;_ * \-#,##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209211392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9882778979125"/>
          <c:y val="0.51406792984399963"/>
          <c:w val="0.31116647569540379"/>
          <c:h val="0.31045818127268571"/>
        </c:manualLayout>
      </c:layout>
      <c:overlay val="0"/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'quarterly production volumes'!$A$9</c:f>
              <c:strCache>
                <c:ptCount val="1"/>
                <c:pt idx="0">
                  <c:v>Agriculture</c:v>
                </c:pt>
              </c:strCache>
            </c:strRef>
          </c:tx>
          <c:spPr>
            <a:ln w="25400">
              <a:solidFill>
                <a:srgbClr val="1F497D">
                  <a:lumMod val="50000"/>
                </a:srgbClr>
              </a:solidFill>
            </a:ln>
          </c:spPr>
          <c:marker>
            <c:symbol val="square"/>
            <c:size val="7"/>
          </c:marker>
          <c:cat>
            <c:multiLvlStrRef>
              <c:f>'quarterly production volumes'!$B$7:$Y$8</c:f>
              <c:multiLvlStrCache>
                <c:ptCount val="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</c:lvl>
                <c:lvl>
                  <c:pt idx="0">
                    <c:v>2011</c:v>
                  </c:pt>
                  <c:pt idx="4">
                    <c:v>2012</c:v>
                  </c:pt>
                  <c:pt idx="8">
                    <c:v>2013</c:v>
                  </c:pt>
                  <c:pt idx="12">
                    <c:v>2014</c:v>
                  </c:pt>
                  <c:pt idx="16">
                    <c:v>2015</c:v>
                  </c:pt>
                  <c:pt idx="20">
                    <c:v>2016</c:v>
                  </c:pt>
                </c:lvl>
              </c:multiLvlStrCache>
            </c:multiLvlStrRef>
          </c:cat>
          <c:val>
            <c:numRef>
              <c:f>'quarterly production volumes'!$B$9:$Y$9</c:f>
              <c:numCache>
                <c:formatCode>_ * #,##0_ ;_ * \-#,##0_ ;_ * "-"??_ ;_ @_ </c:formatCode>
                <c:ptCount val="24"/>
                <c:pt idx="0">
                  <c:v>100</c:v>
                </c:pt>
                <c:pt idx="1">
                  <c:v>98.240425200183225</c:v>
                </c:pt>
                <c:pt idx="2">
                  <c:v>97.682269236502236</c:v>
                </c:pt>
                <c:pt idx="3">
                  <c:v>97.570333104886302</c:v>
                </c:pt>
                <c:pt idx="4">
                  <c:v>98.047525167366118</c:v>
                </c:pt>
                <c:pt idx="5">
                  <c:v>99.533789354608444</c:v>
                </c:pt>
                <c:pt idx="6">
                  <c:v>100.57462660061056</c:v>
                </c:pt>
                <c:pt idx="7">
                  <c:v>102.27594691495325</c:v>
                </c:pt>
                <c:pt idx="8">
                  <c:v>102.24339865443939</c:v>
                </c:pt>
                <c:pt idx="9">
                  <c:v>102.82920149563076</c:v>
                </c:pt>
                <c:pt idx="10">
                  <c:v>105.26072874725081</c:v>
                </c:pt>
                <c:pt idx="11">
                  <c:v>108.03751595579686</c:v>
                </c:pt>
                <c:pt idx="12">
                  <c:v>109.07525997001683</c:v>
                </c:pt>
                <c:pt idx="13">
                  <c:v>110.33081220219638</c:v>
                </c:pt>
                <c:pt idx="14">
                  <c:v>112.82824411115951</c:v>
                </c:pt>
                <c:pt idx="15">
                  <c:v>114.93883973345487</c:v>
                </c:pt>
                <c:pt idx="16">
                  <c:v>111.60383002126883</c:v>
                </c:pt>
                <c:pt idx="17">
                  <c:v>105.5056821332568</c:v>
                </c:pt>
                <c:pt idx="18">
                  <c:v>102.29580129578714</c:v>
                </c:pt>
                <c:pt idx="19">
                  <c:v>100.58309761785608</c:v>
                </c:pt>
                <c:pt idx="20">
                  <c:v>98.321239427863873</c:v>
                </c:pt>
                <c:pt idx="21">
                  <c:v>96.343890943822132</c:v>
                </c:pt>
                <c:pt idx="22">
                  <c:v>96.285972234964092</c:v>
                </c:pt>
                <c:pt idx="23">
                  <c:v>96.251879056508969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E1A4-4DD0-A269-9A1676708742}"/>
            </c:ext>
          </c:extLst>
        </c:ser>
        <c:ser>
          <c:idx val="1"/>
          <c:order val="1"/>
          <c:tx>
            <c:strRef>
              <c:f>'quarterly production volumes'!$A$10</c:f>
              <c:strCache>
                <c:ptCount val="1"/>
                <c:pt idx="0">
                  <c:v>Mining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circle"/>
            <c:size val="7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multiLvlStrRef>
              <c:f>'quarterly production volumes'!$B$7:$Y$8</c:f>
              <c:multiLvlStrCache>
                <c:ptCount val="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</c:lvl>
                <c:lvl>
                  <c:pt idx="0">
                    <c:v>2011</c:v>
                  </c:pt>
                  <c:pt idx="4">
                    <c:v>2012</c:v>
                  </c:pt>
                  <c:pt idx="8">
                    <c:v>2013</c:v>
                  </c:pt>
                  <c:pt idx="12">
                    <c:v>2014</c:v>
                  </c:pt>
                  <c:pt idx="16">
                    <c:v>2015</c:v>
                  </c:pt>
                  <c:pt idx="20">
                    <c:v>2016</c:v>
                  </c:pt>
                </c:lvl>
              </c:multiLvlStrCache>
            </c:multiLvlStrRef>
          </c:cat>
          <c:val>
            <c:numRef>
              <c:f>'quarterly production volumes'!$B$10:$Y$10</c:f>
              <c:numCache>
                <c:formatCode>_ * #,##0_ ;_ * \-#,##0_ ;_ * "-"??_ ;_ @_ </c:formatCode>
                <c:ptCount val="24"/>
                <c:pt idx="0">
                  <c:v>100</c:v>
                </c:pt>
                <c:pt idx="1">
                  <c:v>99.268364064935909</c:v>
                </c:pt>
                <c:pt idx="2">
                  <c:v>94.436927258393879</c:v>
                </c:pt>
                <c:pt idx="3">
                  <c:v>94.023033388605484</c:v>
                </c:pt>
                <c:pt idx="4">
                  <c:v>91.472992719622425</c:v>
                </c:pt>
                <c:pt idx="5">
                  <c:v>96.902397928261337</c:v>
                </c:pt>
                <c:pt idx="6">
                  <c:v>94.863244414280445</c:v>
                </c:pt>
                <c:pt idx="7">
                  <c:v>93.20326322938574</c:v>
                </c:pt>
                <c:pt idx="8">
                  <c:v>96.325838888151296</c:v>
                </c:pt>
                <c:pt idx="9">
                  <c:v>95.190949950071229</c:v>
                </c:pt>
                <c:pt idx="10">
                  <c:v>97.945714925923184</c:v>
                </c:pt>
                <c:pt idx="11">
                  <c:v>101.87140339566598</c:v>
                </c:pt>
                <c:pt idx="12">
                  <c:v>95.598323221133199</c:v>
                </c:pt>
                <c:pt idx="13">
                  <c:v>94.96272203840843</c:v>
                </c:pt>
                <c:pt idx="14">
                  <c:v>95.942830788362571</c:v>
                </c:pt>
                <c:pt idx="15">
                  <c:v>99.318402273481695</c:v>
                </c:pt>
                <c:pt idx="16">
                  <c:v>102.41231790516952</c:v>
                </c:pt>
                <c:pt idx="17">
                  <c:v>100.82296689325678</c:v>
                </c:pt>
                <c:pt idx="18">
                  <c:v>98.501148547598603</c:v>
                </c:pt>
                <c:pt idx="19">
                  <c:v>99.239110149439938</c:v>
                </c:pt>
                <c:pt idx="20">
                  <c:v>93.319382211525749</c:v>
                </c:pt>
                <c:pt idx="21">
                  <c:v>96.557346021507641</c:v>
                </c:pt>
                <c:pt idx="22">
                  <c:v>97.550616426346409</c:v>
                </c:pt>
                <c:pt idx="23">
                  <c:v>94.628538414568368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E1A4-4DD0-A269-9A1676708742}"/>
            </c:ext>
          </c:extLst>
        </c:ser>
        <c:ser>
          <c:idx val="2"/>
          <c:order val="2"/>
          <c:tx>
            <c:strRef>
              <c:f>'quarterly production volumes'!$A$11</c:f>
              <c:strCache>
                <c:ptCount val="1"/>
                <c:pt idx="0">
                  <c:v>Manufacturing</c:v>
                </c:pt>
              </c:strCache>
            </c:strRef>
          </c:tx>
          <c:spPr>
            <a:ln w="50800">
              <a:solidFill>
                <a:sysClr val="windowText" lastClr="000000"/>
              </a:solidFill>
            </a:ln>
          </c:spPr>
          <c:marker>
            <c:symbol val="none"/>
          </c:marker>
          <c:cat>
            <c:multiLvlStrRef>
              <c:f>'quarterly production volumes'!$B$7:$Y$8</c:f>
              <c:multiLvlStrCache>
                <c:ptCount val="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</c:lvl>
                <c:lvl>
                  <c:pt idx="0">
                    <c:v>2011</c:v>
                  </c:pt>
                  <c:pt idx="4">
                    <c:v>2012</c:v>
                  </c:pt>
                  <c:pt idx="8">
                    <c:v>2013</c:v>
                  </c:pt>
                  <c:pt idx="12">
                    <c:v>2014</c:v>
                  </c:pt>
                  <c:pt idx="16">
                    <c:v>2015</c:v>
                  </c:pt>
                  <c:pt idx="20">
                    <c:v>2016</c:v>
                  </c:pt>
                </c:lvl>
              </c:multiLvlStrCache>
            </c:multiLvlStrRef>
          </c:cat>
          <c:val>
            <c:numRef>
              <c:f>'quarterly production volumes'!$B$11:$Y$11</c:f>
              <c:numCache>
                <c:formatCode>_ * #,##0_ ;_ * \-#,##0_ ;_ * "-"??_ ;_ @_ </c:formatCode>
                <c:ptCount val="24"/>
                <c:pt idx="0">
                  <c:v>100</c:v>
                </c:pt>
                <c:pt idx="1">
                  <c:v>98.753415637957659</c:v>
                </c:pt>
                <c:pt idx="2">
                  <c:v>98.552076673000315</c:v>
                </c:pt>
                <c:pt idx="3">
                  <c:v>99.55324051666058</c:v>
                </c:pt>
                <c:pt idx="4">
                  <c:v>101.0634397481422</c:v>
                </c:pt>
                <c:pt idx="5">
                  <c:v>100.9404119046374</c:v>
                </c:pt>
                <c:pt idx="6">
                  <c:v>101.07136057173851</c:v>
                </c:pt>
                <c:pt idx="7">
                  <c:v>102.10345565362913</c:v>
                </c:pt>
                <c:pt idx="8">
                  <c:v>100.19469565944243</c:v>
                </c:pt>
                <c:pt idx="9">
                  <c:v>103.17676865643244</c:v>
                </c:pt>
                <c:pt idx="10">
                  <c:v>101.39222682795995</c:v>
                </c:pt>
                <c:pt idx="11">
                  <c:v>104.54162414437194</c:v>
                </c:pt>
                <c:pt idx="12">
                  <c:v>103.08067400255965</c:v>
                </c:pt>
                <c:pt idx="13">
                  <c:v>101.95882180340541</c:v>
                </c:pt>
                <c:pt idx="14">
                  <c:v>101.59301676292863</c:v>
                </c:pt>
                <c:pt idx="15">
                  <c:v>103.5672797623501</c:v>
                </c:pt>
                <c:pt idx="16">
                  <c:v>103.05816547549344</c:v>
                </c:pt>
                <c:pt idx="17">
                  <c:v>101.43107971446963</c:v>
                </c:pt>
                <c:pt idx="18">
                  <c:v>102.65760518175288</c:v>
                </c:pt>
                <c:pt idx="19">
                  <c:v>102.05627642910891</c:v>
                </c:pt>
                <c:pt idx="20">
                  <c:v>102.21335102794893</c:v>
                </c:pt>
                <c:pt idx="21">
                  <c:v>104.1037365701055</c:v>
                </c:pt>
                <c:pt idx="22">
                  <c:v>103.22259831118299</c:v>
                </c:pt>
                <c:pt idx="23">
                  <c:v>102.41350879685282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E1A4-4DD0-A269-9A1676708742}"/>
            </c:ext>
          </c:extLst>
        </c:ser>
        <c:ser>
          <c:idx val="3"/>
          <c:order val="3"/>
          <c:tx>
            <c:strRef>
              <c:f>'quarterly production volumes'!$A$12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/>
          </c:spPr>
          <c:marker>
            <c:symbol val="diamond"/>
            <c:size val="7"/>
          </c:marker>
          <c:cat>
            <c:multiLvlStrRef>
              <c:f>'quarterly production volumes'!$B$7:$Y$8</c:f>
              <c:multiLvlStrCache>
                <c:ptCount val="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</c:lvl>
                <c:lvl>
                  <c:pt idx="0">
                    <c:v>2011</c:v>
                  </c:pt>
                  <c:pt idx="4">
                    <c:v>2012</c:v>
                  </c:pt>
                  <c:pt idx="8">
                    <c:v>2013</c:v>
                  </c:pt>
                  <c:pt idx="12">
                    <c:v>2014</c:v>
                  </c:pt>
                  <c:pt idx="16">
                    <c:v>2015</c:v>
                  </c:pt>
                  <c:pt idx="20">
                    <c:v>2016</c:v>
                  </c:pt>
                </c:lvl>
              </c:multiLvlStrCache>
            </c:multiLvlStrRef>
          </c:cat>
          <c:val>
            <c:numRef>
              <c:f>'quarterly production volumes'!$B$12:$Y$12</c:f>
              <c:numCache>
                <c:formatCode>_ * #,##0_ ;_ * \-#,##0_ ;_ * "-"??_ ;_ @_ </c:formatCode>
                <c:ptCount val="24"/>
                <c:pt idx="0">
                  <c:v>100</c:v>
                </c:pt>
                <c:pt idx="1">
                  <c:v>101.06008827532405</c:v>
                </c:pt>
                <c:pt idx="2">
                  <c:v>102.17200968399808</c:v>
                </c:pt>
                <c:pt idx="3">
                  <c:v>103.20559840239471</c:v>
                </c:pt>
                <c:pt idx="4">
                  <c:v>102.87189478191925</c:v>
                </c:pt>
                <c:pt idx="5">
                  <c:v>103.37337239721352</c:v>
                </c:pt>
                <c:pt idx="6">
                  <c:v>104.50967339826079</c:v>
                </c:pt>
                <c:pt idx="7">
                  <c:v>106.15505208752909</c:v>
                </c:pt>
                <c:pt idx="8">
                  <c:v>106.40543898106026</c:v>
                </c:pt>
                <c:pt idx="9">
                  <c:v>108.69935086685352</c:v>
                </c:pt>
                <c:pt idx="10">
                  <c:v>109.57174596040755</c:v>
                </c:pt>
                <c:pt idx="11">
                  <c:v>111.26288832450722</c:v>
                </c:pt>
                <c:pt idx="12">
                  <c:v>112.14389895400949</c:v>
                </c:pt>
                <c:pt idx="13">
                  <c:v>112.57852560705186</c:v>
                </c:pt>
                <c:pt idx="14">
                  <c:v>113.06210224165052</c:v>
                </c:pt>
                <c:pt idx="15">
                  <c:v>113.79616116818528</c:v>
                </c:pt>
                <c:pt idx="16">
                  <c:v>114.39992707321936</c:v>
                </c:pt>
                <c:pt idx="17">
                  <c:v>114.730196351117</c:v>
                </c:pt>
                <c:pt idx="18">
                  <c:v>114.98371443229469</c:v>
                </c:pt>
                <c:pt idx="19">
                  <c:v>115.29352181231532</c:v>
                </c:pt>
                <c:pt idx="20">
                  <c:v>115.52382204169547</c:v>
                </c:pt>
                <c:pt idx="21">
                  <c:v>115.55216172785592</c:v>
                </c:pt>
                <c:pt idx="22">
                  <c:v>115.76304308191968</c:v>
                </c:pt>
                <c:pt idx="23">
                  <c:v>115.87316823459848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E1A4-4DD0-A269-9A1676708742}"/>
            </c:ext>
          </c:extLst>
        </c:ser>
        <c:ser>
          <c:idx val="4"/>
          <c:order val="4"/>
          <c:tx>
            <c:strRef>
              <c:f>'quarterly production volumes'!$A$13</c:f>
              <c:strCache>
                <c:ptCount val="1"/>
                <c:pt idx="0">
                  <c:v>Other</c:v>
                </c:pt>
              </c:strCache>
            </c:strRef>
          </c:tx>
          <c:spPr>
            <a:ln w="38100"/>
          </c:spPr>
          <c:marker>
            <c:symbol val="triangle"/>
            <c:size val="7"/>
          </c:marker>
          <c:cat>
            <c:multiLvlStrRef>
              <c:f>'quarterly production volumes'!$B$7:$Y$8</c:f>
              <c:multiLvlStrCache>
                <c:ptCount val="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</c:lvl>
                <c:lvl>
                  <c:pt idx="0">
                    <c:v>2011</c:v>
                  </c:pt>
                  <c:pt idx="4">
                    <c:v>2012</c:v>
                  </c:pt>
                  <c:pt idx="8">
                    <c:v>2013</c:v>
                  </c:pt>
                  <c:pt idx="12">
                    <c:v>2014</c:v>
                  </c:pt>
                  <c:pt idx="16">
                    <c:v>2015</c:v>
                  </c:pt>
                  <c:pt idx="20">
                    <c:v>2016</c:v>
                  </c:pt>
                </c:lvl>
              </c:multiLvlStrCache>
            </c:multiLvlStrRef>
          </c:cat>
          <c:val>
            <c:numRef>
              <c:f>'quarterly production volumes'!$B$13:$Y$13</c:f>
              <c:numCache>
                <c:formatCode>_ * #,##0_ ;_ * \-#,##0_ ;_ * "-"??_ ;_ @_ </c:formatCode>
                <c:ptCount val="24"/>
                <c:pt idx="0">
                  <c:v>100</c:v>
                </c:pt>
                <c:pt idx="1">
                  <c:v>101.16215504943456</c:v>
                </c:pt>
                <c:pt idx="2">
                  <c:v>102.15549639696162</c:v>
                </c:pt>
                <c:pt idx="3">
                  <c:v>103.07633922706839</c:v>
                </c:pt>
                <c:pt idx="4">
                  <c:v>103.74274201843959</c:v>
                </c:pt>
                <c:pt idx="5">
                  <c:v>104.31494136369635</c:v>
                </c:pt>
                <c:pt idx="6">
                  <c:v>104.82500638769771</c:v>
                </c:pt>
                <c:pt idx="7">
                  <c:v>105.35453862806143</c:v>
                </c:pt>
                <c:pt idx="8">
                  <c:v>106.00844263391107</c:v>
                </c:pt>
                <c:pt idx="9">
                  <c:v>106.94373400678188</c:v>
                </c:pt>
                <c:pt idx="10">
                  <c:v>107.58501662429421</c:v>
                </c:pt>
                <c:pt idx="11">
                  <c:v>108.28283523307559</c:v>
                </c:pt>
                <c:pt idx="12">
                  <c:v>108.7460460745416</c:v>
                </c:pt>
                <c:pt idx="13">
                  <c:v>109.24465668359406</c:v>
                </c:pt>
                <c:pt idx="14">
                  <c:v>109.89859059738023</c:v>
                </c:pt>
                <c:pt idx="15">
                  <c:v>110.39003348240313</c:v>
                </c:pt>
                <c:pt idx="16">
                  <c:v>110.85413819161663</c:v>
                </c:pt>
                <c:pt idx="17">
                  <c:v>111.01726097248257</c:v>
                </c:pt>
                <c:pt idx="18">
                  <c:v>111.34949531141987</c:v>
                </c:pt>
                <c:pt idx="19">
                  <c:v>111.68402080368757</c:v>
                </c:pt>
                <c:pt idx="20">
                  <c:v>111.99697303549787</c:v>
                </c:pt>
                <c:pt idx="21">
                  <c:v>112.47157793489812</c:v>
                </c:pt>
                <c:pt idx="22">
                  <c:v>112.66661552724358</c:v>
                </c:pt>
                <c:pt idx="23">
                  <c:v>113.12132099645463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E1A4-4DD0-A269-9A1676708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947648"/>
        <c:axId val="207949184"/>
      </c:lineChart>
      <c:catAx>
        <c:axId val="207947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800"/>
            </a:pPr>
            <a:endParaRPr lang="en-US"/>
          </a:p>
        </c:txPr>
        <c:crossAx val="207949184"/>
        <c:crosses val="autoZero"/>
        <c:auto val="1"/>
        <c:lblAlgn val="ctr"/>
        <c:lblOffset val="100"/>
        <c:noMultiLvlLbl val="0"/>
      </c:catAx>
      <c:valAx>
        <c:axId val="207949184"/>
        <c:scaling>
          <c:orientation val="minMax"/>
          <c:max val="120"/>
          <c:min val="9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ZA" sz="1600"/>
                  <a:t>Q1</a:t>
                </a:r>
                <a:r>
                  <a:rPr lang="en-ZA" sz="1600" baseline="0"/>
                  <a:t> 2011 = 100</a:t>
                </a:r>
                <a:endParaRPr lang="en-ZA" sz="1600"/>
              </a:p>
            </c:rich>
          </c:tx>
          <c:overlay val="0"/>
        </c:title>
        <c:numFmt formatCode="_ * #,##0_ ;_ * \-#,##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2079476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profitability!$A$5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invertIfNegative val="0"/>
          <c:cat>
            <c:strRef>
              <c:f>profitability!$B$4:$E$4</c:f>
              <c:strCache>
                <c:ptCount val="4"/>
                <c:pt idx="0">
                  <c:v>Mining (R14 bn)</c:v>
                </c:pt>
                <c:pt idx="1">
                  <c:v>Manufacturing (R84 bn)</c:v>
                </c:pt>
                <c:pt idx="2">
                  <c:v>Construction (R0,03 bn)</c:v>
                </c:pt>
                <c:pt idx="3">
                  <c:v>Other (R108 bn)</c:v>
                </c:pt>
              </c:strCache>
            </c:strRef>
          </c:cat>
          <c:val>
            <c:numRef>
              <c:f>profitability!$B$5:$E$5</c:f>
              <c:numCache>
                <c:formatCode>0%</c:formatCode>
                <c:ptCount val="4"/>
                <c:pt idx="0">
                  <c:v>4.5886895323035477E-2</c:v>
                </c:pt>
                <c:pt idx="1">
                  <c:v>8.396841784880911E-2</c:v>
                </c:pt>
                <c:pt idx="2">
                  <c:v>8.9347540191631547E-2</c:v>
                </c:pt>
                <c:pt idx="3">
                  <c:v>6.1143712492940712E-2</c:v>
                </c:pt>
              </c:numCache>
            </c:numRef>
          </c:val>
        </c:ser>
        <c:ser>
          <c:idx val="1"/>
          <c:order val="1"/>
          <c:tx>
            <c:strRef>
              <c:f>profitability!$A$6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</c:spPr>
          <c:invertIfNegative val="0"/>
          <c:cat>
            <c:strRef>
              <c:f>profitability!$B$4:$E$4</c:f>
              <c:strCache>
                <c:ptCount val="4"/>
                <c:pt idx="0">
                  <c:v>Mining (R14 bn)</c:v>
                </c:pt>
                <c:pt idx="1">
                  <c:v>Manufacturing (R84 bn)</c:v>
                </c:pt>
                <c:pt idx="2">
                  <c:v>Construction (R0,03 bn)</c:v>
                </c:pt>
                <c:pt idx="3">
                  <c:v>Other (R108 bn)</c:v>
                </c:pt>
              </c:strCache>
            </c:strRef>
          </c:cat>
          <c:val>
            <c:numRef>
              <c:f>profitability!$B$6:$E$6</c:f>
              <c:numCache>
                <c:formatCode>0%</c:formatCode>
                <c:ptCount val="4"/>
                <c:pt idx="0">
                  <c:v>-1.2323813020164109E-2</c:v>
                </c:pt>
                <c:pt idx="1">
                  <c:v>9.6704613273190979E-2</c:v>
                </c:pt>
                <c:pt idx="2">
                  <c:v>0.14214403518416713</c:v>
                </c:pt>
                <c:pt idx="3">
                  <c:v>6.3624131620746552E-2</c:v>
                </c:pt>
              </c:numCache>
            </c:numRef>
          </c:val>
        </c:ser>
        <c:ser>
          <c:idx val="2"/>
          <c:order val="2"/>
          <c:tx>
            <c:strRef>
              <c:f>profitability!$A$7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profitability!$B$4:$E$4</c:f>
              <c:strCache>
                <c:ptCount val="4"/>
                <c:pt idx="0">
                  <c:v>Mining (R14 bn)</c:v>
                </c:pt>
                <c:pt idx="1">
                  <c:v>Manufacturing (R84 bn)</c:v>
                </c:pt>
                <c:pt idx="2">
                  <c:v>Construction (R0,03 bn)</c:v>
                </c:pt>
                <c:pt idx="3">
                  <c:v>Other (R108 bn)</c:v>
                </c:pt>
              </c:strCache>
            </c:strRef>
          </c:cat>
          <c:val>
            <c:numRef>
              <c:f>profitability!$B$7:$E$7</c:f>
              <c:numCache>
                <c:formatCode>0%</c:formatCode>
                <c:ptCount val="4"/>
                <c:pt idx="0">
                  <c:v>2.8000995300874559E-2</c:v>
                </c:pt>
                <c:pt idx="1">
                  <c:v>0.16013363198634728</c:v>
                </c:pt>
                <c:pt idx="2">
                  <c:v>7.6501338773428537E-4</c:v>
                </c:pt>
                <c:pt idx="3">
                  <c:v>6.018968966895559E-2</c:v>
                </c:pt>
              </c:numCache>
            </c:numRef>
          </c:val>
        </c:ser>
        <c:ser>
          <c:idx val="3"/>
          <c:order val="3"/>
          <c:tx>
            <c:strRef>
              <c:f>profitability!$A$8</c:f>
              <c:strCache>
                <c:ptCount val="1"/>
              </c:strCache>
            </c:strRef>
          </c:tx>
          <c:spPr>
            <a:noFill/>
            <a:ln>
              <a:noFill/>
            </a:ln>
          </c:spPr>
          <c:invertIfNegative val="0"/>
          <c:cat>
            <c:strRef>
              <c:f>profitability!$B$4:$E$4</c:f>
              <c:strCache>
                <c:ptCount val="4"/>
                <c:pt idx="0">
                  <c:v>Mining (R14 bn)</c:v>
                </c:pt>
                <c:pt idx="1">
                  <c:v>Manufacturing (R84 bn)</c:v>
                </c:pt>
                <c:pt idx="2">
                  <c:v>Construction (R0,03 bn)</c:v>
                </c:pt>
                <c:pt idx="3">
                  <c:v>Other (R108 bn)</c:v>
                </c:pt>
              </c:strCache>
            </c:strRef>
          </c:cat>
          <c:val>
            <c:numRef>
              <c:f>profitability!$B$8:$E$8</c:f>
              <c:numCache>
                <c:formatCode>0.0%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9"/>
        <c:axId val="210190720"/>
        <c:axId val="210192256"/>
      </c:barChart>
      <c:catAx>
        <c:axId val="210190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1"/>
            </a:pPr>
            <a:endParaRPr lang="en-US"/>
          </a:p>
        </c:txPr>
        <c:crossAx val="210192256"/>
        <c:crosses val="autoZero"/>
        <c:auto val="1"/>
        <c:lblAlgn val="ctr"/>
        <c:lblOffset val="100"/>
        <c:noMultiLvlLbl val="0"/>
      </c:catAx>
      <c:valAx>
        <c:axId val="210192256"/>
        <c:scaling>
          <c:orientation val="minMax"/>
          <c:min val="-2.0000000000000004E-2"/>
        </c:scaling>
        <c:delete val="0"/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210190720"/>
        <c:crosses val="autoZero"/>
        <c:crossBetween val="between"/>
        <c:majorUnit val="2.0000000000000004E-2"/>
      </c:valAx>
      <c:spPr>
        <a:noFill/>
        <a:ln w="25400">
          <a:noFill/>
        </a:ln>
      </c:spPr>
    </c:plotArea>
    <c:legend>
      <c:legendPos val="t"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'profit in mining n mfg fm 2010'!$A$8</c:f>
              <c:strCache>
                <c:ptCount val="1"/>
                <c:pt idx="0">
                  <c:v>Manufacturing</c:v>
                </c:pt>
              </c:strCache>
            </c:strRef>
          </c:tx>
          <c:spPr>
            <a:solidFill>
              <a:srgbClr val="1F497D">
                <a:lumMod val="20000"/>
                <a:lumOff val="80000"/>
              </a:srgbClr>
            </a:solidFill>
          </c:spPr>
          <c:invertIfNegative val="0"/>
          <c:cat>
            <c:multiLvlStrRef>
              <c:f>'profit in mining n mfg fm 2010'!$B$5:$AB$6</c:f>
              <c:multiLvlStrCache>
                <c:ptCount val="27"/>
                <c:lvl>
                  <c:pt idx="0">
                    <c:v> 1 </c:v>
                  </c:pt>
                  <c:pt idx="1">
                    <c:v> 2 </c:v>
                  </c:pt>
                  <c:pt idx="2">
                    <c:v> 3 </c:v>
                  </c:pt>
                  <c:pt idx="3">
                    <c:v> 4 </c:v>
                  </c:pt>
                  <c:pt idx="4">
                    <c:v> 1 </c:v>
                  </c:pt>
                  <c:pt idx="5">
                    <c:v> 2 </c:v>
                  </c:pt>
                  <c:pt idx="6">
                    <c:v> 3 </c:v>
                  </c:pt>
                  <c:pt idx="7">
                    <c:v> 4 </c:v>
                  </c:pt>
                  <c:pt idx="8">
                    <c:v> 1 </c:v>
                  </c:pt>
                  <c:pt idx="9">
                    <c:v> 2 </c:v>
                  </c:pt>
                  <c:pt idx="10">
                    <c:v> 3 </c:v>
                  </c:pt>
                  <c:pt idx="11">
                    <c:v> 4 </c:v>
                  </c:pt>
                  <c:pt idx="12">
                    <c:v> 1 </c:v>
                  </c:pt>
                  <c:pt idx="13">
                    <c:v> 2 </c:v>
                  </c:pt>
                  <c:pt idx="14">
                    <c:v> 3 </c:v>
                  </c:pt>
                  <c:pt idx="15">
                    <c:v> 4 </c:v>
                  </c:pt>
                  <c:pt idx="16">
                    <c:v> 1 </c:v>
                  </c:pt>
                  <c:pt idx="17">
                    <c:v> 2 </c:v>
                  </c:pt>
                  <c:pt idx="18">
                    <c:v> 3 </c:v>
                  </c:pt>
                  <c:pt idx="19">
                    <c:v> 4 </c:v>
                  </c:pt>
                  <c:pt idx="20">
                    <c:v> 1 </c:v>
                  </c:pt>
                  <c:pt idx="21">
                    <c:v> 2 </c:v>
                  </c:pt>
                  <c:pt idx="22">
                    <c:v> 3 </c:v>
                  </c:pt>
                  <c:pt idx="23">
                    <c:v> 4 </c:v>
                  </c:pt>
                  <c:pt idx="24">
                    <c:v> 1 </c:v>
                  </c:pt>
                  <c:pt idx="25">
                    <c:v> 2 </c:v>
                  </c:pt>
                  <c:pt idx="26">
                    <c:v> 3 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</c:lvl>
              </c:multiLvlStrCache>
            </c:multiLvlStrRef>
          </c:cat>
          <c:val>
            <c:numRef>
              <c:f>'profit in mining n mfg fm 2010'!$B$8:$AB$8</c:f>
              <c:numCache>
                <c:formatCode>_ * #,##0_ ;_ * \-#,##0_ ;_ * "-"??_ ;_ @_ </c:formatCode>
                <c:ptCount val="27"/>
                <c:pt idx="0">
                  <c:v>38.079459459459457</c:v>
                </c:pt>
                <c:pt idx="1">
                  <c:v>38.733518413597743</c:v>
                </c:pt>
                <c:pt idx="2">
                  <c:v>39.1031223628692</c:v>
                </c:pt>
                <c:pt idx="3">
                  <c:v>49.738545454545459</c:v>
                </c:pt>
                <c:pt idx="4">
                  <c:v>40.861628415300544</c:v>
                </c:pt>
                <c:pt idx="5">
                  <c:v>40.981333333333339</c:v>
                </c:pt>
                <c:pt idx="6">
                  <c:v>42.486627659574467</c:v>
                </c:pt>
                <c:pt idx="7">
                  <c:v>54.416801054018443</c:v>
                </c:pt>
                <c:pt idx="8">
                  <c:v>50.323067010309281</c:v>
                </c:pt>
                <c:pt idx="9">
                  <c:v>46.868092071611244</c:v>
                </c:pt>
                <c:pt idx="10">
                  <c:v>47.957245901639347</c:v>
                </c:pt>
                <c:pt idx="11">
                  <c:v>46.99898753117207</c:v>
                </c:pt>
                <c:pt idx="12">
                  <c:v>44.25687104622871</c:v>
                </c:pt>
                <c:pt idx="13">
                  <c:v>41.361871515151513</c:v>
                </c:pt>
                <c:pt idx="14">
                  <c:v>57.973252380952374</c:v>
                </c:pt>
                <c:pt idx="15">
                  <c:v>49.493538461538463</c:v>
                </c:pt>
                <c:pt idx="16">
                  <c:v>46.056435779816518</c:v>
                </c:pt>
                <c:pt idx="17">
                  <c:v>34.609190909090906</c:v>
                </c:pt>
                <c:pt idx="18">
                  <c:v>42.682710112359551</c:v>
                </c:pt>
                <c:pt idx="19">
                  <c:v>37.286453932584273</c:v>
                </c:pt>
                <c:pt idx="20">
                  <c:v>37.564696802646083</c:v>
                </c:pt>
                <c:pt idx="21">
                  <c:v>50.730206297502711</c:v>
                </c:pt>
                <c:pt idx="22">
                  <c:v>45.912816326530617</c:v>
                </c:pt>
                <c:pt idx="23">
                  <c:v>33.680572038420493</c:v>
                </c:pt>
                <c:pt idx="24">
                  <c:v>37.755128630705386</c:v>
                </c:pt>
                <c:pt idx="25">
                  <c:v>46.551048008171598</c:v>
                </c:pt>
                <c:pt idx="26">
                  <c:v>84.073999999999998</c:v>
                </c:pt>
              </c:numCache>
            </c:numRef>
          </c:val>
        </c:ser>
        <c:ser>
          <c:idx val="1"/>
          <c:order val="1"/>
          <c:tx>
            <c:strRef>
              <c:f>'profit in mining n mfg fm 2010'!$A$7</c:f>
              <c:strCache>
                <c:ptCount val="1"/>
                <c:pt idx="0">
                  <c:v>Mining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invertIfNegative val="0"/>
          <c:cat>
            <c:multiLvlStrRef>
              <c:f>'profit in mining n mfg fm 2010'!$B$5:$AB$6</c:f>
              <c:multiLvlStrCache>
                <c:ptCount val="27"/>
                <c:lvl>
                  <c:pt idx="0">
                    <c:v> 1 </c:v>
                  </c:pt>
                  <c:pt idx="1">
                    <c:v> 2 </c:v>
                  </c:pt>
                  <c:pt idx="2">
                    <c:v> 3 </c:v>
                  </c:pt>
                  <c:pt idx="3">
                    <c:v> 4 </c:v>
                  </c:pt>
                  <c:pt idx="4">
                    <c:v> 1 </c:v>
                  </c:pt>
                  <c:pt idx="5">
                    <c:v> 2 </c:v>
                  </c:pt>
                  <c:pt idx="6">
                    <c:v> 3 </c:v>
                  </c:pt>
                  <c:pt idx="7">
                    <c:v> 4 </c:v>
                  </c:pt>
                  <c:pt idx="8">
                    <c:v> 1 </c:v>
                  </c:pt>
                  <c:pt idx="9">
                    <c:v> 2 </c:v>
                  </c:pt>
                  <c:pt idx="10">
                    <c:v> 3 </c:v>
                  </c:pt>
                  <c:pt idx="11">
                    <c:v> 4 </c:v>
                  </c:pt>
                  <c:pt idx="12">
                    <c:v> 1 </c:v>
                  </c:pt>
                  <c:pt idx="13">
                    <c:v> 2 </c:v>
                  </c:pt>
                  <c:pt idx="14">
                    <c:v> 3 </c:v>
                  </c:pt>
                  <c:pt idx="15">
                    <c:v> 4 </c:v>
                  </c:pt>
                  <c:pt idx="16">
                    <c:v> 1 </c:v>
                  </c:pt>
                  <c:pt idx="17">
                    <c:v> 2 </c:v>
                  </c:pt>
                  <c:pt idx="18">
                    <c:v> 3 </c:v>
                  </c:pt>
                  <c:pt idx="19">
                    <c:v> 4 </c:v>
                  </c:pt>
                  <c:pt idx="20">
                    <c:v> 1 </c:v>
                  </c:pt>
                  <c:pt idx="21">
                    <c:v> 2 </c:v>
                  </c:pt>
                  <c:pt idx="22">
                    <c:v> 3 </c:v>
                  </c:pt>
                  <c:pt idx="23">
                    <c:v> 4 </c:v>
                  </c:pt>
                  <c:pt idx="24">
                    <c:v> 1 </c:v>
                  </c:pt>
                  <c:pt idx="25">
                    <c:v> 2 </c:v>
                  </c:pt>
                  <c:pt idx="26">
                    <c:v> 3 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</c:lvl>
              </c:multiLvlStrCache>
            </c:multiLvlStrRef>
          </c:cat>
          <c:val>
            <c:numRef>
              <c:f>'profit in mining n mfg fm 2010'!$B$7:$AB$7</c:f>
              <c:numCache>
                <c:formatCode>_ * #,##0_ ;_ * \-#,##0_ ;_ * "-"??_ ;_ @_ </c:formatCode>
                <c:ptCount val="27"/>
                <c:pt idx="0">
                  <c:v>13.390702702702702</c:v>
                </c:pt>
                <c:pt idx="1">
                  <c:v>23.829552407932013</c:v>
                </c:pt>
                <c:pt idx="2">
                  <c:v>23.764804500703235</c:v>
                </c:pt>
                <c:pt idx="3">
                  <c:v>37.275927272727266</c:v>
                </c:pt>
                <c:pt idx="4">
                  <c:v>26.910852459016393</c:v>
                </c:pt>
                <c:pt idx="5">
                  <c:v>29.318666666666669</c:v>
                </c:pt>
                <c:pt idx="6">
                  <c:v>27.575973404255318</c:v>
                </c:pt>
                <c:pt idx="7">
                  <c:v>33.31083003952569</c:v>
                </c:pt>
                <c:pt idx="8">
                  <c:v>27.308778350515464</c:v>
                </c:pt>
                <c:pt idx="9">
                  <c:v>32.174434782608692</c:v>
                </c:pt>
                <c:pt idx="10">
                  <c:v>17.494950819672134</c:v>
                </c:pt>
                <c:pt idx="11">
                  <c:v>6.0893815461346632</c:v>
                </c:pt>
                <c:pt idx="12">
                  <c:v>20.693912408759122</c:v>
                </c:pt>
                <c:pt idx="13">
                  <c:v>8.4848242424242422</c:v>
                </c:pt>
                <c:pt idx="14">
                  <c:v>-0.81039523809523806</c:v>
                </c:pt>
                <c:pt idx="15">
                  <c:v>-1.7491692307692308</c:v>
                </c:pt>
                <c:pt idx="16">
                  <c:v>18.566922018348624</c:v>
                </c:pt>
                <c:pt idx="17">
                  <c:v>10.617631818181817</c:v>
                </c:pt>
                <c:pt idx="18">
                  <c:v>14.966534831460674</c:v>
                </c:pt>
                <c:pt idx="19">
                  <c:v>3.7366382022471911</c:v>
                </c:pt>
                <c:pt idx="20">
                  <c:v>-0.11110915104740902</c:v>
                </c:pt>
                <c:pt idx="21">
                  <c:v>-6.2508968512486431</c:v>
                </c:pt>
                <c:pt idx="22">
                  <c:v>-6.6973877551020404</c:v>
                </c:pt>
                <c:pt idx="23">
                  <c:v>-14.485745997865527</c:v>
                </c:pt>
                <c:pt idx="24">
                  <c:v>-1.2647219917012447</c:v>
                </c:pt>
                <c:pt idx="25">
                  <c:v>10.472396322778344</c:v>
                </c:pt>
                <c:pt idx="26">
                  <c:v>13.728999999999999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65"/>
        <c:axId val="211938688"/>
        <c:axId val="211960960"/>
      </c:barChart>
      <c:catAx>
        <c:axId val="211938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600" b="1"/>
            </a:pPr>
            <a:endParaRPr lang="en-US"/>
          </a:p>
        </c:txPr>
        <c:crossAx val="211960960"/>
        <c:crosses val="autoZero"/>
        <c:auto val="1"/>
        <c:lblAlgn val="ctr"/>
        <c:lblOffset val="100"/>
        <c:noMultiLvlLbl val="0"/>
      </c:catAx>
      <c:valAx>
        <c:axId val="211960960"/>
        <c:scaling>
          <c:orientation val="minMax"/>
          <c:max val="85"/>
          <c:min val="-15"/>
        </c:scaling>
        <c:delete val="0"/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800"/>
                </a:pPr>
                <a:r>
                  <a:rPr lang="en-ZA"/>
                  <a:t>billions</a:t>
                </a:r>
                <a:r>
                  <a:rPr lang="en-ZA" baseline="0"/>
                  <a:t> of constant (2016) rand</a:t>
                </a:r>
              </a:p>
            </c:rich>
          </c:tx>
          <c:overlay val="0"/>
        </c:title>
        <c:numFmt formatCode="_ * #,##0_ ;_ * \-#,##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211938688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t"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'investment by type of investor'!$E$3</c:f>
              <c:strCache>
                <c:ptCount val="1"/>
                <c:pt idx="0">
                  <c:v>Private</c:v>
                </c:pt>
              </c:strCache>
            </c:strRef>
          </c:tx>
          <c:spPr>
            <a:ln w="44450">
              <a:solidFill>
                <a:srgbClr val="1F497D">
                  <a:lumMod val="50000"/>
                </a:srgbClr>
              </a:solidFill>
            </a:ln>
          </c:spPr>
          <c:marker>
            <c:symbol val="none"/>
          </c:marker>
          <c:cat>
            <c:numRef>
              <c:f>'investment by type of investor'!$B$4:$B$70</c:f>
              <c:numCache>
                <c:formatCode>General</c:formatCode>
                <c:ptCount val="67"/>
                <c:pt idx="0">
                  <c:v>2000</c:v>
                </c:pt>
                <c:pt idx="4">
                  <c:v>2001</c:v>
                </c:pt>
                <c:pt idx="8">
                  <c:v>2002</c:v>
                </c:pt>
                <c:pt idx="12">
                  <c:v>2003</c:v>
                </c:pt>
                <c:pt idx="16">
                  <c:v>2004</c:v>
                </c:pt>
                <c:pt idx="20">
                  <c:v>2005</c:v>
                </c:pt>
                <c:pt idx="24">
                  <c:v>2006</c:v>
                </c:pt>
                <c:pt idx="28">
                  <c:v>2007</c:v>
                </c:pt>
                <c:pt idx="32">
                  <c:v>2008</c:v>
                </c:pt>
                <c:pt idx="36">
                  <c:v>2009</c:v>
                </c:pt>
                <c:pt idx="40">
                  <c:v>2010</c:v>
                </c:pt>
                <c:pt idx="44">
                  <c:v>2011</c:v>
                </c:pt>
                <c:pt idx="48">
                  <c:v>2012</c:v>
                </c:pt>
                <c:pt idx="52">
                  <c:v>2013</c:v>
                </c:pt>
                <c:pt idx="56">
                  <c:v>2014</c:v>
                </c:pt>
                <c:pt idx="60">
                  <c:v>2015</c:v>
                </c:pt>
                <c:pt idx="64">
                  <c:v>2016</c:v>
                </c:pt>
              </c:numCache>
            </c:numRef>
          </c:cat>
          <c:val>
            <c:numRef>
              <c:f>'investment by type of investor'!$E$4:$E$70</c:f>
              <c:numCache>
                <c:formatCode>_(* #,##0_);_(* \(#,##0\);_(* "-"??_);_(@_)</c:formatCode>
                <c:ptCount val="67"/>
                <c:pt idx="0">
                  <c:v>271.24104425973366</c:v>
                </c:pt>
                <c:pt idx="1">
                  <c:v>276.56225332426317</c:v>
                </c:pt>
                <c:pt idx="2">
                  <c:v>282.18558231736483</c:v>
                </c:pt>
                <c:pt idx="3">
                  <c:v>286.23148329630851</c:v>
                </c:pt>
                <c:pt idx="4">
                  <c:v>292.57321728085378</c:v>
                </c:pt>
                <c:pt idx="5">
                  <c:v>296.94212205439993</c:v>
                </c:pt>
                <c:pt idx="6">
                  <c:v>298.04061340759563</c:v>
                </c:pt>
                <c:pt idx="7">
                  <c:v>299.86586329864696</c:v>
                </c:pt>
                <c:pt idx="8">
                  <c:v>306.67400362453634</c:v>
                </c:pt>
                <c:pt idx="9">
                  <c:v>301.39873906527356</c:v>
                </c:pt>
                <c:pt idx="10">
                  <c:v>303.19614380161772</c:v>
                </c:pt>
                <c:pt idx="11">
                  <c:v>305.56019743625171</c:v>
                </c:pt>
                <c:pt idx="12">
                  <c:v>314.05575413739228</c:v>
                </c:pt>
                <c:pt idx="13">
                  <c:v>324.30555558508092</c:v>
                </c:pt>
                <c:pt idx="14">
                  <c:v>337.63224662790583</c:v>
                </c:pt>
                <c:pt idx="15">
                  <c:v>341.92457722600744</c:v>
                </c:pt>
                <c:pt idx="16">
                  <c:v>357.87706635771309</c:v>
                </c:pt>
                <c:pt idx="17">
                  <c:v>371.14389031791757</c:v>
                </c:pt>
                <c:pt idx="18">
                  <c:v>384.25756592723292</c:v>
                </c:pt>
                <c:pt idx="19">
                  <c:v>398.84146570508392</c:v>
                </c:pt>
                <c:pt idx="20">
                  <c:v>406.07146012478614</c:v>
                </c:pt>
                <c:pt idx="21">
                  <c:v>420.08453423114128</c:v>
                </c:pt>
                <c:pt idx="22">
                  <c:v>434.48883276113133</c:v>
                </c:pt>
                <c:pt idx="23">
                  <c:v>450.17400840764878</c:v>
                </c:pt>
                <c:pt idx="24">
                  <c:v>455.09563950213106</c:v>
                </c:pt>
                <c:pt idx="25">
                  <c:v>460.86097878423914</c:v>
                </c:pt>
                <c:pt idx="26">
                  <c:v>479.12600801437065</c:v>
                </c:pt>
                <c:pt idx="27">
                  <c:v>490.63023368161475</c:v>
                </c:pt>
                <c:pt idx="28">
                  <c:v>503.48912612536009</c:v>
                </c:pt>
                <c:pt idx="29">
                  <c:v>511.29551524749951</c:v>
                </c:pt>
                <c:pt idx="30">
                  <c:v>516.81303265271413</c:v>
                </c:pt>
                <c:pt idx="31">
                  <c:v>515.61151422710225</c:v>
                </c:pt>
                <c:pt idx="32">
                  <c:v>537.37667940391782</c:v>
                </c:pt>
                <c:pt idx="33">
                  <c:v>550.35112923969768</c:v>
                </c:pt>
                <c:pt idx="34">
                  <c:v>565.12855284276316</c:v>
                </c:pt>
                <c:pt idx="35">
                  <c:v>581.50011155281084</c:v>
                </c:pt>
                <c:pt idx="36">
                  <c:v>514.58402801840964</c:v>
                </c:pt>
                <c:pt idx="37">
                  <c:v>492.38865520136909</c:v>
                </c:pt>
                <c:pt idx="38">
                  <c:v>470.25454172468409</c:v>
                </c:pt>
                <c:pt idx="39">
                  <c:v>468.71470466938069</c:v>
                </c:pt>
                <c:pt idx="40">
                  <c:v>468.73558853541101</c:v>
                </c:pt>
                <c:pt idx="41">
                  <c:v>476.87890402950649</c:v>
                </c:pt>
                <c:pt idx="42">
                  <c:v>477.28126651502436</c:v>
                </c:pt>
                <c:pt idx="43">
                  <c:v>479.02437319968959</c:v>
                </c:pt>
                <c:pt idx="44">
                  <c:v>497.71264878136918</c:v>
                </c:pt>
                <c:pt idx="45">
                  <c:v>507.35960262964903</c:v>
                </c:pt>
                <c:pt idx="46">
                  <c:v>526.02420982982756</c:v>
                </c:pt>
                <c:pt idx="47">
                  <c:v>528.6207705062659</c:v>
                </c:pt>
                <c:pt idx="48">
                  <c:v>519.27175981335233</c:v>
                </c:pt>
                <c:pt idx="49">
                  <c:v>528.13626481436199</c:v>
                </c:pt>
                <c:pt idx="50">
                  <c:v>517.04693195225389</c:v>
                </c:pt>
                <c:pt idx="51">
                  <c:v>520.89513233277717</c:v>
                </c:pt>
                <c:pt idx="52">
                  <c:v>537.55488839404347</c:v>
                </c:pt>
                <c:pt idx="53">
                  <c:v>555.51083640692593</c:v>
                </c:pt>
                <c:pt idx="54">
                  <c:v>571.95340026147687</c:v>
                </c:pt>
                <c:pt idx="55">
                  <c:v>579.18617919664973</c:v>
                </c:pt>
                <c:pt idx="56">
                  <c:v>555.23656163306089</c:v>
                </c:pt>
                <c:pt idx="57">
                  <c:v>553.60483556722397</c:v>
                </c:pt>
                <c:pt idx="58">
                  <c:v>566.14768550504357</c:v>
                </c:pt>
                <c:pt idx="59">
                  <c:v>575.41594524930656</c:v>
                </c:pt>
                <c:pt idx="60">
                  <c:v>570.48735286614726</c:v>
                </c:pt>
                <c:pt idx="61">
                  <c:v>557.25951212253267</c:v>
                </c:pt>
                <c:pt idx="62">
                  <c:v>557.29431856591668</c:v>
                </c:pt>
                <c:pt idx="63">
                  <c:v>551.05282713831707</c:v>
                </c:pt>
                <c:pt idx="64">
                  <c:v>531.67816849310702</c:v>
                </c:pt>
                <c:pt idx="65">
                  <c:v>526.08407691244781</c:v>
                </c:pt>
                <c:pt idx="66">
                  <c:v>523.94000000000005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'investment by type of investor'!$D$3</c:f>
              <c:strCache>
                <c:ptCount val="1"/>
                <c:pt idx="0">
                  <c:v>SOCs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circle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'investment by type of investor'!$B$4:$B$70</c:f>
              <c:numCache>
                <c:formatCode>General</c:formatCode>
                <c:ptCount val="67"/>
                <c:pt idx="0">
                  <c:v>2000</c:v>
                </c:pt>
                <c:pt idx="4">
                  <c:v>2001</c:v>
                </c:pt>
                <c:pt idx="8">
                  <c:v>2002</c:v>
                </c:pt>
                <c:pt idx="12">
                  <c:v>2003</c:v>
                </c:pt>
                <c:pt idx="16">
                  <c:v>2004</c:v>
                </c:pt>
                <c:pt idx="20">
                  <c:v>2005</c:v>
                </c:pt>
                <c:pt idx="24">
                  <c:v>2006</c:v>
                </c:pt>
                <c:pt idx="28">
                  <c:v>2007</c:v>
                </c:pt>
                <c:pt idx="32">
                  <c:v>2008</c:v>
                </c:pt>
                <c:pt idx="36">
                  <c:v>2009</c:v>
                </c:pt>
                <c:pt idx="40">
                  <c:v>2010</c:v>
                </c:pt>
                <c:pt idx="44">
                  <c:v>2011</c:v>
                </c:pt>
                <c:pt idx="48">
                  <c:v>2012</c:v>
                </c:pt>
                <c:pt idx="52">
                  <c:v>2013</c:v>
                </c:pt>
                <c:pt idx="56">
                  <c:v>2014</c:v>
                </c:pt>
                <c:pt idx="60">
                  <c:v>2015</c:v>
                </c:pt>
                <c:pt idx="64">
                  <c:v>2016</c:v>
                </c:pt>
              </c:numCache>
            </c:numRef>
          </c:cat>
          <c:val>
            <c:numRef>
              <c:f>'investment by type of investor'!$D$4:$D$70</c:f>
              <c:numCache>
                <c:formatCode>_(* #,##0_);_(* \(#,##0\);_(* "-"??_);_(@_)</c:formatCode>
                <c:ptCount val="67"/>
                <c:pt idx="0">
                  <c:v>38.907307415267866</c:v>
                </c:pt>
                <c:pt idx="1">
                  <c:v>38.457332304328254</c:v>
                </c:pt>
                <c:pt idx="2">
                  <c:v>38.643808476429349</c:v>
                </c:pt>
                <c:pt idx="3">
                  <c:v>38.158700173644604</c:v>
                </c:pt>
                <c:pt idx="4">
                  <c:v>37.230373142967395</c:v>
                </c:pt>
                <c:pt idx="5">
                  <c:v>37.157404206058267</c:v>
                </c:pt>
                <c:pt idx="6">
                  <c:v>36.161513344909643</c:v>
                </c:pt>
                <c:pt idx="7">
                  <c:v>36.742562286963789</c:v>
                </c:pt>
                <c:pt idx="8">
                  <c:v>37.007412502411732</c:v>
                </c:pt>
                <c:pt idx="9">
                  <c:v>38.943791883722426</c:v>
                </c:pt>
                <c:pt idx="10">
                  <c:v>40.811256157952279</c:v>
                </c:pt>
                <c:pt idx="11">
                  <c:v>47.132528136857687</c:v>
                </c:pt>
                <c:pt idx="12">
                  <c:v>44.942108752974477</c:v>
                </c:pt>
                <c:pt idx="13">
                  <c:v>46.724442600810349</c:v>
                </c:pt>
                <c:pt idx="14">
                  <c:v>45.89205620940254</c:v>
                </c:pt>
                <c:pt idx="15">
                  <c:v>57.327910154993894</c:v>
                </c:pt>
                <c:pt idx="16">
                  <c:v>55.786103543636258</c:v>
                </c:pt>
                <c:pt idx="17">
                  <c:v>50.429643063862628</c:v>
                </c:pt>
                <c:pt idx="18">
                  <c:v>52.307917550967915</c:v>
                </c:pt>
                <c:pt idx="19">
                  <c:v>51.27148839153643</c:v>
                </c:pt>
                <c:pt idx="20">
                  <c:v>56.268509293202143</c:v>
                </c:pt>
                <c:pt idx="21">
                  <c:v>58.761614637597276</c:v>
                </c:pt>
                <c:pt idx="22">
                  <c:v>59.96965592642615</c:v>
                </c:pt>
                <c:pt idx="23">
                  <c:v>61.920899350440543</c:v>
                </c:pt>
                <c:pt idx="24">
                  <c:v>65.542320663708281</c:v>
                </c:pt>
                <c:pt idx="25">
                  <c:v>70.344757733616305</c:v>
                </c:pt>
                <c:pt idx="26">
                  <c:v>72.600038394752076</c:v>
                </c:pt>
                <c:pt idx="27">
                  <c:v>74.648573734645325</c:v>
                </c:pt>
                <c:pt idx="28">
                  <c:v>89.65720303556499</c:v>
                </c:pt>
                <c:pt idx="29">
                  <c:v>92.43137391472122</c:v>
                </c:pt>
                <c:pt idx="30">
                  <c:v>93.767786481445768</c:v>
                </c:pt>
                <c:pt idx="31">
                  <c:v>107.36568300212232</c:v>
                </c:pt>
                <c:pt idx="32">
                  <c:v>119.42177291144127</c:v>
                </c:pt>
                <c:pt idx="33">
                  <c:v>124.239074024053</c:v>
                </c:pt>
                <c:pt idx="34">
                  <c:v>142.0651150556306</c:v>
                </c:pt>
                <c:pt idx="35">
                  <c:v>144.37444678114349</c:v>
                </c:pt>
                <c:pt idx="36">
                  <c:v>156.78997626857034</c:v>
                </c:pt>
                <c:pt idx="37">
                  <c:v>157.66560351147982</c:v>
                </c:pt>
                <c:pt idx="38">
                  <c:v>159.51279863656828</c:v>
                </c:pt>
                <c:pt idx="39">
                  <c:v>160.64516843526914</c:v>
                </c:pt>
                <c:pt idx="40">
                  <c:v>158.14530670782688</c:v>
                </c:pt>
                <c:pt idx="41">
                  <c:v>152.79425133449095</c:v>
                </c:pt>
                <c:pt idx="42">
                  <c:v>148.74717788925332</c:v>
                </c:pt>
                <c:pt idx="43">
                  <c:v>144.11770422535213</c:v>
                </c:pt>
                <c:pt idx="44">
                  <c:v>146.51622020708726</c:v>
                </c:pt>
                <c:pt idx="45">
                  <c:v>147.77696128368385</c:v>
                </c:pt>
                <c:pt idx="46">
                  <c:v>149.09310470126701</c:v>
                </c:pt>
                <c:pt idx="47">
                  <c:v>149.04851257315585</c:v>
                </c:pt>
                <c:pt idx="48">
                  <c:v>145.40411955752782</c:v>
                </c:pt>
                <c:pt idx="49">
                  <c:v>151.05515833815679</c:v>
                </c:pt>
                <c:pt idx="50">
                  <c:v>157.17779265547625</c:v>
                </c:pt>
                <c:pt idx="51">
                  <c:v>161.19513801530644</c:v>
                </c:pt>
                <c:pt idx="52">
                  <c:v>163.9179603833044</c:v>
                </c:pt>
                <c:pt idx="53">
                  <c:v>164.58549102836196</c:v>
                </c:pt>
                <c:pt idx="54">
                  <c:v>165.39220316419065</c:v>
                </c:pt>
                <c:pt idx="55">
                  <c:v>163.35988314361052</c:v>
                </c:pt>
                <c:pt idx="56">
                  <c:v>162.73424207344524</c:v>
                </c:pt>
                <c:pt idx="57">
                  <c:v>163.29367058974853</c:v>
                </c:pt>
                <c:pt idx="58">
                  <c:v>166.16378210817413</c:v>
                </c:pt>
                <c:pt idx="59">
                  <c:v>169.55954022766741</c:v>
                </c:pt>
                <c:pt idx="60">
                  <c:v>171.39727641648983</c:v>
                </c:pt>
                <c:pt idx="61">
                  <c:v>171.45808386391408</c:v>
                </c:pt>
                <c:pt idx="62">
                  <c:v>170.22166576628723</c:v>
                </c:pt>
                <c:pt idx="63">
                  <c:v>171.94048961347997</c:v>
                </c:pt>
                <c:pt idx="64">
                  <c:v>173.40662473470962</c:v>
                </c:pt>
                <c:pt idx="65">
                  <c:v>168.65013106952222</c:v>
                </c:pt>
                <c:pt idx="66">
                  <c:v>168.08799999999999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'investment by type of investor'!$C$3</c:f>
              <c:strCache>
                <c:ptCount val="1"/>
                <c:pt idx="0">
                  <c:v>General government</c:v>
                </c:pt>
              </c:strCache>
            </c:strRef>
          </c:tx>
          <c:spPr>
            <a:ln w="22225">
              <a:solidFill>
                <a:srgbClr val="5B9BD5">
                  <a:lumMod val="50000"/>
                </a:srgbClr>
              </a:solidFill>
            </a:ln>
          </c:spPr>
          <c:marker>
            <c:symbol val="square"/>
            <c:size val="5"/>
          </c:marker>
          <c:cat>
            <c:numRef>
              <c:f>'investment by type of investor'!$B$4:$B$70</c:f>
              <c:numCache>
                <c:formatCode>General</c:formatCode>
                <c:ptCount val="67"/>
                <c:pt idx="0">
                  <c:v>2000</c:v>
                </c:pt>
                <c:pt idx="4">
                  <c:v>2001</c:v>
                </c:pt>
                <c:pt idx="8">
                  <c:v>2002</c:v>
                </c:pt>
                <c:pt idx="12">
                  <c:v>2003</c:v>
                </c:pt>
                <c:pt idx="16">
                  <c:v>2004</c:v>
                </c:pt>
                <c:pt idx="20">
                  <c:v>2005</c:v>
                </c:pt>
                <c:pt idx="24">
                  <c:v>2006</c:v>
                </c:pt>
                <c:pt idx="28">
                  <c:v>2007</c:v>
                </c:pt>
                <c:pt idx="32">
                  <c:v>2008</c:v>
                </c:pt>
                <c:pt idx="36">
                  <c:v>2009</c:v>
                </c:pt>
                <c:pt idx="40">
                  <c:v>2010</c:v>
                </c:pt>
                <c:pt idx="44">
                  <c:v>2011</c:v>
                </c:pt>
                <c:pt idx="48">
                  <c:v>2012</c:v>
                </c:pt>
                <c:pt idx="52">
                  <c:v>2013</c:v>
                </c:pt>
                <c:pt idx="56">
                  <c:v>2014</c:v>
                </c:pt>
                <c:pt idx="60">
                  <c:v>2015</c:v>
                </c:pt>
                <c:pt idx="64">
                  <c:v>2016</c:v>
                </c:pt>
              </c:numCache>
            </c:numRef>
          </c:cat>
          <c:val>
            <c:numRef>
              <c:f>'investment by type of investor'!$C$4:$C$70</c:f>
              <c:numCache>
                <c:formatCode>_(* #,##0_);_(* \(#,##0\);_(* "-"??_);_(@_)</c:formatCode>
                <c:ptCount val="67"/>
                <c:pt idx="0">
                  <c:v>62.53650538307231</c:v>
                </c:pt>
                <c:pt idx="1">
                  <c:v>63.398026022783732</c:v>
                </c:pt>
                <c:pt idx="2">
                  <c:v>64.31588214292286</c:v>
                </c:pt>
                <c:pt idx="3">
                  <c:v>68.686691002447688</c:v>
                </c:pt>
                <c:pt idx="4">
                  <c:v>66.194189502548909</c:v>
                </c:pt>
                <c:pt idx="5">
                  <c:v>60.578503929182688</c:v>
                </c:pt>
                <c:pt idx="6">
                  <c:v>61.015447411524363</c:v>
                </c:pt>
                <c:pt idx="7">
                  <c:v>56.694103851887299</c:v>
                </c:pt>
                <c:pt idx="8">
                  <c:v>58.904927949647572</c:v>
                </c:pt>
                <c:pt idx="9">
                  <c:v>65.199387360362181</c:v>
                </c:pt>
                <c:pt idx="10">
                  <c:v>70.259962346099343</c:v>
                </c:pt>
                <c:pt idx="11">
                  <c:v>71.544686107072522</c:v>
                </c:pt>
                <c:pt idx="12">
                  <c:v>72.531244032611298</c:v>
                </c:pt>
                <c:pt idx="13">
                  <c:v>75.540383109115339</c:v>
                </c:pt>
                <c:pt idx="14">
                  <c:v>77.208462944218482</c:v>
                </c:pt>
                <c:pt idx="15">
                  <c:v>75.790457680770004</c:v>
                </c:pt>
                <c:pt idx="16">
                  <c:v>75.95946412205312</c:v>
                </c:pt>
                <c:pt idx="17">
                  <c:v>78.265096711264889</c:v>
                </c:pt>
                <c:pt idx="18">
                  <c:v>84.005819570458442</c:v>
                </c:pt>
                <c:pt idx="19">
                  <c:v>88.373880357767248</c:v>
                </c:pt>
                <c:pt idx="20">
                  <c:v>81.988734563925135</c:v>
                </c:pt>
                <c:pt idx="21">
                  <c:v>80.08019840992327</c:v>
                </c:pt>
                <c:pt idx="22">
                  <c:v>81.31957897933269</c:v>
                </c:pt>
                <c:pt idx="23">
                  <c:v>82.644149787437669</c:v>
                </c:pt>
                <c:pt idx="24">
                  <c:v>87.407932973848389</c:v>
                </c:pt>
                <c:pt idx="25">
                  <c:v>94.499333327198769</c:v>
                </c:pt>
                <c:pt idx="26">
                  <c:v>95.474898963873613</c:v>
                </c:pt>
                <c:pt idx="27">
                  <c:v>101.98370800743508</c:v>
                </c:pt>
                <c:pt idx="28">
                  <c:v>112.77401356350187</c:v>
                </c:pt>
                <c:pt idx="29">
                  <c:v>116.15551642527191</c:v>
                </c:pt>
                <c:pt idx="30">
                  <c:v>117.55703325542447</c:v>
                </c:pt>
                <c:pt idx="31">
                  <c:v>119.58648458692971</c:v>
                </c:pt>
                <c:pt idx="32">
                  <c:v>117.30146253933782</c:v>
                </c:pt>
                <c:pt idx="33">
                  <c:v>123.90370603824282</c:v>
                </c:pt>
                <c:pt idx="34">
                  <c:v>129.08244812926736</c:v>
                </c:pt>
                <c:pt idx="35">
                  <c:v>130.53205622319965</c:v>
                </c:pt>
                <c:pt idx="36">
                  <c:v>124.46980891473582</c:v>
                </c:pt>
                <c:pt idx="37">
                  <c:v>115.63338270423466</c:v>
                </c:pt>
                <c:pt idx="38">
                  <c:v>114.05873732447503</c:v>
                </c:pt>
                <c:pt idx="39">
                  <c:v>108.36610572906122</c:v>
                </c:pt>
                <c:pt idx="40">
                  <c:v>106.58535493310266</c:v>
                </c:pt>
                <c:pt idx="41">
                  <c:v>104.75376480114838</c:v>
                </c:pt>
                <c:pt idx="42">
                  <c:v>104.01590741115629</c:v>
                </c:pt>
                <c:pt idx="43">
                  <c:v>103.47316314849917</c:v>
                </c:pt>
                <c:pt idx="44">
                  <c:v>105.09589979203858</c:v>
                </c:pt>
                <c:pt idx="45">
                  <c:v>107.30672388979885</c:v>
                </c:pt>
                <c:pt idx="46">
                  <c:v>109.41449527945967</c:v>
                </c:pt>
                <c:pt idx="47">
                  <c:v>114.0092720245873</c:v>
                </c:pt>
                <c:pt idx="48">
                  <c:v>117.7205435522756</c:v>
                </c:pt>
                <c:pt idx="49">
                  <c:v>117.71504740784364</c:v>
                </c:pt>
                <c:pt idx="50">
                  <c:v>116.24757684450742</c:v>
                </c:pt>
                <c:pt idx="51">
                  <c:v>116.0634560060364</c:v>
                </c:pt>
                <c:pt idx="52">
                  <c:v>116.1596385335959</c:v>
                </c:pt>
                <c:pt idx="53">
                  <c:v>119.08633544362037</c:v>
                </c:pt>
                <c:pt idx="54">
                  <c:v>122.10509277288037</c:v>
                </c:pt>
                <c:pt idx="55">
                  <c:v>129.71038263062002</c:v>
                </c:pt>
                <c:pt idx="56">
                  <c:v>136.5791891344756</c:v>
                </c:pt>
                <c:pt idx="57">
                  <c:v>135.66820319487641</c:v>
                </c:pt>
                <c:pt idx="58">
                  <c:v>126.883990356479</c:v>
                </c:pt>
                <c:pt idx="59">
                  <c:v>129.25695071498242</c:v>
                </c:pt>
                <c:pt idx="60">
                  <c:v>137.87490518431272</c:v>
                </c:pt>
                <c:pt idx="61">
                  <c:v>148.96749868413789</c:v>
                </c:pt>
                <c:pt idx="62">
                  <c:v>160.13841224211865</c:v>
                </c:pt>
                <c:pt idx="63">
                  <c:v>158.34666915729613</c:v>
                </c:pt>
                <c:pt idx="64">
                  <c:v>153.25311730496713</c:v>
                </c:pt>
                <c:pt idx="65">
                  <c:v>148.760019231831</c:v>
                </c:pt>
                <c:pt idx="66">
                  <c:v>149.322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036608"/>
        <c:axId val="212042496"/>
      </c:lineChart>
      <c:catAx>
        <c:axId val="212036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800"/>
            </a:pPr>
            <a:endParaRPr lang="en-US"/>
          </a:p>
        </c:txPr>
        <c:crossAx val="212042496"/>
        <c:crosses val="autoZero"/>
        <c:auto val="1"/>
        <c:lblAlgn val="ctr"/>
        <c:lblOffset val="100"/>
        <c:noMultiLvlLbl val="0"/>
      </c:catAx>
      <c:valAx>
        <c:axId val="212042496"/>
        <c:scaling>
          <c:orientation val="minMax"/>
          <c:max val="600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billions of constant (2016) rand</a:t>
                </a:r>
              </a:p>
            </c:rich>
          </c:tx>
          <c:overlay val="0"/>
        </c:title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212036608"/>
        <c:crosses val="autoZero"/>
        <c:crossBetween val="between"/>
        <c:majorUnit val="5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411040833010633"/>
          <c:y val="0.15608622827692309"/>
          <c:w val="0.24769738823630649"/>
          <c:h val="0.54786622731303392"/>
        </c:manualLayout>
      </c:layout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'investment by sector'!$A$5</c:f>
              <c:strCache>
                <c:ptCount val="1"/>
                <c:pt idx="0">
                  <c:v>2000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invertIfNegative val="0"/>
          <c:cat>
            <c:strRef>
              <c:f>'investment by sector'!$B$4:$H$4</c:f>
              <c:strCache>
                <c:ptCount val="7"/>
                <c:pt idx="0">
                  <c:v>Mining</c:v>
                </c:pt>
                <c:pt idx="1">
                  <c:v>Manufac-
turing</c:v>
                </c:pt>
                <c:pt idx="2">
                  <c:v>Utilities</c:v>
                </c:pt>
                <c:pt idx="3">
                  <c:v>Logistics</c:v>
                </c:pt>
                <c:pt idx="4">
                  <c:v>Business services</c:v>
                </c:pt>
                <c:pt idx="5">
                  <c:v>Social services</c:v>
                </c:pt>
                <c:pt idx="6">
                  <c:v>Other</c:v>
                </c:pt>
              </c:strCache>
            </c:strRef>
          </c:cat>
          <c:val>
            <c:numRef>
              <c:f>'investment by sector'!$B$5:$H$5</c:f>
              <c:numCache>
                <c:formatCode>_(* #,##0_);_(* \(#,##0\);_(* "-"??_);_(@_)</c:formatCode>
                <c:ptCount val="7"/>
                <c:pt idx="0">
                  <c:v>37.818441935304882</c:v>
                </c:pt>
                <c:pt idx="1">
                  <c:v>88.572660179847816</c:v>
                </c:pt>
                <c:pt idx="2">
                  <c:v>14.035300330308987</c:v>
                </c:pt>
                <c:pt idx="3">
                  <c:v>41.225229767879547</c:v>
                </c:pt>
                <c:pt idx="4">
                  <c:v>82.994043403769282</c:v>
                </c:pt>
                <c:pt idx="5">
                  <c:v>65.342135990767602</c:v>
                </c:pt>
                <c:pt idx="6">
                  <c:v>50.100980742987112</c:v>
                </c:pt>
              </c:numCache>
            </c:numRef>
          </c:val>
        </c:ser>
        <c:ser>
          <c:idx val="1"/>
          <c:order val="1"/>
          <c:tx>
            <c:strRef>
              <c:f>'investment by sector'!$A$6</c:f>
              <c:strCache>
                <c:ptCount val="1"/>
                <c:pt idx="0">
                  <c:v>2001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cat>
            <c:strRef>
              <c:f>'investment by sector'!$B$4:$H$4</c:f>
              <c:strCache>
                <c:ptCount val="7"/>
                <c:pt idx="0">
                  <c:v>Mining</c:v>
                </c:pt>
                <c:pt idx="1">
                  <c:v>Manufac-
turing</c:v>
                </c:pt>
                <c:pt idx="2">
                  <c:v>Utilities</c:v>
                </c:pt>
                <c:pt idx="3">
                  <c:v>Logistics</c:v>
                </c:pt>
                <c:pt idx="4">
                  <c:v>Business services</c:v>
                </c:pt>
                <c:pt idx="5">
                  <c:v>Social services</c:v>
                </c:pt>
                <c:pt idx="6">
                  <c:v>Other</c:v>
                </c:pt>
              </c:strCache>
            </c:strRef>
          </c:cat>
          <c:val>
            <c:numRef>
              <c:f>'investment by sector'!$B$6:$H$6</c:f>
              <c:numCache>
                <c:formatCode>_(* #,##0_);_(* \(#,##0\);_(* "-"??_);_(@_)</c:formatCode>
                <c:ptCount val="7"/>
                <c:pt idx="0">
                  <c:v>43.244547578094654</c:v>
                </c:pt>
                <c:pt idx="1">
                  <c:v>92.733254876642832</c:v>
                </c:pt>
                <c:pt idx="2">
                  <c:v>12.851683990467032</c:v>
                </c:pt>
                <c:pt idx="3">
                  <c:v>44.416737374529482</c:v>
                </c:pt>
                <c:pt idx="4">
                  <c:v>86.763350656767557</c:v>
                </c:pt>
                <c:pt idx="5">
                  <c:v>66.387354761236409</c:v>
                </c:pt>
                <c:pt idx="6">
                  <c:v>51.381024109173623</c:v>
                </c:pt>
              </c:numCache>
            </c:numRef>
          </c:val>
        </c:ser>
        <c:ser>
          <c:idx val="2"/>
          <c:order val="2"/>
          <c:tx>
            <c:strRef>
              <c:f>'investment by sector'!$A$7</c:f>
              <c:strCache>
                <c:ptCount val="1"/>
                <c:pt idx="0">
                  <c:v>2002</c:v>
                </c:pt>
              </c:strCache>
            </c:strRef>
          </c:tx>
          <c:invertIfNegative val="0"/>
          <c:cat>
            <c:strRef>
              <c:f>'investment by sector'!$B$4:$H$4</c:f>
              <c:strCache>
                <c:ptCount val="7"/>
                <c:pt idx="0">
                  <c:v>Mining</c:v>
                </c:pt>
                <c:pt idx="1">
                  <c:v>Manufac-
turing</c:v>
                </c:pt>
                <c:pt idx="2">
                  <c:v>Utilities</c:v>
                </c:pt>
                <c:pt idx="3">
                  <c:v>Logistics</c:v>
                </c:pt>
                <c:pt idx="4">
                  <c:v>Business services</c:v>
                </c:pt>
                <c:pt idx="5">
                  <c:v>Social services</c:v>
                </c:pt>
                <c:pt idx="6">
                  <c:v>Other</c:v>
                </c:pt>
              </c:strCache>
            </c:strRef>
          </c:cat>
          <c:val>
            <c:numRef>
              <c:f>'investment by sector'!$B$7:$H$7</c:f>
              <c:numCache>
                <c:formatCode>_(* #,##0_);_(* \(#,##0\);_(* "-"??_);_(@_)</c:formatCode>
                <c:ptCount val="7"/>
                <c:pt idx="0">
                  <c:v>49.344987571436505</c:v>
                </c:pt>
                <c:pt idx="1">
                  <c:v>91.574517823380205</c:v>
                </c:pt>
                <c:pt idx="2">
                  <c:v>13.861647698289918</c:v>
                </c:pt>
                <c:pt idx="3">
                  <c:v>43.982027329046424</c:v>
                </c:pt>
                <c:pt idx="4">
                  <c:v>89.834490005711018</c:v>
                </c:pt>
                <c:pt idx="5">
                  <c:v>66.251323633074463</c:v>
                </c:pt>
                <c:pt idx="6">
                  <c:v>49.068329037149354</c:v>
                </c:pt>
              </c:numCache>
            </c:numRef>
          </c:val>
        </c:ser>
        <c:ser>
          <c:idx val="3"/>
          <c:order val="3"/>
          <c:tx>
            <c:strRef>
              <c:f>'investment by sector'!$A$8</c:f>
              <c:strCache>
                <c:ptCount val="1"/>
                <c:pt idx="0">
                  <c:v>2003</c:v>
                </c:pt>
              </c:strCache>
            </c:strRef>
          </c:tx>
          <c:invertIfNegative val="0"/>
          <c:cat>
            <c:strRef>
              <c:f>'investment by sector'!$B$4:$H$4</c:f>
              <c:strCache>
                <c:ptCount val="7"/>
                <c:pt idx="0">
                  <c:v>Mining</c:v>
                </c:pt>
                <c:pt idx="1">
                  <c:v>Manufac-
turing</c:v>
                </c:pt>
                <c:pt idx="2">
                  <c:v>Utilities</c:v>
                </c:pt>
                <c:pt idx="3">
                  <c:v>Logistics</c:v>
                </c:pt>
                <c:pt idx="4">
                  <c:v>Business services</c:v>
                </c:pt>
                <c:pt idx="5">
                  <c:v>Social services</c:v>
                </c:pt>
                <c:pt idx="6">
                  <c:v>Other</c:v>
                </c:pt>
              </c:strCache>
            </c:strRef>
          </c:cat>
          <c:val>
            <c:numRef>
              <c:f>'investment by sector'!$B$8:$H$8</c:f>
              <c:numCache>
                <c:formatCode>_(* #,##0_);_(* \(#,##0\);_(* "-"??_);_(@_)</c:formatCode>
                <c:ptCount val="7"/>
                <c:pt idx="0">
                  <c:v>51.417994229595514</c:v>
                </c:pt>
                <c:pt idx="1">
                  <c:v>94.174889508877101</c:v>
                </c:pt>
                <c:pt idx="2">
                  <c:v>18.990651837605053</c:v>
                </c:pt>
                <c:pt idx="3">
                  <c:v>50.783399858845669</c:v>
                </c:pt>
                <c:pt idx="4">
                  <c:v>95.246623643632219</c:v>
                </c:pt>
                <c:pt idx="5">
                  <c:v>80.419382052961538</c:v>
                </c:pt>
                <c:pt idx="6">
                  <c:v>50.517932979529952</c:v>
                </c:pt>
              </c:numCache>
            </c:numRef>
          </c:val>
        </c:ser>
        <c:ser>
          <c:idx val="4"/>
          <c:order val="4"/>
          <c:tx>
            <c:strRef>
              <c:f>'investment by sector'!$A$9</c:f>
              <c:strCache>
                <c:ptCount val="1"/>
                <c:pt idx="0">
                  <c:v>2004</c:v>
                </c:pt>
              </c:strCache>
            </c:strRef>
          </c:tx>
          <c:invertIfNegative val="0"/>
          <c:cat>
            <c:strRef>
              <c:f>'investment by sector'!$B$4:$H$4</c:f>
              <c:strCache>
                <c:ptCount val="7"/>
                <c:pt idx="0">
                  <c:v>Mining</c:v>
                </c:pt>
                <c:pt idx="1">
                  <c:v>Manufac-
turing</c:v>
                </c:pt>
                <c:pt idx="2">
                  <c:v>Utilities</c:v>
                </c:pt>
                <c:pt idx="3">
                  <c:v>Logistics</c:v>
                </c:pt>
                <c:pt idx="4">
                  <c:v>Business services</c:v>
                </c:pt>
                <c:pt idx="5">
                  <c:v>Social services</c:v>
                </c:pt>
                <c:pt idx="6">
                  <c:v>Other</c:v>
                </c:pt>
              </c:strCache>
            </c:strRef>
          </c:cat>
          <c:val>
            <c:numRef>
              <c:f>'investment by sector'!$B$9:$H$9</c:f>
              <c:numCache>
                <c:formatCode>_(* #,##0_);_(* \(#,##0\);_(* "-"??_);_(@_)</c:formatCode>
                <c:ptCount val="7"/>
                <c:pt idx="0">
                  <c:v>46.570501747766748</c:v>
                </c:pt>
                <c:pt idx="1">
                  <c:v>104.99643629236799</c:v>
                </c:pt>
                <c:pt idx="2">
                  <c:v>22.366459004055692</c:v>
                </c:pt>
                <c:pt idx="3">
                  <c:v>62.651392918757836</c:v>
                </c:pt>
                <c:pt idx="4">
                  <c:v>114.57414962878354</c:v>
                </c:pt>
                <c:pt idx="5">
                  <c:v>86.138241726708472</c:v>
                </c:pt>
                <c:pt idx="6">
                  <c:v>58.533144806671721</c:v>
                </c:pt>
              </c:numCache>
            </c:numRef>
          </c:val>
        </c:ser>
        <c:ser>
          <c:idx val="5"/>
          <c:order val="5"/>
          <c:tx>
            <c:strRef>
              <c:f>'investment by sector'!$A$10</c:f>
              <c:strCache>
                <c:ptCount val="1"/>
                <c:pt idx="0">
                  <c:v>2005</c:v>
                </c:pt>
              </c:strCache>
            </c:strRef>
          </c:tx>
          <c:invertIfNegative val="0"/>
          <c:cat>
            <c:strRef>
              <c:f>'investment by sector'!$B$4:$H$4</c:f>
              <c:strCache>
                <c:ptCount val="7"/>
                <c:pt idx="0">
                  <c:v>Mining</c:v>
                </c:pt>
                <c:pt idx="1">
                  <c:v>Manufac-
turing</c:v>
                </c:pt>
                <c:pt idx="2">
                  <c:v>Utilities</c:v>
                </c:pt>
                <c:pt idx="3">
                  <c:v>Logistics</c:v>
                </c:pt>
                <c:pt idx="4">
                  <c:v>Business services</c:v>
                </c:pt>
                <c:pt idx="5">
                  <c:v>Social services</c:v>
                </c:pt>
                <c:pt idx="6">
                  <c:v>Other</c:v>
                </c:pt>
              </c:strCache>
            </c:strRef>
          </c:cat>
          <c:val>
            <c:numRef>
              <c:f>'investment by sector'!$B$10:$H$10</c:f>
              <c:numCache>
                <c:formatCode>_(* #,##0_);_(* \(#,##0\);_(* "-"??_);_(@_)</c:formatCode>
                <c:ptCount val="7"/>
                <c:pt idx="0">
                  <c:v>37.272688287188593</c:v>
                </c:pt>
                <c:pt idx="1">
                  <c:v>120.00715328568135</c:v>
                </c:pt>
                <c:pt idx="2">
                  <c:v>25.307439979930589</c:v>
                </c:pt>
                <c:pt idx="3">
                  <c:v>71.285633822145542</c:v>
                </c:pt>
                <c:pt idx="4">
                  <c:v>141.35501770416906</c:v>
                </c:pt>
                <c:pt idx="5">
                  <c:v>92.744079878980699</c:v>
                </c:pt>
                <c:pt idx="6">
                  <c:v>64.968107657316153</c:v>
                </c:pt>
              </c:numCache>
            </c:numRef>
          </c:val>
        </c:ser>
        <c:ser>
          <c:idx val="6"/>
          <c:order val="6"/>
          <c:tx>
            <c:strRef>
              <c:f>'investment by sector'!$A$11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'investment by sector'!$B$4:$H$4</c:f>
              <c:strCache>
                <c:ptCount val="7"/>
                <c:pt idx="0">
                  <c:v>Mining</c:v>
                </c:pt>
                <c:pt idx="1">
                  <c:v>Manufac-
turing</c:v>
                </c:pt>
                <c:pt idx="2">
                  <c:v>Utilities</c:v>
                </c:pt>
                <c:pt idx="3">
                  <c:v>Logistics</c:v>
                </c:pt>
                <c:pt idx="4">
                  <c:v>Business services</c:v>
                </c:pt>
                <c:pt idx="5">
                  <c:v>Social services</c:v>
                </c:pt>
                <c:pt idx="6">
                  <c:v>Other</c:v>
                </c:pt>
              </c:strCache>
            </c:strRef>
          </c:cat>
          <c:val>
            <c:numRef>
              <c:f>'investment by sector'!$B$11:$H$11</c:f>
              <c:numCache>
                <c:formatCode>_(* #,##0_);_(* \(#,##0\);_(* "-"??_);_(@_)</c:formatCode>
                <c:ptCount val="7"/>
                <c:pt idx="0">
                  <c:v>49.519285856960551</c:v>
                </c:pt>
                <c:pt idx="1">
                  <c:v>131.93314364768273</c:v>
                </c:pt>
                <c:pt idx="2">
                  <c:v>28.481810093239119</c:v>
                </c:pt>
                <c:pt idx="3">
                  <c:v>78.196024545169379</c:v>
                </c:pt>
                <c:pt idx="4">
                  <c:v>156.25370759565962</c:v>
                </c:pt>
                <c:pt idx="5">
                  <c:v>101.73879121050498</c:v>
                </c:pt>
                <c:pt idx="6">
                  <c:v>69.943737680060664</c:v>
                </c:pt>
              </c:numCache>
            </c:numRef>
          </c:val>
        </c:ser>
        <c:ser>
          <c:idx val="7"/>
          <c:order val="7"/>
          <c:tx>
            <c:strRef>
              <c:f>'investment by sector'!$A$12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'investment by sector'!$B$4:$H$4</c:f>
              <c:strCache>
                <c:ptCount val="7"/>
                <c:pt idx="0">
                  <c:v>Mining</c:v>
                </c:pt>
                <c:pt idx="1">
                  <c:v>Manufac-
turing</c:v>
                </c:pt>
                <c:pt idx="2">
                  <c:v>Utilities</c:v>
                </c:pt>
                <c:pt idx="3">
                  <c:v>Logistics</c:v>
                </c:pt>
                <c:pt idx="4">
                  <c:v>Business services</c:v>
                </c:pt>
                <c:pt idx="5">
                  <c:v>Social services</c:v>
                </c:pt>
                <c:pt idx="6">
                  <c:v>Other</c:v>
                </c:pt>
              </c:strCache>
            </c:strRef>
          </c:cat>
          <c:val>
            <c:numRef>
              <c:f>'investment by sector'!$B$12:$H$12</c:f>
              <c:numCache>
                <c:formatCode>_(* #,##0_);_(* \(#,##0\);_(* "-"??_);_(@_)</c:formatCode>
                <c:ptCount val="7"/>
                <c:pt idx="0">
                  <c:v>67.596303944959232</c:v>
                </c:pt>
                <c:pt idx="1">
                  <c:v>145.68225174083469</c:v>
                </c:pt>
                <c:pt idx="2">
                  <c:v>36.397591671196217</c:v>
                </c:pt>
                <c:pt idx="3">
                  <c:v>83.58833692754078</c:v>
                </c:pt>
                <c:pt idx="4">
                  <c:v>166.17462021701886</c:v>
                </c:pt>
                <c:pt idx="5">
                  <c:v>126.54642715448676</c:v>
                </c:pt>
                <c:pt idx="6">
                  <c:v>78.937397422289621</c:v>
                </c:pt>
              </c:numCache>
            </c:numRef>
          </c:val>
        </c:ser>
        <c:ser>
          <c:idx val="8"/>
          <c:order val="8"/>
          <c:tx>
            <c:strRef>
              <c:f>'investment by sector'!$A$13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rgbClr val="C0504D">
                <a:lumMod val="60000"/>
                <a:lumOff val="40000"/>
              </a:srgbClr>
            </a:solidFill>
          </c:spPr>
          <c:invertIfNegative val="0"/>
          <c:cat>
            <c:strRef>
              <c:f>'investment by sector'!$B$4:$H$4</c:f>
              <c:strCache>
                <c:ptCount val="7"/>
                <c:pt idx="0">
                  <c:v>Mining</c:v>
                </c:pt>
                <c:pt idx="1">
                  <c:v>Manufac-
turing</c:v>
                </c:pt>
                <c:pt idx="2">
                  <c:v>Utilities</c:v>
                </c:pt>
                <c:pt idx="3">
                  <c:v>Logistics</c:v>
                </c:pt>
                <c:pt idx="4">
                  <c:v>Business services</c:v>
                </c:pt>
                <c:pt idx="5">
                  <c:v>Social services</c:v>
                </c:pt>
                <c:pt idx="6">
                  <c:v>Other</c:v>
                </c:pt>
              </c:strCache>
            </c:strRef>
          </c:cat>
          <c:val>
            <c:numRef>
              <c:f>'investment by sector'!$B$13:$H$13</c:f>
              <c:numCache>
                <c:formatCode>_(* #,##0_);_(* \(#,##0\);_(* "-"??_);_(@_)</c:formatCode>
                <c:ptCount val="7"/>
                <c:pt idx="0">
                  <c:v>82.338795816456752</c:v>
                </c:pt>
                <c:pt idx="1">
                  <c:v>154.34348973945123</c:v>
                </c:pt>
                <c:pt idx="2">
                  <c:v>54.169896642555507</c:v>
                </c:pt>
                <c:pt idx="3">
                  <c:v>109.80993785288582</c:v>
                </c:pt>
                <c:pt idx="4">
                  <c:v>170.12646373500854</c:v>
                </c:pt>
                <c:pt idx="5">
                  <c:v>134.16694647702815</c:v>
                </c:pt>
                <c:pt idx="6">
                  <c:v>84.927611220621685</c:v>
                </c:pt>
              </c:numCache>
            </c:numRef>
          </c:val>
        </c:ser>
        <c:ser>
          <c:idx val="9"/>
          <c:order val="9"/>
          <c:tx>
            <c:strRef>
              <c:f>'investment by sector'!$A$14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'investment by sector'!$B$4:$H$4</c:f>
              <c:strCache>
                <c:ptCount val="7"/>
                <c:pt idx="0">
                  <c:v>Mining</c:v>
                </c:pt>
                <c:pt idx="1">
                  <c:v>Manufac-
turing</c:v>
                </c:pt>
                <c:pt idx="2">
                  <c:v>Utilities</c:v>
                </c:pt>
                <c:pt idx="3">
                  <c:v>Logistics</c:v>
                </c:pt>
                <c:pt idx="4">
                  <c:v>Business services</c:v>
                </c:pt>
                <c:pt idx="5">
                  <c:v>Social services</c:v>
                </c:pt>
                <c:pt idx="6">
                  <c:v>Other</c:v>
                </c:pt>
              </c:strCache>
            </c:strRef>
          </c:cat>
          <c:val>
            <c:numRef>
              <c:f>'investment by sector'!$B$14:$H$14</c:f>
              <c:numCache>
                <c:formatCode>_(* #,##0_);_(* \(#,##0\);_(* "-"??_);_(@_)</c:formatCode>
                <c:ptCount val="7"/>
                <c:pt idx="0">
                  <c:v>98.252800754591362</c:v>
                </c:pt>
                <c:pt idx="1">
                  <c:v>124.38777943278765</c:v>
                </c:pt>
                <c:pt idx="2">
                  <c:v>78.936929631642769</c:v>
                </c:pt>
                <c:pt idx="3">
                  <c:v>119.0478670012547</c:v>
                </c:pt>
                <c:pt idx="4">
                  <c:v>158.07240833809254</c:v>
                </c:pt>
                <c:pt idx="5">
                  <c:v>132.78442603162722</c:v>
                </c:pt>
                <c:pt idx="6">
                  <c:v>83.865772858225938</c:v>
                </c:pt>
              </c:numCache>
            </c:numRef>
          </c:val>
        </c:ser>
        <c:ser>
          <c:idx val="10"/>
          <c:order val="10"/>
          <c:tx>
            <c:strRef>
              <c:f>'investment by sector'!$A$15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'investment by sector'!$B$4:$H$4</c:f>
              <c:strCache>
                <c:ptCount val="7"/>
                <c:pt idx="0">
                  <c:v>Mining</c:v>
                </c:pt>
                <c:pt idx="1">
                  <c:v>Manufac-
turing</c:v>
                </c:pt>
                <c:pt idx="2">
                  <c:v>Utilities</c:v>
                </c:pt>
                <c:pt idx="3">
                  <c:v>Logistics</c:v>
                </c:pt>
                <c:pt idx="4">
                  <c:v>Business services</c:v>
                </c:pt>
                <c:pt idx="5">
                  <c:v>Social services</c:v>
                </c:pt>
                <c:pt idx="6">
                  <c:v>Other</c:v>
                </c:pt>
              </c:strCache>
            </c:strRef>
          </c:cat>
          <c:val>
            <c:numRef>
              <c:f>'investment by sector'!$B$15:$H$15</c:f>
              <c:numCache>
                <c:formatCode>_(* #,##0_);_(* \(#,##0\);_(* "-"??_);_(@_)</c:formatCode>
                <c:ptCount val="7"/>
                <c:pt idx="0">
                  <c:v>88.647822282638856</c:v>
                </c:pt>
                <c:pt idx="1">
                  <c:v>110.69296481438784</c:v>
                </c:pt>
                <c:pt idx="2">
                  <c:v>81.805671112597736</c:v>
                </c:pt>
                <c:pt idx="3">
                  <c:v>114.99239021329987</c:v>
                </c:pt>
                <c:pt idx="4">
                  <c:v>140.30510108509424</c:v>
                </c:pt>
                <c:pt idx="5">
                  <c:v>118.01949633511121</c:v>
                </c:pt>
                <c:pt idx="6">
                  <c:v>78.054848521607283</c:v>
                </c:pt>
              </c:numCache>
            </c:numRef>
          </c:val>
        </c:ser>
        <c:ser>
          <c:idx val="11"/>
          <c:order val="11"/>
          <c:tx>
            <c:strRef>
              <c:f>'investment by sector'!$A$16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'investment by sector'!$B$4:$H$4</c:f>
              <c:strCache>
                <c:ptCount val="7"/>
                <c:pt idx="0">
                  <c:v>Mining</c:v>
                </c:pt>
                <c:pt idx="1">
                  <c:v>Manufac-
turing</c:v>
                </c:pt>
                <c:pt idx="2">
                  <c:v>Utilities</c:v>
                </c:pt>
                <c:pt idx="3">
                  <c:v>Logistics</c:v>
                </c:pt>
                <c:pt idx="4">
                  <c:v>Business services</c:v>
                </c:pt>
                <c:pt idx="5">
                  <c:v>Social services</c:v>
                </c:pt>
                <c:pt idx="6">
                  <c:v>Other</c:v>
                </c:pt>
              </c:strCache>
            </c:strRef>
          </c:cat>
          <c:val>
            <c:numRef>
              <c:f>'investment by sector'!$B$16:$H$16</c:f>
              <c:numCache>
                <c:formatCode>_(* #,##0_);_(* \(#,##0\);_(* "-"??_);_(@_)</c:formatCode>
                <c:ptCount val="7"/>
                <c:pt idx="0">
                  <c:v>93.432453087721228</c:v>
                </c:pt>
                <c:pt idx="1">
                  <c:v>127.26104726769657</c:v>
                </c:pt>
                <c:pt idx="2">
                  <c:v>79.531516243676052</c:v>
                </c:pt>
                <c:pt idx="3">
                  <c:v>121.18053540621079</c:v>
                </c:pt>
                <c:pt idx="4">
                  <c:v>129.66603483723588</c:v>
                </c:pt>
                <c:pt idx="5">
                  <c:v>123.44269651601634</c:v>
                </c:pt>
                <c:pt idx="6">
                  <c:v>80.776156785443533</c:v>
                </c:pt>
              </c:numCache>
            </c:numRef>
          </c:val>
        </c:ser>
        <c:ser>
          <c:idx val="12"/>
          <c:order val="12"/>
          <c:tx>
            <c:strRef>
              <c:f>'investment by sector'!$A$17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'investment by sector'!$B$4:$H$4</c:f>
              <c:strCache>
                <c:ptCount val="7"/>
                <c:pt idx="0">
                  <c:v>Mining</c:v>
                </c:pt>
                <c:pt idx="1">
                  <c:v>Manufac-
turing</c:v>
                </c:pt>
                <c:pt idx="2">
                  <c:v>Utilities</c:v>
                </c:pt>
                <c:pt idx="3">
                  <c:v>Logistics</c:v>
                </c:pt>
                <c:pt idx="4">
                  <c:v>Business services</c:v>
                </c:pt>
                <c:pt idx="5">
                  <c:v>Social services</c:v>
                </c:pt>
                <c:pt idx="6">
                  <c:v>Other</c:v>
                </c:pt>
              </c:strCache>
            </c:strRef>
          </c:cat>
          <c:val>
            <c:numRef>
              <c:f>'investment by sector'!$B$17:$H$17</c:f>
              <c:numCache>
                <c:formatCode>_(* #,##0_);_(* \(#,##0\);_(* "-"??_);_(@_)</c:formatCode>
                <c:ptCount val="7"/>
                <c:pt idx="0">
                  <c:v>94.165363091605172</c:v>
                </c:pt>
                <c:pt idx="1">
                  <c:v>126.03658653447083</c:v>
                </c:pt>
                <c:pt idx="2">
                  <c:v>87.083321904921192</c:v>
                </c:pt>
                <c:pt idx="3">
                  <c:v>138.00204262076537</c:v>
                </c:pt>
                <c:pt idx="4">
                  <c:v>130.44947515705312</c:v>
                </c:pt>
                <c:pt idx="5">
                  <c:v>130.53158398053711</c:v>
                </c:pt>
                <c:pt idx="6">
                  <c:v>87.341764670204711</c:v>
                </c:pt>
              </c:numCache>
            </c:numRef>
          </c:val>
        </c:ser>
        <c:ser>
          <c:idx val="13"/>
          <c:order val="13"/>
          <c:tx>
            <c:strRef>
              <c:f>'investment by sector'!$A$18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'investment by sector'!$B$4:$H$4</c:f>
              <c:strCache>
                <c:ptCount val="7"/>
                <c:pt idx="0">
                  <c:v>Mining</c:v>
                </c:pt>
                <c:pt idx="1">
                  <c:v>Manufac-
turing</c:v>
                </c:pt>
                <c:pt idx="2">
                  <c:v>Utilities</c:v>
                </c:pt>
                <c:pt idx="3">
                  <c:v>Logistics</c:v>
                </c:pt>
                <c:pt idx="4">
                  <c:v>Business services</c:v>
                </c:pt>
                <c:pt idx="5">
                  <c:v>Social services</c:v>
                </c:pt>
                <c:pt idx="6">
                  <c:v>Other</c:v>
                </c:pt>
              </c:strCache>
            </c:strRef>
          </c:cat>
          <c:val>
            <c:numRef>
              <c:f>'investment by sector'!$B$18:$H$18</c:f>
              <c:numCache>
                <c:formatCode>_(* #,##0_);_(* \(#,##0\);_(* "-"??_);_(@_)</c:formatCode>
                <c:ptCount val="7"/>
                <c:pt idx="0">
                  <c:v>94.556819896798544</c:v>
                </c:pt>
                <c:pt idx="1">
                  <c:v>124.39492331104451</c:v>
                </c:pt>
                <c:pt idx="2">
                  <c:v>102.31196312246519</c:v>
                </c:pt>
                <c:pt idx="3">
                  <c:v>139.38929912954831</c:v>
                </c:pt>
                <c:pt idx="4">
                  <c:v>127.65147401484866</c:v>
                </c:pt>
                <c:pt idx="5">
                  <c:v>144.9939138205296</c:v>
                </c:pt>
                <c:pt idx="6">
                  <c:v>96.386848521607277</c:v>
                </c:pt>
              </c:numCache>
            </c:numRef>
          </c:val>
        </c:ser>
        <c:ser>
          <c:idx val="14"/>
          <c:order val="14"/>
          <c:tx>
            <c:strRef>
              <c:f>'investment by sector'!$A$19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'investment by sector'!$B$4:$H$4</c:f>
              <c:strCache>
                <c:ptCount val="7"/>
                <c:pt idx="0">
                  <c:v>Mining</c:v>
                </c:pt>
                <c:pt idx="1">
                  <c:v>Manufac-
turing</c:v>
                </c:pt>
                <c:pt idx="2">
                  <c:v>Utilities</c:v>
                </c:pt>
                <c:pt idx="3">
                  <c:v>Logistics</c:v>
                </c:pt>
                <c:pt idx="4">
                  <c:v>Business services</c:v>
                </c:pt>
                <c:pt idx="5">
                  <c:v>Social services</c:v>
                </c:pt>
                <c:pt idx="6">
                  <c:v>Other</c:v>
                </c:pt>
              </c:strCache>
            </c:strRef>
          </c:cat>
          <c:val>
            <c:numRef>
              <c:f>'investment by sector'!$B$19:$H$19</c:f>
              <c:numCache>
                <c:formatCode>_(* #,##0_);_(* \(#,##0\);_(* "-"??_);_(@_)</c:formatCode>
                <c:ptCount val="7"/>
                <c:pt idx="0">
                  <c:v>95.046855240526</c:v>
                </c:pt>
                <c:pt idx="1">
                  <c:v>120.65438865575283</c:v>
                </c:pt>
                <c:pt idx="2">
                  <c:v>122.72239887945813</c:v>
                </c:pt>
                <c:pt idx="3">
                  <c:v>146.76029171894606</c:v>
                </c:pt>
                <c:pt idx="4">
                  <c:v>123.76891433466591</c:v>
                </c:pt>
                <c:pt idx="5">
                  <c:v>162.16159742366116</c:v>
                </c:pt>
                <c:pt idx="6">
                  <c:v>91.869865959059894</c:v>
                </c:pt>
              </c:numCache>
            </c:numRef>
          </c:val>
        </c:ser>
        <c:ser>
          <c:idx val="15"/>
          <c:order val="15"/>
          <c:tx>
            <c:strRef>
              <c:f>'investment by sector'!$A$20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'investment by sector'!$B$4:$H$4</c:f>
              <c:strCache>
                <c:ptCount val="7"/>
                <c:pt idx="0">
                  <c:v>Mining</c:v>
                </c:pt>
                <c:pt idx="1">
                  <c:v>Manufac-
turing</c:v>
                </c:pt>
                <c:pt idx="2">
                  <c:v>Utilities</c:v>
                </c:pt>
                <c:pt idx="3">
                  <c:v>Logistics</c:v>
                </c:pt>
                <c:pt idx="4">
                  <c:v>Business services</c:v>
                </c:pt>
                <c:pt idx="5">
                  <c:v>Social services</c:v>
                </c:pt>
                <c:pt idx="6">
                  <c:v>Other</c:v>
                </c:pt>
              </c:strCache>
            </c:strRef>
          </c:cat>
          <c:val>
            <c:numRef>
              <c:f>'investment by sector'!$B$20:$H$20</c:f>
              <c:numCache>
                <c:formatCode>_(* #,##0_);_(* \(#,##0\);_(* "-"??_);_(@_)</c:formatCode>
                <c:ptCount val="7"/>
                <c:pt idx="0">
                  <c:v>96.764121955279364</c:v>
                </c:pt>
                <c:pt idx="1">
                  <c:v>122.08030675582201</c:v>
                </c:pt>
                <c:pt idx="2">
                  <c:v>121.17063895973577</c:v>
                </c:pt>
                <c:pt idx="3">
                  <c:v>151.45079948243412</c:v>
                </c:pt>
                <c:pt idx="4">
                  <c:v>123.75559051970302</c:v>
                </c:pt>
                <c:pt idx="5">
                  <c:v>175.22336187268021</c:v>
                </c:pt>
                <c:pt idx="6">
                  <c:v>94.47303775587568</c:v>
                </c:pt>
              </c:numCache>
            </c:numRef>
          </c:val>
        </c:ser>
        <c:ser>
          <c:idx val="16"/>
          <c:order val="16"/>
          <c:tx>
            <c:strRef>
              <c:f>'investment by sector'!$A$21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'investment by sector'!$B$4:$H$4</c:f>
              <c:strCache>
                <c:ptCount val="7"/>
                <c:pt idx="0">
                  <c:v>Mining</c:v>
                </c:pt>
                <c:pt idx="1">
                  <c:v>Manufac-
turing</c:v>
                </c:pt>
                <c:pt idx="2">
                  <c:v>Utilities</c:v>
                </c:pt>
                <c:pt idx="3">
                  <c:v>Logistics</c:v>
                </c:pt>
                <c:pt idx="4">
                  <c:v>Business services</c:v>
                </c:pt>
                <c:pt idx="5">
                  <c:v>Social services</c:v>
                </c:pt>
                <c:pt idx="6">
                  <c:v>Other</c:v>
                </c:pt>
              </c:strCache>
            </c:strRef>
          </c:cat>
          <c:val>
            <c:numRef>
              <c:f>'investment by sector'!$B$21:$H$21</c:f>
              <c:numCache>
                <c:formatCode>_(* #,##0_);_(* \(#,##0\);_(* "-"??_);_(@_)</c:formatCode>
                <c:ptCount val="7"/>
                <c:pt idx="0">
                  <c:v>95.442598069133879</c:v>
                </c:pt>
                <c:pt idx="1">
                  <c:v>116.5452298824072</c:v>
                </c:pt>
                <c:pt idx="2">
                  <c:v>126.93173867960029</c:v>
                </c:pt>
                <c:pt idx="3">
                  <c:v>144.73527877979924</c:v>
                </c:pt>
                <c:pt idx="4">
                  <c:v>117.38147744146201</c:v>
                </c:pt>
                <c:pt idx="5">
                  <c:v>181.15182052961541</c:v>
                </c:pt>
                <c:pt idx="6">
                  <c:v>76.770635633055349</c:v>
                </c:pt>
              </c:numCache>
            </c:numRef>
          </c:val>
        </c:ser>
        <c:ser>
          <c:idx val="17"/>
          <c:order val="17"/>
          <c:tx>
            <c:strRef>
              <c:f>'investment by sector'!$A$22</c:f>
              <c:strCache>
                <c:ptCount val="1"/>
              </c:strCache>
            </c:strRef>
          </c:tx>
          <c:spPr>
            <a:noFill/>
            <a:ln>
              <a:noFill/>
            </a:ln>
          </c:spPr>
          <c:invertIfNegative val="0"/>
          <c:cat>
            <c:strRef>
              <c:f>'investment by sector'!$B$4:$H$4</c:f>
              <c:strCache>
                <c:ptCount val="7"/>
                <c:pt idx="0">
                  <c:v>Mining</c:v>
                </c:pt>
                <c:pt idx="1">
                  <c:v>Manufac-
turing</c:v>
                </c:pt>
                <c:pt idx="2">
                  <c:v>Utilities</c:v>
                </c:pt>
                <c:pt idx="3">
                  <c:v>Logistics</c:v>
                </c:pt>
                <c:pt idx="4">
                  <c:v>Business services</c:v>
                </c:pt>
                <c:pt idx="5">
                  <c:v>Social services</c:v>
                </c:pt>
                <c:pt idx="6">
                  <c:v>Other</c:v>
                </c:pt>
              </c:strCache>
            </c:strRef>
          </c:cat>
          <c:val>
            <c:numRef>
              <c:f>'investment by sector'!$B$22:$H$22</c:f>
              <c:numCache>
                <c:formatCode>_(* #,##0_);_(* \(#,##0\);_(* "-"??_);_(@_)</c:formatCode>
                <c:ptCount val="7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9"/>
        <c:axId val="209668736"/>
        <c:axId val="209674624"/>
      </c:barChart>
      <c:catAx>
        <c:axId val="209668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1"/>
            </a:pPr>
            <a:endParaRPr lang="en-US"/>
          </a:p>
        </c:txPr>
        <c:crossAx val="209674624"/>
        <c:crosses val="autoZero"/>
        <c:auto val="1"/>
        <c:lblAlgn val="ctr"/>
        <c:lblOffset val="100"/>
        <c:noMultiLvlLbl val="0"/>
      </c:catAx>
      <c:valAx>
        <c:axId val="209674624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ZA" sz="1600"/>
                  <a:t>Billions of constant (2016)</a:t>
                </a:r>
                <a:r>
                  <a:rPr lang="en-ZA" sz="1600" baseline="0"/>
                  <a:t> rand</a:t>
                </a:r>
                <a:endParaRPr lang="en-ZA" sz="1600"/>
              </a:p>
            </c:rich>
          </c:tx>
          <c:overlay val="0"/>
        </c:title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2096687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'fiscal indicators '!$D$20</c:f>
              <c:strCache>
                <c:ptCount val="1"/>
                <c:pt idx="0">
                  <c:v>2008/9 to 2015/6 (actual)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'fiscal indicators '!$E$19:$G$19</c:f>
              <c:strCache>
                <c:ptCount val="3"/>
                <c:pt idx="0">
                  <c:v>revenue</c:v>
                </c:pt>
                <c:pt idx="1">
                  <c:v>expenditure</c:v>
                </c:pt>
                <c:pt idx="2">
                  <c:v>GDP</c:v>
                </c:pt>
              </c:strCache>
            </c:strRef>
          </c:cat>
          <c:val>
            <c:numRef>
              <c:f>'fiscal indicators '!$E$20:$G$20</c:f>
              <c:numCache>
                <c:formatCode>0.0%</c:formatCode>
                <c:ptCount val="3"/>
                <c:pt idx="0">
                  <c:v>5.1409065174834234E-2</c:v>
                </c:pt>
                <c:pt idx="1">
                  <c:v>3.4315314748660342E-2</c:v>
                </c:pt>
                <c:pt idx="2">
                  <c:v>1.6985697667091015E-2</c:v>
                </c:pt>
              </c:numCache>
            </c:numRef>
          </c:val>
        </c:ser>
        <c:ser>
          <c:idx val="1"/>
          <c:order val="1"/>
          <c:tx>
            <c:strRef>
              <c:f>'fiscal indicators '!$D$21</c:f>
              <c:strCache>
                <c:ptCount val="1"/>
                <c:pt idx="0">
                  <c:v>2015/6 to 2016/7 (actual)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</c:spPr>
          <c:invertIfNegative val="0"/>
          <c:cat>
            <c:strRef>
              <c:f>'fiscal indicators '!$E$19:$G$19</c:f>
              <c:strCache>
                <c:ptCount val="3"/>
                <c:pt idx="0">
                  <c:v>revenue</c:v>
                </c:pt>
                <c:pt idx="1">
                  <c:v>expenditure</c:v>
                </c:pt>
                <c:pt idx="2">
                  <c:v>GDP</c:v>
                </c:pt>
              </c:strCache>
            </c:strRef>
          </c:cat>
          <c:val>
            <c:numRef>
              <c:f>'fiscal indicators '!$E$21:$G$21</c:f>
              <c:numCache>
                <c:formatCode>0.0%</c:formatCode>
                <c:ptCount val="3"/>
                <c:pt idx="0">
                  <c:v>-6.7884173618266708E-3</c:v>
                </c:pt>
                <c:pt idx="1">
                  <c:v>-1.2338748739916583E-2</c:v>
                </c:pt>
                <c:pt idx="2">
                  <c:v>4.510000000000014E-3</c:v>
                </c:pt>
              </c:numCache>
            </c:numRef>
          </c:val>
        </c:ser>
        <c:ser>
          <c:idx val="2"/>
          <c:order val="2"/>
          <c:tx>
            <c:strRef>
              <c:f>'fiscal indicators '!$D$22</c:f>
              <c:strCache>
                <c:ptCount val="1"/>
                <c:pt idx="0">
                  <c:v>2016/7 to 2019/20 (planned)</c:v>
                </c:pt>
              </c:strCache>
            </c:strRef>
          </c:tx>
          <c:invertIfNegative val="0"/>
          <c:cat>
            <c:strRef>
              <c:f>'fiscal indicators '!$E$19:$G$19</c:f>
              <c:strCache>
                <c:ptCount val="3"/>
                <c:pt idx="0">
                  <c:v>revenue</c:v>
                </c:pt>
                <c:pt idx="1">
                  <c:v>expenditure</c:v>
                </c:pt>
                <c:pt idx="2">
                  <c:v>GDP</c:v>
                </c:pt>
              </c:strCache>
            </c:strRef>
          </c:cat>
          <c:val>
            <c:numRef>
              <c:f>'fiscal indicators '!$E$22:$G$22</c:f>
              <c:numCache>
                <c:formatCode>0.0%</c:formatCode>
                <c:ptCount val="3"/>
                <c:pt idx="0">
                  <c:v>2.8799650164057722E-2</c:v>
                </c:pt>
                <c:pt idx="1">
                  <c:v>2.0619225865853963E-2</c:v>
                </c:pt>
                <c:pt idx="2">
                  <c:v>1.4788597239338674E-2</c:v>
                </c:pt>
              </c:numCache>
            </c:numRef>
          </c:val>
        </c:ser>
        <c:ser>
          <c:idx val="3"/>
          <c:order val="3"/>
          <c:tx>
            <c:strRef>
              <c:f>'fiscal indicators '!$D$23</c:f>
              <c:strCache>
                <c:ptCount val="1"/>
              </c:strCache>
            </c:strRef>
          </c:tx>
          <c:spPr>
            <a:noFill/>
            <a:ln>
              <a:noFill/>
            </a:ln>
          </c:spPr>
          <c:invertIfNegative val="0"/>
          <c:cat>
            <c:strRef>
              <c:f>'fiscal indicators '!$E$19:$G$19</c:f>
              <c:strCache>
                <c:ptCount val="3"/>
                <c:pt idx="0">
                  <c:v>revenue</c:v>
                </c:pt>
                <c:pt idx="1">
                  <c:v>expenditure</c:v>
                </c:pt>
                <c:pt idx="2">
                  <c:v>GDP</c:v>
                </c:pt>
              </c:strCache>
            </c:strRef>
          </c:cat>
          <c:val>
            <c:numRef>
              <c:f>'fiscal indicators '!$E$23:$G$23</c:f>
              <c:numCache>
                <c:formatCode>_ * #,##0_ ;_ * \-#,##0_ ;_ * "-"??_ ;_ @_ </c:formatCode>
                <c:ptCount val="3"/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"/>
        <c:overlap val="19"/>
        <c:axId val="212121088"/>
        <c:axId val="212122624"/>
      </c:barChart>
      <c:catAx>
        <c:axId val="21212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1"/>
            </a:pPr>
            <a:endParaRPr lang="en-US"/>
          </a:p>
        </c:txPr>
        <c:crossAx val="212122624"/>
        <c:crosses val="autoZero"/>
        <c:auto val="1"/>
        <c:lblAlgn val="ctr"/>
        <c:lblOffset val="100"/>
        <c:noMultiLvlLbl val="0"/>
      </c:catAx>
      <c:valAx>
        <c:axId val="212122624"/>
        <c:scaling>
          <c:orientation val="minMax"/>
          <c:max val="5.000000000000001E-2"/>
        </c:scaling>
        <c:delete val="0"/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800"/>
                </a:pPr>
                <a:r>
                  <a:rPr lang="en-ZA"/>
                  <a:t>average %</a:t>
                </a:r>
                <a:r>
                  <a:rPr lang="en-ZA" baseline="0"/>
                  <a:t> </a:t>
                </a:r>
                <a:r>
                  <a:rPr lang="en-ZA"/>
                  <a:t>change</a:t>
                </a:r>
              </a:p>
            </c:rich>
          </c:tx>
          <c:overlay val="0"/>
        </c:title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212121088"/>
        <c:crosses val="autoZero"/>
        <c:crossBetween val="between"/>
        <c:majorUnit val="5.000000000000001E-3"/>
      </c:valAx>
      <c:spPr>
        <a:noFill/>
        <a:ln w="25400">
          <a:noFill/>
        </a:ln>
      </c:spPr>
    </c:plotArea>
    <c:legend>
      <c:legendPos val="t"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'expenditure by econ function'!$B$9</c:f>
              <c:strCache>
                <c:ptCount val="1"/>
                <c:pt idx="0">
                  <c:v>Average annual change, 2009/10 to 2016/7</c:v>
                </c:pt>
              </c:strCache>
            </c:strRef>
          </c:tx>
          <c:spPr>
            <a:solidFill>
              <a:srgbClr val="1F497D">
                <a:lumMod val="50000"/>
                <a:alpha val="29000"/>
              </a:srgbClr>
            </a:solidFill>
          </c:spPr>
          <c:invertIfNegative val="0"/>
          <c:cat>
            <c:strRef>
              <c:f>'expenditure by econ function'!$A$10:$A$14</c:f>
              <c:strCache>
                <c:ptCount val="5"/>
                <c:pt idx="0">
                  <c:v>General economic and labour affairs (R28 bn)</c:v>
                </c:pt>
                <c:pt idx="1">
                  <c:v>Agriculture (R19 bn)</c:v>
                </c:pt>
                <c:pt idx="2">
                  <c:v>Energy (R8 bn)</c:v>
                </c:pt>
                <c:pt idx="3">
                  <c:v>Mining, manufacturing, construction (R2 bn)</c:v>
                </c:pt>
                <c:pt idx="4">
                  <c:v>Transport (R84 bn)</c:v>
                </c:pt>
              </c:strCache>
            </c:strRef>
          </c:cat>
          <c:val>
            <c:numRef>
              <c:f>'expenditure by econ function'!$B$10:$B$14</c:f>
              <c:numCache>
                <c:formatCode>0.0%</c:formatCode>
                <c:ptCount val="5"/>
                <c:pt idx="0">
                  <c:v>3.8348877043542284E-2</c:v>
                </c:pt>
                <c:pt idx="1">
                  <c:v>-8.3429818597798855E-3</c:v>
                </c:pt>
                <c:pt idx="2">
                  <c:v>-0.24521641187120624</c:v>
                </c:pt>
                <c:pt idx="3">
                  <c:v>-0.13951019552366306</c:v>
                </c:pt>
                <c:pt idx="4">
                  <c:v>2.3853066373259013E-2</c:v>
                </c:pt>
              </c:numCache>
            </c:numRef>
          </c:val>
        </c:ser>
        <c:ser>
          <c:idx val="2"/>
          <c:order val="1"/>
          <c:tx>
            <c:strRef>
              <c:f>'expenditure by econ function'!$C$9</c:f>
              <c:strCache>
                <c:ptCount val="1"/>
                <c:pt idx="0">
                  <c:v>Change, 2016/7 to 2018/9</c:v>
                </c:pt>
              </c:strCache>
            </c:strRef>
          </c:tx>
          <c:invertIfNegative val="0"/>
          <c:cat>
            <c:strRef>
              <c:f>'expenditure by econ function'!$A$10:$A$14</c:f>
              <c:strCache>
                <c:ptCount val="5"/>
                <c:pt idx="0">
                  <c:v>General economic and labour affairs (R28 bn)</c:v>
                </c:pt>
                <c:pt idx="1">
                  <c:v>Agriculture (R19 bn)</c:v>
                </c:pt>
                <c:pt idx="2">
                  <c:v>Energy (R8 bn)</c:v>
                </c:pt>
                <c:pt idx="3">
                  <c:v>Mining, manufacturing, construction (R2 bn)</c:v>
                </c:pt>
                <c:pt idx="4">
                  <c:v>Transport (R84 bn)</c:v>
                </c:pt>
              </c:strCache>
            </c:strRef>
          </c:cat>
          <c:val>
            <c:numRef>
              <c:f>'expenditure by econ function'!$C$10:$C$14</c:f>
              <c:numCache>
                <c:formatCode>0.0%</c:formatCode>
                <c:ptCount val="5"/>
                <c:pt idx="0">
                  <c:v>-5.6784630496013899E-2</c:v>
                </c:pt>
                <c:pt idx="1">
                  <c:v>-2.5465984711430023E-2</c:v>
                </c:pt>
                <c:pt idx="2">
                  <c:v>5.6589983724003812E-2</c:v>
                </c:pt>
                <c:pt idx="3">
                  <c:v>-1.5396770433290907E-2</c:v>
                </c:pt>
                <c:pt idx="4">
                  <c:v>-8.8784720742840495E-3</c:v>
                </c:pt>
              </c:numCache>
            </c:numRef>
          </c:val>
        </c:ser>
        <c:ser>
          <c:idx val="3"/>
          <c:order val="2"/>
          <c:tx>
            <c:strRef>
              <c:f>'expenditure by econ function'!$D$9</c:f>
              <c:strCache>
                <c:ptCount val="1"/>
                <c:pt idx="0">
                  <c:v>Average annual change, 2018/9 to 2019/20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</c:spPr>
          <c:invertIfNegative val="0"/>
          <c:cat>
            <c:strRef>
              <c:f>'expenditure by econ function'!$A$10:$A$14</c:f>
              <c:strCache>
                <c:ptCount val="5"/>
                <c:pt idx="0">
                  <c:v>General economic and labour affairs (R28 bn)</c:v>
                </c:pt>
                <c:pt idx="1">
                  <c:v>Agriculture (R19 bn)</c:v>
                </c:pt>
                <c:pt idx="2">
                  <c:v>Energy (R8 bn)</c:v>
                </c:pt>
                <c:pt idx="3">
                  <c:v>Mining, manufacturing, construction (R2 bn)</c:v>
                </c:pt>
                <c:pt idx="4">
                  <c:v>Transport (R84 bn)</c:v>
                </c:pt>
              </c:strCache>
            </c:strRef>
          </c:cat>
          <c:val>
            <c:numRef>
              <c:f>'expenditure by econ function'!$D$10:$D$14</c:f>
              <c:numCache>
                <c:formatCode>0.0%</c:formatCode>
                <c:ptCount val="5"/>
                <c:pt idx="0">
                  <c:v>5.3930936282807318E-2</c:v>
                </c:pt>
                <c:pt idx="1">
                  <c:v>2.8681523865299985E-2</c:v>
                </c:pt>
                <c:pt idx="2">
                  <c:v>7.6285426863025751E-2</c:v>
                </c:pt>
                <c:pt idx="3">
                  <c:v>7.0861188037030232E-4</c:v>
                </c:pt>
                <c:pt idx="4">
                  <c:v>4.137007663952752E-2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9"/>
        <c:axId val="212214912"/>
        <c:axId val="212216448"/>
      </c:barChart>
      <c:catAx>
        <c:axId val="212214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1"/>
            </a:pPr>
            <a:endParaRPr lang="en-US"/>
          </a:p>
        </c:txPr>
        <c:crossAx val="212216448"/>
        <c:crosses val="autoZero"/>
        <c:auto val="1"/>
        <c:lblAlgn val="ctr"/>
        <c:lblOffset val="100"/>
        <c:noMultiLvlLbl val="0"/>
      </c:catAx>
      <c:valAx>
        <c:axId val="212216448"/>
        <c:scaling>
          <c:orientation val="minMax"/>
          <c:min val="-0.25"/>
        </c:scaling>
        <c:delete val="0"/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212214912"/>
        <c:crosses val="autoZero"/>
        <c:crossBetween val="between"/>
        <c:majorUnit val="5.000000000000001E-2"/>
      </c:valAx>
      <c:spPr>
        <a:noFill/>
        <a:ln w="25400">
          <a:noFill/>
        </a:ln>
      </c:spPr>
    </c:plotArea>
    <c:legend>
      <c:legendPos val="t"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'dti budget'!$A$6</c:f>
              <c:strCache>
                <c:ptCount val="1"/>
                <c:pt idx="0">
                  <c:v>Staff and agencies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invertIfNegative val="0"/>
          <c:cat>
            <c:multiLvlStrRef>
              <c:f>'dti budget'!$B$4:$H$5</c:f>
              <c:multiLvlStrCache>
                <c:ptCount val="7"/>
                <c:lvl>
                  <c:pt idx="0">
                    <c:v>2013/14</c:v>
                  </c:pt>
                  <c:pt idx="1">
                    <c:v>2014/15</c:v>
                  </c:pt>
                  <c:pt idx="2">
                    <c:v>2015/16</c:v>
                  </c:pt>
                  <c:pt idx="3">
                    <c:v>2016/17</c:v>
                  </c:pt>
                  <c:pt idx="4">
                    <c:v>2017/18</c:v>
                  </c:pt>
                  <c:pt idx="5">
                    <c:v>2018/19</c:v>
                  </c:pt>
                  <c:pt idx="6">
                    <c:v>2019/20</c:v>
                  </c:pt>
                </c:lvl>
                <c:lvl>
                  <c:pt idx="0">
                    <c:v>Audited outcome</c:v>
                  </c:pt>
                  <c:pt idx="3">
                    <c:v>Adjusted 
appropriation</c:v>
                  </c:pt>
                  <c:pt idx="4">
                    <c:v>Medium-term expenditure 
estimate</c:v>
                  </c:pt>
                </c:lvl>
              </c:multiLvlStrCache>
            </c:multiLvlStrRef>
          </c:cat>
          <c:val>
            <c:numRef>
              <c:f>'dti budget'!$B$6:$H$6</c:f>
              <c:numCache>
                <c:formatCode>_ * #,##0.0_ ;_ * \-#,##0.0_ ;_ * "-"??_ ;_ @_ </c:formatCode>
                <c:ptCount val="7"/>
                <c:pt idx="0">
                  <c:v>3.1952914157347161</c:v>
                </c:pt>
                <c:pt idx="1">
                  <c:v>3.3051701043742501</c:v>
                </c:pt>
                <c:pt idx="2">
                  <c:v>3.1806727032414779</c:v>
                </c:pt>
                <c:pt idx="3">
                  <c:v>3.3357311934099982</c:v>
                </c:pt>
                <c:pt idx="4">
                  <c:v>3.0626469999999992</c:v>
                </c:pt>
                <c:pt idx="5">
                  <c:v>2.8712990049892539</c:v>
                </c:pt>
                <c:pt idx="6">
                  <c:v>3.0488075965425523</c:v>
                </c:pt>
              </c:numCache>
            </c:numRef>
          </c:val>
        </c:ser>
        <c:ser>
          <c:idx val="1"/>
          <c:order val="1"/>
          <c:tx>
            <c:strRef>
              <c:f>'dti budget'!$A$7</c:f>
              <c:strCache>
                <c:ptCount val="1"/>
                <c:pt idx="0">
                  <c:v>IDC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cat>
            <c:multiLvlStrRef>
              <c:f>'dti budget'!$B$4:$H$5</c:f>
              <c:multiLvlStrCache>
                <c:ptCount val="7"/>
                <c:lvl>
                  <c:pt idx="0">
                    <c:v>2013/14</c:v>
                  </c:pt>
                  <c:pt idx="1">
                    <c:v>2014/15</c:v>
                  </c:pt>
                  <c:pt idx="2">
                    <c:v>2015/16</c:v>
                  </c:pt>
                  <c:pt idx="3">
                    <c:v>2016/17</c:v>
                  </c:pt>
                  <c:pt idx="4">
                    <c:v>2017/18</c:v>
                  </c:pt>
                  <c:pt idx="5">
                    <c:v>2018/19</c:v>
                  </c:pt>
                  <c:pt idx="6">
                    <c:v>2019/20</c:v>
                  </c:pt>
                </c:lvl>
                <c:lvl>
                  <c:pt idx="0">
                    <c:v>Audited outcome</c:v>
                  </c:pt>
                  <c:pt idx="3">
                    <c:v>Adjusted 
appropriation</c:v>
                  </c:pt>
                  <c:pt idx="4">
                    <c:v>Medium-term expenditure 
estimate</c:v>
                  </c:pt>
                </c:lvl>
              </c:multiLvlStrCache>
            </c:multiLvlStrRef>
          </c:cat>
          <c:val>
            <c:numRef>
              <c:f>'dti budget'!$B$7:$H$7</c:f>
              <c:numCache>
                <c:formatCode>_ * #,##0.0_ ;_ * \-#,##0.0_ ;_ * "-"??_ ;_ @_ </c:formatCode>
                <c:ptCount val="7"/>
                <c:pt idx="0">
                  <c:v>1.0262073460815198</c:v>
                </c:pt>
                <c:pt idx="1">
                  <c:v>1.031888177019</c:v>
                </c:pt>
                <c:pt idx="2">
                  <c:v>1.1249132526554999</c:v>
                </c:pt>
                <c:pt idx="3">
                  <c:v>0.80164639785999992</c:v>
                </c:pt>
                <c:pt idx="4">
                  <c:v>0.72343999999999997</c:v>
                </c:pt>
                <c:pt idx="5">
                  <c:v>0.66032169805068774</c:v>
                </c:pt>
                <c:pt idx="6">
                  <c:v>0.69729993278233782</c:v>
                </c:pt>
              </c:numCache>
            </c:numRef>
          </c:val>
        </c:ser>
        <c:ser>
          <c:idx val="2"/>
          <c:order val="2"/>
          <c:tx>
            <c:strRef>
              <c:f>'dti budget'!$A$8</c:f>
              <c:strCache>
                <c:ptCount val="1"/>
                <c:pt idx="0">
                  <c:v>Transfers to private business (b)</c:v>
                </c:pt>
              </c:strCache>
            </c:strRef>
          </c:tx>
          <c:invertIfNegative val="0"/>
          <c:cat>
            <c:multiLvlStrRef>
              <c:f>'dti budget'!$B$4:$H$5</c:f>
              <c:multiLvlStrCache>
                <c:ptCount val="7"/>
                <c:lvl>
                  <c:pt idx="0">
                    <c:v>2013/14</c:v>
                  </c:pt>
                  <c:pt idx="1">
                    <c:v>2014/15</c:v>
                  </c:pt>
                  <c:pt idx="2">
                    <c:v>2015/16</c:v>
                  </c:pt>
                  <c:pt idx="3">
                    <c:v>2016/17</c:v>
                  </c:pt>
                  <c:pt idx="4">
                    <c:v>2017/18</c:v>
                  </c:pt>
                  <c:pt idx="5">
                    <c:v>2018/19</c:v>
                  </c:pt>
                  <c:pt idx="6">
                    <c:v>2019/20</c:v>
                  </c:pt>
                </c:lvl>
                <c:lvl>
                  <c:pt idx="0">
                    <c:v>Audited outcome</c:v>
                  </c:pt>
                  <c:pt idx="3">
                    <c:v>Adjusted 
appropriation</c:v>
                  </c:pt>
                  <c:pt idx="4">
                    <c:v>Medium-term expenditure 
estimate</c:v>
                  </c:pt>
                </c:lvl>
              </c:multiLvlStrCache>
            </c:multiLvlStrRef>
          </c:cat>
          <c:val>
            <c:numRef>
              <c:f>'dti budget'!$B$8:$H$8</c:f>
              <c:numCache>
                <c:formatCode>_ * #,##0.0_ ;_ * \-#,##0.0_ ;_ * "-"??_ ;_ @_ </c:formatCode>
                <c:ptCount val="7"/>
                <c:pt idx="0">
                  <c:v>5.0585241860386967</c:v>
                </c:pt>
                <c:pt idx="1">
                  <c:v>5.0060142497504998</c:v>
                </c:pt>
                <c:pt idx="2">
                  <c:v>5.366421195637173</c:v>
                </c:pt>
                <c:pt idx="3">
                  <c:v>5.2501365762999992</c:v>
                </c:pt>
                <c:pt idx="4">
                  <c:v>4.6532869999999997</c:v>
                </c:pt>
                <c:pt idx="5">
                  <c:v>4.5106951821030608</c:v>
                </c:pt>
                <c:pt idx="6">
                  <c:v>3.4099434803601349</c:v>
                </c:pt>
              </c:numCache>
            </c:numRef>
          </c:val>
        </c:ser>
        <c:ser>
          <c:idx val="3"/>
          <c:order val="3"/>
          <c:tx>
            <c:strRef>
              <c:f>'dti budget'!$A$9</c:f>
              <c:strCache>
                <c:ptCount val="1"/>
                <c:pt idx="0">
                  <c:v>Spatial initiatives (c)</c:v>
                </c:pt>
              </c:strCache>
            </c:strRef>
          </c:tx>
          <c:spPr>
            <a:solidFill>
              <a:sysClr val="window" lastClr="FFFFFF"/>
            </a:solidFill>
          </c:spPr>
          <c:invertIfNegative val="0"/>
          <c:cat>
            <c:multiLvlStrRef>
              <c:f>'dti budget'!$B$4:$H$5</c:f>
              <c:multiLvlStrCache>
                <c:ptCount val="7"/>
                <c:lvl>
                  <c:pt idx="0">
                    <c:v>2013/14</c:v>
                  </c:pt>
                  <c:pt idx="1">
                    <c:v>2014/15</c:v>
                  </c:pt>
                  <c:pt idx="2">
                    <c:v>2015/16</c:v>
                  </c:pt>
                  <c:pt idx="3">
                    <c:v>2016/17</c:v>
                  </c:pt>
                  <c:pt idx="4">
                    <c:v>2017/18</c:v>
                  </c:pt>
                  <c:pt idx="5">
                    <c:v>2018/19</c:v>
                  </c:pt>
                  <c:pt idx="6">
                    <c:v>2019/20</c:v>
                  </c:pt>
                </c:lvl>
                <c:lvl>
                  <c:pt idx="0">
                    <c:v>Audited outcome</c:v>
                  </c:pt>
                  <c:pt idx="3">
                    <c:v>Adjusted 
appropriation</c:v>
                  </c:pt>
                  <c:pt idx="4">
                    <c:v>Medium-term expenditure 
estimate</c:v>
                  </c:pt>
                </c:lvl>
              </c:multiLvlStrCache>
            </c:multiLvlStrRef>
          </c:cat>
          <c:val>
            <c:numRef>
              <c:f>'dti budget'!$B$9:$H$9</c:f>
              <c:numCache>
                <c:formatCode>_ * #,##0.0_ ;_ * \-#,##0.0_ ;_ * "-"??_ ;_ @_ </c:formatCode>
                <c:ptCount val="7"/>
                <c:pt idx="0">
                  <c:v>1.1067832145417367</c:v>
                </c:pt>
                <c:pt idx="1">
                  <c:v>0.83167054195049994</c:v>
                </c:pt>
                <c:pt idx="2">
                  <c:v>0.97281338535652162</c:v>
                </c:pt>
                <c:pt idx="3">
                  <c:v>1.5963870999999998</c:v>
                </c:pt>
                <c:pt idx="4">
                  <c:v>0.83542099999999997</c:v>
                </c:pt>
                <c:pt idx="5">
                  <c:v>1.3926363524477643</c:v>
                </c:pt>
                <c:pt idx="6">
                  <c:v>1.4743200128754956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7"/>
        <c:overlap val="100"/>
        <c:axId val="212284544"/>
        <c:axId val="212286080"/>
      </c:barChart>
      <c:catAx>
        <c:axId val="212284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212286080"/>
        <c:crosses val="autoZero"/>
        <c:auto val="1"/>
        <c:lblAlgn val="ctr"/>
        <c:lblOffset val="100"/>
        <c:noMultiLvlLbl val="0"/>
      </c:catAx>
      <c:valAx>
        <c:axId val="212286080"/>
        <c:scaling>
          <c:orientation val="minMax"/>
          <c:max val="11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Billions of constant (2016) rand</a:t>
                </a:r>
              </a:p>
            </c:rich>
          </c:tx>
          <c:layout/>
          <c:overlay val="0"/>
        </c:title>
        <c:numFmt formatCode="_ * #,##0.0_ ;_ * \-#,##0.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212284544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t"/>
      <c:layout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'real economy in the GDP'!$B$3</c:f>
              <c:strCache>
                <c:ptCount val="1"/>
                <c:pt idx="0">
                  <c:v>Agriculture</c:v>
                </c:pt>
              </c:strCache>
            </c:strRef>
          </c:tx>
          <c:spPr>
            <a:ln w="25400">
              <a:solidFill>
                <a:srgbClr val="1F497D">
                  <a:lumMod val="50000"/>
                </a:srgbClr>
              </a:solidFill>
            </a:ln>
          </c:spPr>
          <c:marker>
            <c:symbol val="square"/>
            <c:size val="6"/>
          </c:marker>
          <c:cat>
            <c:numRef>
              <c:f>'real economy in the GDP'!$A$4:$A$26</c:f>
              <c:numCache>
                <c:formatCode>General</c:formatCode>
                <c:ptCount val="23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 formatCode="0">
                  <c:v>2010</c:v>
                </c:pt>
                <c:pt idx="17" formatCode="0">
                  <c:v>2011</c:v>
                </c:pt>
                <c:pt idx="18" formatCode="0">
                  <c:v>2012</c:v>
                </c:pt>
                <c:pt idx="19" formatCode="0">
                  <c:v>2013</c:v>
                </c:pt>
                <c:pt idx="20" formatCode="0">
                  <c:v>2014</c:v>
                </c:pt>
                <c:pt idx="21" formatCode="0">
                  <c:v>2015</c:v>
                </c:pt>
                <c:pt idx="22" formatCode="0">
                  <c:v>2016</c:v>
                </c:pt>
              </c:numCache>
            </c:numRef>
          </c:cat>
          <c:val>
            <c:numRef>
              <c:f>'real economy in the GDP'!$B$4:$B$26</c:f>
              <c:numCache>
                <c:formatCode>0.0%</c:formatCode>
                <c:ptCount val="23"/>
                <c:pt idx="0">
                  <c:v>4.2150274595191273E-2</c:v>
                </c:pt>
                <c:pt idx="1">
                  <c:v>3.5371084556526364E-2</c:v>
                </c:pt>
                <c:pt idx="2">
                  <c:v>3.8600073137706921E-2</c:v>
                </c:pt>
                <c:pt idx="3">
                  <c:v>3.6925375796837787E-2</c:v>
                </c:pt>
                <c:pt idx="4">
                  <c:v>3.4481567049638041E-2</c:v>
                </c:pt>
                <c:pt idx="5">
                  <c:v>3.2379571666190571E-2</c:v>
                </c:pt>
                <c:pt idx="6">
                  <c:v>2.9947320387450058E-2</c:v>
                </c:pt>
                <c:pt idx="7">
                  <c:v>3.2163644969796033E-2</c:v>
                </c:pt>
                <c:pt idx="8">
                  <c:v>3.3843594353253688E-2</c:v>
                </c:pt>
                <c:pt idx="9">
                  <c:v>3.0523384877690823E-2</c:v>
                </c:pt>
                <c:pt idx="10">
                  <c:v>2.7634837722865079E-2</c:v>
                </c:pt>
                <c:pt idx="11">
                  <c:v>2.3896230579709177E-2</c:v>
                </c:pt>
                <c:pt idx="12">
                  <c:v>2.3314002970486903E-2</c:v>
                </c:pt>
                <c:pt idx="13">
                  <c:v>2.6433826862292557E-2</c:v>
                </c:pt>
                <c:pt idx="14">
                  <c:v>2.859484847660854E-2</c:v>
                </c:pt>
                <c:pt idx="15">
                  <c:v>2.713443691172528E-2</c:v>
                </c:pt>
                <c:pt idx="16">
                  <c:v>2.3873729153764747E-2</c:v>
                </c:pt>
                <c:pt idx="17">
                  <c:v>2.2854725393040558E-2</c:v>
                </c:pt>
                <c:pt idx="18">
                  <c:v>2.1694777356979257E-2</c:v>
                </c:pt>
                <c:pt idx="19">
                  <c:v>2.0978659394487179E-2</c:v>
                </c:pt>
                <c:pt idx="20">
                  <c:v>2.1776323004867676E-2</c:v>
                </c:pt>
                <c:pt idx="21">
                  <c:v>2.0813181390762294E-2</c:v>
                </c:pt>
                <c:pt idx="22">
                  <c:v>2.1768175152921745E-2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'real economy in the GDP'!$C$3</c:f>
              <c:strCache>
                <c:ptCount val="1"/>
                <c:pt idx="0">
                  <c:v>Mining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circle"/>
            <c:size val="8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'real economy in the GDP'!$A$4:$A$26</c:f>
              <c:numCache>
                <c:formatCode>General</c:formatCode>
                <c:ptCount val="23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 formatCode="0">
                  <c:v>2010</c:v>
                </c:pt>
                <c:pt idx="17" formatCode="0">
                  <c:v>2011</c:v>
                </c:pt>
                <c:pt idx="18" formatCode="0">
                  <c:v>2012</c:v>
                </c:pt>
                <c:pt idx="19" formatCode="0">
                  <c:v>2013</c:v>
                </c:pt>
                <c:pt idx="20" formatCode="0">
                  <c:v>2014</c:v>
                </c:pt>
                <c:pt idx="21" formatCode="0">
                  <c:v>2015</c:v>
                </c:pt>
                <c:pt idx="22" formatCode="0">
                  <c:v>2016</c:v>
                </c:pt>
              </c:numCache>
            </c:numRef>
          </c:cat>
          <c:val>
            <c:numRef>
              <c:f>'real economy in the GDP'!$C$4:$C$26</c:f>
              <c:numCache>
                <c:formatCode>0.0%</c:formatCode>
                <c:ptCount val="23"/>
                <c:pt idx="0">
                  <c:v>6.496363301709808E-2</c:v>
                </c:pt>
                <c:pt idx="1">
                  <c:v>6.2038049102759535E-2</c:v>
                </c:pt>
                <c:pt idx="2">
                  <c:v>6.1368618592285949E-2</c:v>
                </c:pt>
                <c:pt idx="3">
                  <c:v>5.7879412220171851E-2</c:v>
                </c:pt>
                <c:pt idx="4">
                  <c:v>6.0457618041230121E-2</c:v>
                </c:pt>
                <c:pt idx="5">
                  <c:v>6.2721262304160405E-2</c:v>
                </c:pt>
                <c:pt idx="6">
                  <c:v>6.7245428547917999E-2</c:v>
                </c:pt>
                <c:pt idx="7">
                  <c:v>7.4118180676854037E-2</c:v>
                </c:pt>
                <c:pt idx="8">
                  <c:v>7.6659303991929786E-2</c:v>
                </c:pt>
                <c:pt idx="9">
                  <c:v>6.5757165686262428E-2</c:v>
                </c:pt>
                <c:pt idx="10">
                  <c:v>6.2673404991959794E-2</c:v>
                </c:pt>
                <c:pt idx="11">
                  <c:v>6.5517563664980363E-2</c:v>
                </c:pt>
                <c:pt idx="12">
                  <c:v>7.2220993247821261E-2</c:v>
                </c:pt>
                <c:pt idx="13">
                  <c:v>7.4743833348783081E-2</c:v>
                </c:pt>
                <c:pt idx="14">
                  <c:v>8.3426734373798661E-2</c:v>
                </c:pt>
                <c:pt idx="15">
                  <c:v>8.008379615138557E-2</c:v>
                </c:pt>
                <c:pt idx="16">
                  <c:v>8.3824251452136192E-2</c:v>
                </c:pt>
                <c:pt idx="17">
                  <c:v>8.6509537606613673E-2</c:v>
                </c:pt>
                <c:pt idx="18">
                  <c:v>8.2162283920950568E-2</c:v>
                </c:pt>
                <c:pt idx="19">
                  <c:v>8.1445577555115847E-2</c:v>
                </c:pt>
                <c:pt idx="20">
                  <c:v>7.5312795110557024E-2</c:v>
                </c:pt>
                <c:pt idx="21">
                  <c:v>7.0130586797033545E-2</c:v>
                </c:pt>
                <c:pt idx="22">
                  <c:v>7.0178301880138766E-2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'real economy in the GDP'!$D$3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47625">
              <a:solidFill>
                <a:srgbClr val="5B9BD5">
                  <a:lumMod val="50000"/>
                </a:srgbClr>
              </a:solidFill>
            </a:ln>
          </c:spPr>
          <c:marker>
            <c:symbol val="none"/>
          </c:marker>
          <c:cat>
            <c:numRef>
              <c:f>'real economy in the GDP'!$A$4:$A$26</c:f>
              <c:numCache>
                <c:formatCode>General</c:formatCode>
                <c:ptCount val="23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 formatCode="0">
                  <c:v>2010</c:v>
                </c:pt>
                <c:pt idx="17" formatCode="0">
                  <c:v>2011</c:v>
                </c:pt>
                <c:pt idx="18" formatCode="0">
                  <c:v>2012</c:v>
                </c:pt>
                <c:pt idx="19" formatCode="0">
                  <c:v>2013</c:v>
                </c:pt>
                <c:pt idx="20" formatCode="0">
                  <c:v>2014</c:v>
                </c:pt>
                <c:pt idx="21" formatCode="0">
                  <c:v>2015</c:v>
                </c:pt>
                <c:pt idx="22" formatCode="0">
                  <c:v>2016</c:v>
                </c:pt>
              </c:numCache>
            </c:numRef>
          </c:cat>
          <c:val>
            <c:numRef>
              <c:f>'real economy in the GDP'!$D$4:$D$26</c:f>
              <c:numCache>
                <c:formatCode>0.0%</c:formatCode>
                <c:ptCount val="23"/>
                <c:pt idx="0">
                  <c:v>0.19268779871291672</c:v>
                </c:pt>
                <c:pt idx="1">
                  <c:v>0.19546195943100741</c:v>
                </c:pt>
                <c:pt idx="2">
                  <c:v>0.18677384515270815</c:v>
                </c:pt>
                <c:pt idx="3">
                  <c:v>0.18406883742022767</c:v>
                </c:pt>
                <c:pt idx="4">
                  <c:v>0.17863117286654409</c:v>
                </c:pt>
                <c:pt idx="5">
                  <c:v>0.17058670568065251</c:v>
                </c:pt>
                <c:pt idx="6">
                  <c:v>0.1747330588213854</c:v>
                </c:pt>
                <c:pt idx="7">
                  <c:v>0.17572147314304817</c:v>
                </c:pt>
                <c:pt idx="8">
                  <c:v>0.17696750546413723</c:v>
                </c:pt>
                <c:pt idx="9">
                  <c:v>0.17296100054038269</c:v>
                </c:pt>
                <c:pt idx="10">
                  <c:v>0.16793442512072435</c:v>
                </c:pt>
                <c:pt idx="11">
                  <c:v>0.16258306680667803</c:v>
                </c:pt>
                <c:pt idx="12">
                  <c:v>0.14666130002882999</c:v>
                </c:pt>
                <c:pt idx="13">
                  <c:v>0.14363151702418253</c:v>
                </c:pt>
                <c:pt idx="14">
                  <c:v>0.14423296783301165</c:v>
                </c:pt>
                <c:pt idx="15">
                  <c:v>0.13624474673585782</c:v>
                </c:pt>
                <c:pt idx="16">
                  <c:v>0.13053065997987939</c:v>
                </c:pt>
                <c:pt idx="17">
                  <c:v>0.11995165438481543</c:v>
                </c:pt>
                <c:pt idx="18">
                  <c:v>0.11717404922696599</c:v>
                </c:pt>
                <c:pt idx="19">
                  <c:v>0.1160152779894341</c:v>
                </c:pt>
                <c:pt idx="20">
                  <c:v>0.120382114343299</c:v>
                </c:pt>
                <c:pt idx="21">
                  <c:v>0.11988157543793103</c:v>
                </c:pt>
                <c:pt idx="22">
                  <c:v>0.11930818814275328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'real economy in the GDP'!$E$3</c:f>
              <c:strCache>
                <c:ptCount val="1"/>
                <c:pt idx="0">
                  <c:v>Construction</c:v>
                </c:pt>
              </c:strCache>
            </c:strRef>
          </c:tx>
          <c:marker>
            <c:symbol val="triangle"/>
            <c:size val="7"/>
          </c:marker>
          <c:cat>
            <c:numRef>
              <c:f>'real economy in the GDP'!$A$4:$A$26</c:f>
              <c:numCache>
                <c:formatCode>General</c:formatCode>
                <c:ptCount val="23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 formatCode="0">
                  <c:v>2010</c:v>
                </c:pt>
                <c:pt idx="17" formatCode="0">
                  <c:v>2011</c:v>
                </c:pt>
                <c:pt idx="18" formatCode="0">
                  <c:v>2012</c:v>
                </c:pt>
                <c:pt idx="19" formatCode="0">
                  <c:v>2013</c:v>
                </c:pt>
                <c:pt idx="20" formatCode="0">
                  <c:v>2014</c:v>
                </c:pt>
                <c:pt idx="21" formatCode="0">
                  <c:v>2015</c:v>
                </c:pt>
                <c:pt idx="22" formatCode="0">
                  <c:v>2016</c:v>
                </c:pt>
              </c:numCache>
            </c:numRef>
          </c:cat>
          <c:val>
            <c:numRef>
              <c:f>'real economy in the GDP'!$E$4:$E$26</c:f>
              <c:numCache>
                <c:formatCode>0.0%</c:formatCode>
                <c:ptCount val="23"/>
                <c:pt idx="0">
                  <c:v>3.1371474304079418E-2</c:v>
                </c:pt>
                <c:pt idx="1">
                  <c:v>3.1549295903081649E-2</c:v>
                </c:pt>
                <c:pt idx="2">
                  <c:v>3.1341854915839691E-2</c:v>
                </c:pt>
                <c:pt idx="3">
                  <c:v>3.1812559837569518E-2</c:v>
                </c:pt>
                <c:pt idx="4">
                  <c:v>2.9555676208852737E-2</c:v>
                </c:pt>
                <c:pt idx="5">
                  <c:v>2.7345382963093492E-2</c:v>
                </c:pt>
                <c:pt idx="6">
                  <c:v>2.5167669136903742E-2</c:v>
                </c:pt>
                <c:pt idx="7">
                  <c:v>2.4181160260231094E-2</c:v>
                </c:pt>
                <c:pt idx="8">
                  <c:v>2.1868380988864903E-2</c:v>
                </c:pt>
                <c:pt idx="9">
                  <c:v>2.2369715782800604E-2</c:v>
                </c:pt>
                <c:pt idx="10">
                  <c:v>2.4038213273787849E-2</c:v>
                </c:pt>
                <c:pt idx="11">
                  <c:v>2.593801256046805E-2</c:v>
                </c:pt>
                <c:pt idx="12">
                  <c:v>2.6702823412985698E-2</c:v>
                </c:pt>
                <c:pt idx="13">
                  <c:v>3.1111955294915825E-2</c:v>
                </c:pt>
                <c:pt idx="14">
                  <c:v>3.9236186033187098E-2</c:v>
                </c:pt>
                <c:pt idx="15">
                  <c:v>3.8184026378303183E-2</c:v>
                </c:pt>
                <c:pt idx="16">
                  <c:v>3.4735229358420272E-2</c:v>
                </c:pt>
                <c:pt idx="17">
                  <c:v>3.4340876664430267E-2</c:v>
                </c:pt>
                <c:pt idx="18">
                  <c:v>3.4980180232473672E-2</c:v>
                </c:pt>
                <c:pt idx="19">
                  <c:v>3.6331412189110616E-2</c:v>
                </c:pt>
                <c:pt idx="20">
                  <c:v>3.6905954523523452E-2</c:v>
                </c:pt>
                <c:pt idx="21">
                  <c:v>3.710921849983128E-2</c:v>
                </c:pt>
                <c:pt idx="22">
                  <c:v>3.5583722117142343E-2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063872"/>
        <c:axId val="208069760"/>
      </c:lineChart>
      <c:catAx>
        <c:axId val="208063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800"/>
            </a:pPr>
            <a:endParaRPr lang="en-US"/>
          </a:p>
        </c:txPr>
        <c:crossAx val="208069760"/>
        <c:crosses val="autoZero"/>
        <c:auto val="1"/>
        <c:lblAlgn val="ctr"/>
        <c:lblOffset val="100"/>
        <c:noMultiLvlLbl val="0"/>
      </c:catAx>
      <c:valAx>
        <c:axId val="208069760"/>
        <c:scaling>
          <c:orientation val="minMax"/>
          <c:max val="0.2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208063872"/>
        <c:crosses val="autoZero"/>
        <c:crossBetween val="between"/>
        <c:majorUnit val="2.0000000000000004E-2"/>
      </c:valAx>
      <c:spPr>
        <a:noFill/>
        <a:ln w="25400">
          <a:noFill/>
        </a:ln>
      </c:spPr>
    </c:plotArea>
    <c:legend>
      <c:legendPos val="t"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'mfg sales constant rand Q4 2016'!$B$4</c:f>
              <c:strCache>
                <c:ptCount val="1"/>
                <c:pt idx="0">
                  <c:v>Q4 2010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invertIfNegative val="0"/>
          <c:cat>
            <c:strRef>
              <c:f>'mfg sales constant rand Q4 2016'!$A$5:$A$18</c:f>
              <c:strCache>
                <c:ptCount val="14"/>
                <c:pt idx="0">
                  <c:v>Food and beverages</c:v>
                </c:pt>
                <c:pt idx="1">
                  <c:v>Metal products</c:v>
                </c:pt>
                <c:pt idx="2">
                  <c:v>Chemicals, rubber, plastics</c:v>
                </c:pt>
                <c:pt idx="3">
                  <c:v>Wood and paper</c:v>
                </c:pt>
                <c:pt idx="4">
                  <c:v>Transport equipment</c:v>
                </c:pt>
                <c:pt idx="5">
                  <c:v>Petroleum</c:v>
                </c:pt>
                <c:pt idx="6">
                  <c:v>Machinery and appliances</c:v>
                </c:pt>
                <c:pt idx="7">
                  <c:v>Printing and publishing</c:v>
                </c:pt>
                <c:pt idx="8">
                  <c:v>Electrical machinery</c:v>
                </c:pt>
                <c:pt idx="9">
                  <c:v>Clothing and footwear</c:v>
                </c:pt>
                <c:pt idx="10">
                  <c:v>Glass and non-metallic minerals</c:v>
                </c:pt>
                <c:pt idx="11">
                  <c:v>Other manufacturing groups</c:v>
                </c:pt>
                <c:pt idx="12">
                  <c:v>ICT</c:v>
                </c:pt>
                <c:pt idx="13">
                  <c:v>Furniture</c:v>
                </c:pt>
              </c:strCache>
            </c:strRef>
          </c:cat>
          <c:val>
            <c:numRef>
              <c:f>'mfg sales constant rand Q4 2016'!$B$5:$B$18</c:f>
              <c:numCache>
                <c:formatCode>_ * #,##0_ ;_ * \-#,##0_ ;_ * "-"??_ ;_ @_ </c:formatCode>
                <c:ptCount val="14"/>
                <c:pt idx="0">
                  <c:v>122.7702814159292</c:v>
                </c:pt>
                <c:pt idx="1">
                  <c:v>77.763135922330093</c:v>
                </c:pt>
                <c:pt idx="2">
                  <c:v>74.263302752293583</c:v>
                </c:pt>
                <c:pt idx="3">
                  <c:v>57.615647755544295</c:v>
                </c:pt>
                <c:pt idx="4">
                  <c:v>45.69527272727273</c:v>
                </c:pt>
                <c:pt idx="5">
                  <c:v>31.13775</c:v>
                </c:pt>
                <c:pt idx="6">
                  <c:v>26.670187500000001</c:v>
                </c:pt>
                <c:pt idx="7">
                  <c:v>15.904488372093024</c:v>
                </c:pt>
                <c:pt idx="8">
                  <c:v>15.342000000000001</c:v>
                </c:pt>
                <c:pt idx="9">
                  <c:v>15.062122605363987</c:v>
                </c:pt>
                <c:pt idx="10">
                  <c:v>15.022148936170213</c:v>
                </c:pt>
                <c:pt idx="11">
                  <c:v>14.999283399994033</c:v>
                </c:pt>
                <c:pt idx="12">
                  <c:v>8.3110322580645146</c:v>
                </c:pt>
                <c:pt idx="13">
                  <c:v>4.2432115384615381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1E6-44F2-BA89-EAF15C4DE5C7}"/>
            </c:ext>
          </c:extLst>
        </c:ser>
        <c:ser>
          <c:idx val="1"/>
          <c:order val="1"/>
          <c:tx>
            <c:strRef>
              <c:f>'mfg sales constant rand Q4 2016'!$C$4</c:f>
              <c:strCache>
                <c:ptCount val="1"/>
                <c:pt idx="0">
                  <c:v>Q4 2014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</c:spPr>
          <c:invertIfNegative val="0"/>
          <c:cat>
            <c:strRef>
              <c:f>'mfg sales constant rand Q4 2016'!$A$5:$A$18</c:f>
              <c:strCache>
                <c:ptCount val="14"/>
                <c:pt idx="0">
                  <c:v>Food and beverages</c:v>
                </c:pt>
                <c:pt idx="1">
                  <c:v>Metal products</c:v>
                </c:pt>
                <c:pt idx="2">
                  <c:v>Chemicals, rubber, plastics</c:v>
                </c:pt>
                <c:pt idx="3">
                  <c:v>Wood and paper</c:v>
                </c:pt>
                <c:pt idx="4">
                  <c:v>Transport equipment</c:v>
                </c:pt>
                <c:pt idx="5">
                  <c:v>Petroleum</c:v>
                </c:pt>
                <c:pt idx="6">
                  <c:v>Machinery and appliances</c:v>
                </c:pt>
                <c:pt idx="7">
                  <c:v>Printing and publishing</c:v>
                </c:pt>
                <c:pt idx="8">
                  <c:v>Electrical machinery</c:v>
                </c:pt>
                <c:pt idx="9">
                  <c:v>Clothing and footwear</c:v>
                </c:pt>
                <c:pt idx="10">
                  <c:v>Glass and non-metallic minerals</c:v>
                </c:pt>
                <c:pt idx="11">
                  <c:v>Other manufacturing groups</c:v>
                </c:pt>
                <c:pt idx="12">
                  <c:v>ICT</c:v>
                </c:pt>
                <c:pt idx="13">
                  <c:v>Furniture</c:v>
                </c:pt>
              </c:strCache>
            </c:strRef>
          </c:cat>
          <c:val>
            <c:numRef>
              <c:f>'mfg sales constant rand Q4 2016'!$C$5:$C$18</c:f>
              <c:numCache>
                <c:formatCode>_ * #,##0_ ;_ * \-#,##0_ ;_ * "-"??_ ;_ @_ </c:formatCode>
                <c:ptCount val="14"/>
                <c:pt idx="0">
                  <c:v>135.95039115044247</c:v>
                </c:pt>
                <c:pt idx="1">
                  <c:v>80.842864077669901</c:v>
                </c:pt>
                <c:pt idx="2">
                  <c:v>79.461733944954133</c:v>
                </c:pt>
                <c:pt idx="3">
                  <c:v>65.583836206896549</c:v>
                </c:pt>
                <c:pt idx="4">
                  <c:v>61.073489510489502</c:v>
                </c:pt>
                <c:pt idx="5">
                  <c:v>34.950535714285714</c:v>
                </c:pt>
                <c:pt idx="6">
                  <c:v>26.400791666666663</c:v>
                </c:pt>
                <c:pt idx="7">
                  <c:v>14.768453488372096</c:v>
                </c:pt>
                <c:pt idx="8">
                  <c:v>14.931053571428571</c:v>
                </c:pt>
                <c:pt idx="9">
                  <c:v>15.44305120167189</c:v>
                </c:pt>
                <c:pt idx="10">
                  <c:v>15.788585106382978</c:v>
                </c:pt>
                <c:pt idx="11">
                  <c:v>15.4816875</c:v>
                </c:pt>
                <c:pt idx="12">
                  <c:v>8.5654516129032245</c:v>
                </c:pt>
                <c:pt idx="13">
                  <c:v>4.7194903846153844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1E6-44F2-BA89-EAF15C4DE5C7}"/>
            </c:ext>
          </c:extLst>
        </c:ser>
        <c:ser>
          <c:idx val="2"/>
          <c:order val="2"/>
          <c:tx>
            <c:strRef>
              <c:f>'mfg sales constant rand Q4 2016'!$D$4</c:f>
              <c:strCache>
                <c:ptCount val="1"/>
                <c:pt idx="0">
                  <c:v>Q4 2015</c:v>
                </c:pt>
              </c:strCache>
            </c:strRef>
          </c:tx>
          <c:invertIfNegative val="0"/>
          <c:cat>
            <c:strRef>
              <c:f>'mfg sales constant rand Q4 2016'!$A$5:$A$18</c:f>
              <c:strCache>
                <c:ptCount val="14"/>
                <c:pt idx="0">
                  <c:v>Food and beverages</c:v>
                </c:pt>
                <c:pt idx="1">
                  <c:v>Metal products</c:v>
                </c:pt>
                <c:pt idx="2">
                  <c:v>Chemicals, rubber, plastics</c:v>
                </c:pt>
                <c:pt idx="3">
                  <c:v>Wood and paper</c:v>
                </c:pt>
                <c:pt idx="4">
                  <c:v>Transport equipment</c:v>
                </c:pt>
                <c:pt idx="5">
                  <c:v>Petroleum</c:v>
                </c:pt>
                <c:pt idx="6">
                  <c:v>Machinery and appliances</c:v>
                </c:pt>
                <c:pt idx="7">
                  <c:v>Printing and publishing</c:v>
                </c:pt>
                <c:pt idx="8">
                  <c:v>Electrical machinery</c:v>
                </c:pt>
                <c:pt idx="9">
                  <c:v>Clothing and footwear</c:v>
                </c:pt>
                <c:pt idx="10">
                  <c:v>Glass and non-metallic minerals</c:v>
                </c:pt>
                <c:pt idx="11">
                  <c:v>Other manufacturing groups</c:v>
                </c:pt>
                <c:pt idx="12">
                  <c:v>ICT</c:v>
                </c:pt>
                <c:pt idx="13">
                  <c:v>Furniture</c:v>
                </c:pt>
              </c:strCache>
            </c:strRef>
          </c:cat>
          <c:val>
            <c:numRef>
              <c:f>'mfg sales constant rand Q4 2016'!$D$5:$D$18</c:f>
              <c:numCache>
                <c:formatCode>_ * #,##0_ ;_ * \-#,##0_ ;_ * "-"??_ ;_ @_ </c:formatCode>
                <c:ptCount val="14"/>
                <c:pt idx="0">
                  <c:v>140.34376106194691</c:v>
                </c:pt>
                <c:pt idx="1">
                  <c:v>87.772252427184455</c:v>
                </c:pt>
                <c:pt idx="2">
                  <c:v>77.97646788990825</c:v>
                </c:pt>
                <c:pt idx="3">
                  <c:v>65.583836206896549</c:v>
                </c:pt>
                <c:pt idx="4">
                  <c:v>62.831000000000003</c:v>
                </c:pt>
                <c:pt idx="5">
                  <c:v>35.268267857142853</c:v>
                </c:pt>
                <c:pt idx="6">
                  <c:v>26.131395833333336</c:v>
                </c:pt>
                <c:pt idx="7">
                  <c:v>12.983255813953489</c:v>
                </c:pt>
                <c:pt idx="8">
                  <c:v>14.79407142857143</c:v>
                </c:pt>
                <c:pt idx="9">
                  <c:v>14.825329153605015</c:v>
                </c:pt>
                <c:pt idx="10">
                  <c:v>14.868861702127658</c:v>
                </c:pt>
                <c:pt idx="11">
                  <c:v>14.115656250000001</c:v>
                </c:pt>
                <c:pt idx="12">
                  <c:v>7.7173870967741944</c:v>
                </c:pt>
                <c:pt idx="13">
                  <c:v>4.6328942307692307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1E6-44F2-BA89-EAF15C4DE5C7}"/>
            </c:ext>
          </c:extLst>
        </c:ser>
        <c:ser>
          <c:idx val="3"/>
          <c:order val="3"/>
          <c:tx>
            <c:strRef>
              <c:f>'mfg sales constant rand Q4 2016'!$E$4</c:f>
              <c:strCache>
                <c:ptCount val="1"/>
                <c:pt idx="0">
                  <c:v>Q3 2016</c:v>
                </c:pt>
              </c:strCache>
            </c:strRef>
          </c:tx>
          <c:spPr>
            <a:solidFill>
              <a:srgbClr val="C0504D">
                <a:lumMod val="60000"/>
                <a:lumOff val="40000"/>
              </a:srgbClr>
            </a:solidFill>
          </c:spPr>
          <c:invertIfNegative val="0"/>
          <c:cat>
            <c:strRef>
              <c:f>'mfg sales constant rand Q4 2016'!$A$5:$A$18</c:f>
              <c:strCache>
                <c:ptCount val="14"/>
                <c:pt idx="0">
                  <c:v>Food and beverages</c:v>
                </c:pt>
                <c:pt idx="1">
                  <c:v>Metal products</c:v>
                </c:pt>
                <c:pt idx="2">
                  <c:v>Chemicals, rubber, plastics</c:v>
                </c:pt>
                <c:pt idx="3">
                  <c:v>Wood and paper</c:v>
                </c:pt>
                <c:pt idx="4">
                  <c:v>Transport equipment</c:v>
                </c:pt>
                <c:pt idx="5">
                  <c:v>Petroleum</c:v>
                </c:pt>
                <c:pt idx="6">
                  <c:v>Machinery and appliances</c:v>
                </c:pt>
                <c:pt idx="7">
                  <c:v>Printing and publishing</c:v>
                </c:pt>
                <c:pt idx="8">
                  <c:v>Electrical machinery</c:v>
                </c:pt>
                <c:pt idx="9">
                  <c:v>Clothing and footwear</c:v>
                </c:pt>
                <c:pt idx="10">
                  <c:v>Glass and non-metallic minerals</c:v>
                </c:pt>
                <c:pt idx="11">
                  <c:v>Other manufacturing groups</c:v>
                </c:pt>
                <c:pt idx="12">
                  <c:v>ICT</c:v>
                </c:pt>
                <c:pt idx="13">
                  <c:v>Furniture</c:v>
                </c:pt>
              </c:strCache>
            </c:strRef>
          </c:cat>
          <c:val>
            <c:numRef>
              <c:f>'mfg sales constant rand Q4 2016'!$E$5:$E$18</c:f>
              <c:numCache>
                <c:formatCode>_ * #,##0_ ;_ * \-#,##0_ ;_ * "-"??_ ;_ @_ </c:formatCode>
                <c:ptCount val="14"/>
                <c:pt idx="0">
                  <c:v>137.90299999999999</c:v>
                </c:pt>
                <c:pt idx="1">
                  <c:v>79.302999999999997</c:v>
                </c:pt>
                <c:pt idx="2">
                  <c:v>80.947000000000003</c:v>
                </c:pt>
                <c:pt idx="3">
                  <c:v>67.325000000000003</c:v>
                </c:pt>
                <c:pt idx="4">
                  <c:v>62.831000000000003</c:v>
                </c:pt>
                <c:pt idx="5">
                  <c:v>35.585999999999999</c:v>
                </c:pt>
                <c:pt idx="6">
                  <c:v>25.861999999999998</c:v>
                </c:pt>
                <c:pt idx="7">
                  <c:v>13.957000000000001</c:v>
                </c:pt>
                <c:pt idx="8">
                  <c:v>15.342000000000001</c:v>
                </c:pt>
                <c:pt idx="9">
                  <c:v>14.779</c:v>
                </c:pt>
                <c:pt idx="10">
                  <c:v>14.409000000000001</c:v>
                </c:pt>
                <c:pt idx="11">
                  <c:v>14.571</c:v>
                </c:pt>
                <c:pt idx="12">
                  <c:v>7.8869999999999996</c:v>
                </c:pt>
                <c:pt idx="13">
                  <c:v>4.5030000000000001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1E6-44F2-BA89-EAF15C4DE5C7}"/>
            </c:ext>
          </c:extLst>
        </c:ser>
        <c:ser>
          <c:idx val="4"/>
          <c:order val="4"/>
          <c:tx>
            <c:strRef>
              <c:f>'mfg sales constant rand Q4 2016'!$F$4</c:f>
              <c:strCache>
                <c:ptCount val="1"/>
                <c:pt idx="0">
                  <c:v>Q4 2016</c:v>
                </c:pt>
              </c:strCache>
            </c:strRef>
          </c:tx>
          <c:invertIfNegative val="0"/>
          <c:cat>
            <c:strRef>
              <c:f>'mfg sales constant rand Q4 2016'!$A$5:$A$18</c:f>
              <c:strCache>
                <c:ptCount val="14"/>
                <c:pt idx="0">
                  <c:v>Food and beverages</c:v>
                </c:pt>
                <c:pt idx="1">
                  <c:v>Metal products</c:v>
                </c:pt>
                <c:pt idx="2">
                  <c:v>Chemicals, rubber, plastics</c:v>
                </c:pt>
                <c:pt idx="3">
                  <c:v>Wood and paper</c:v>
                </c:pt>
                <c:pt idx="4">
                  <c:v>Transport equipment</c:v>
                </c:pt>
                <c:pt idx="5">
                  <c:v>Petroleum</c:v>
                </c:pt>
                <c:pt idx="6">
                  <c:v>Machinery and appliances</c:v>
                </c:pt>
                <c:pt idx="7">
                  <c:v>Printing and publishing</c:v>
                </c:pt>
                <c:pt idx="8">
                  <c:v>Electrical machinery</c:v>
                </c:pt>
                <c:pt idx="9">
                  <c:v>Clothing and footwear</c:v>
                </c:pt>
                <c:pt idx="10">
                  <c:v>Glass and non-metallic minerals</c:v>
                </c:pt>
                <c:pt idx="11">
                  <c:v>Other manufacturing groups</c:v>
                </c:pt>
                <c:pt idx="12">
                  <c:v>ICT</c:v>
                </c:pt>
                <c:pt idx="13">
                  <c:v>Furniture</c:v>
                </c:pt>
              </c:strCache>
            </c:strRef>
          </c:cat>
          <c:val>
            <c:numRef>
              <c:f>'mfg sales constant rand Q4 2016'!$F$5:$F$18</c:f>
              <c:numCache>
                <c:formatCode>_ * #,##0_ ;_ * \-#,##0_ ;_ * "-"??_ ;_ @_ </c:formatCode>
                <c:ptCount val="14"/>
                <c:pt idx="0">
                  <c:v>135.46223893805308</c:v>
                </c:pt>
                <c:pt idx="1">
                  <c:v>81.612796116504853</c:v>
                </c:pt>
                <c:pt idx="2">
                  <c:v>77.97646788990825</c:v>
                </c:pt>
                <c:pt idx="3">
                  <c:v>66.744612068965523</c:v>
                </c:pt>
                <c:pt idx="4">
                  <c:v>62.831000000000003</c:v>
                </c:pt>
                <c:pt idx="5">
                  <c:v>34.950535714285714</c:v>
                </c:pt>
                <c:pt idx="6">
                  <c:v>25.592604166666668</c:v>
                </c:pt>
                <c:pt idx="7">
                  <c:v>13.837986821705426</c:v>
                </c:pt>
                <c:pt idx="8">
                  <c:v>14.246142857142857</c:v>
                </c:pt>
                <c:pt idx="9">
                  <c:v>14.670898641588296</c:v>
                </c:pt>
                <c:pt idx="10">
                  <c:v>14.562287234042556</c:v>
                </c:pt>
                <c:pt idx="11">
                  <c:v>15.329906249999999</c:v>
                </c:pt>
                <c:pt idx="12">
                  <c:v>7.9718064516129035</c:v>
                </c:pt>
                <c:pt idx="13">
                  <c:v>4.546298076923077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1E6-44F2-BA89-EAF15C4DE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9"/>
        <c:axId val="161920512"/>
        <c:axId val="161922048"/>
      </c:barChart>
      <c:catAx>
        <c:axId val="161920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600" b="1"/>
            </a:pPr>
            <a:endParaRPr lang="en-US"/>
          </a:p>
        </c:txPr>
        <c:crossAx val="161922048"/>
        <c:crosses val="autoZero"/>
        <c:auto val="1"/>
        <c:lblAlgn val="ctr"/>
        <c:lblOffset val="100"/>
        <c:noMultiLvlLbl val="0"/>
      </c:catAx>
      <c:valAx>
        <c:axId val="161922048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800"/>
                </a:pPr>
                <a:r>
                  <a:rPr lang="en-ZA"/>
                  <a:t>Billions of constant (2016)</a:t>
                </a:r>
                <a:r>
                  <a:rPr lang="en-ZA" baseline="0"/>
                  <a:t> rand</a:t>
                </a:r>
                <a:endParaRPr lang="en-ZA"/>
              </a:p>
            </c:rich>
          </c:tx>
          <c:layout/>
          <c:overlay val="0"/>
        </c:title>
        <c:numFmt formatCode="_ * #,##0_ ;_ * \-#,##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619205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'mfg industry groups growth'!$A$7</c:f>
              <c:strCache>
                <c:ptCount val="1"/>
                <c:pt idx="0">
                  <c:v>transport equipment</c:v>
                </c:pt>
              </c:strCache>
            </c:strRef>
          </c:tx>
          <c:spPr>
            <a:ln w="19050">
              <a:solidFill>
                <a:srgbClr val="5B9BD5">
                  <a:lumMod val="50000"/>
                </a:srgbClr>
              </a:solidFill>
            </a:ln>
          </c:spPr>
          <c:marker>
            <c:symbol val="square"/>
            <c:size val="4"/>
          </c:marker>
          <c:cat>
            <c:strRef>
              <c:f>'mfg industry groups growth'!$B$4:$T$4</c:f>
              <c:strCache>
                <c:ptCount val="19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</c:strCache>
            </c:strRef>
          </c:cat>
          <c:val>
            <c:numRef>
              <c:f>'mfg industry groups growth'!$B$7:$T$7</c:f>
              <c:numCache>
                <c:formatCode>_ * #,##0_ ;_ * \-#,##0_ ;_ * "-"??_ ;_ @_ </c:formatCode>
                <c:ptCount val="19"/>
                <c:pt idx="0">
                  <c:v>100</c:v>
                </c:pt>
                <c:pt idx="1">
                  <c:v>100.04755111745125</c:v>
                </c:pt>
                <c:pt idx="2">
                  <c:v>118.54493580599143</c:v>
                </c:pt>
                <c:pt idx="3">
                  <c:v>130.86067522586779</c:v>
                </c:pt>
                <c:pt idx="4">
                  <c:v>137.23252496433665</c:v>
                </c:pt>
                <c:pt idx="5">
                  <c:v>129.67189728958627</c:v>
                </c:pt>
                <c:pt idx="6">
                  <c:v>129.71944840703753</c:v>
                </c:pt>
                <c:pt idx="7">
                  <c:v>145.41131716595336</c:v>
                </c:pt>
                <c:pt idx="8">
                  <c:v>164.47931526390869</c:v>
                </c:pt>
                <c:pt idx="9">
                  <c:v>171.70708511650022</c:v>
                </c:pt>
                <c:pt idx="10">
                  <c:v>173.94198763670946</c:v>
                </c:pt>
                <c:pt idx="11">
                  <c:v>110.1283880171184</c:v>
                </c:pt>
                <c:pt idx="12">
                  <c:v>145.07845934379458</c:v>
                </c:pt>
                <c:pt idx="13">
                  <c:v>149.97622444127435</c:v>
                </c:pt>
                <c:pt idx="14">
                  <c:v>158.01236329053731</c:v>
                </c:pt>
                <c:pt idx="15">
                  <c:v>167.61768901569184</c:v>
                </c:pt>
                <c:pt idx="16">
                  <c:v>149.02520209224915</c:v>
                </c:pt>
                <c:pt idx="17">
                  <c:v>161.81645268663812</c:v>
                </c:pt>
                <c:pt idx="18">
                  <c:v>165.43033761293387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141-45F5-8248-7DC564C2B22F}"/>
            </c:ext>
          </c:extLst>
        </c:ser>
        <c:ser>
          <c:idx val="4"/>
          <c:order val="1"/>
          <c:tx>
            <c:strRef>
              <c:f>'mfg industry groups growth'!$A$9</c:f>
              <c:strCache>
                <c:ptCount val="1"/>
                <c:pt idx="0">
                  <c:v>petroleum/basic chems</c:v>
                </c:pt>
              </c:strCache>
            </c:strRef>
          </c:tx>
          <c:spPr>
            <a:ln w="22225"/>
          </c:spPr>
          <c:marker>
            <c:symbol val="circle"/>
            <c:size val="6"/>
          </c:marker>
          <c:cat>
            <c:strRef>
              <c:f>'mfg industry groups growth'!$B$4:$T$4</c:f>
              <c:strCache>
                <c:ptCount val="19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</c:strCache>
            </c:strRef>
          </c:cat>
          <c:val>
            <c:numRef>
              <c:f>'mfg industry groups growth'!$B$9:$T$9</c:f>
              <c:numCache>
                <c:formatCode>_ * #,##0_ ;_ * \-#,##0_ ;_ * "-"??_ ;_ @_ </c:formatCode>
                <c:ptCount val="19"/>
                <c:pt idx="0">
                  <c:v>100</c:v>
                </c:pt>
                <c:pt idx="1">
                  <c:v>105.98764754975328</c:v>
                </c:pt>
                <c:pt idx="2">
                  <c:v>104.88012661083481</c:v>
                </c:pt>
                <c:pt idx="3">
                  <c:v>111.51820751216697</c:v>
                </c:pt>
                <c:pt idx="4">
                  <c:v>123.57036649516498</c:v>
                </c:pt>
                <c:pt idx="5">
                  <c:v>117.78844629535428</c:v>
                </c:pt>
                <c:pt idx="6">
                  <c:v>124.84029732012685</c:v>
                </c:pt>
                <c:pt idx="7">
                  <c:v>124.60117962143471</c:v>
                </c:pt>
                <c:pt idx="8">
                  <c:v>121.65755287365916</c:v>
                </c:pt>
                <c:pt idx="9">
                  <c:v>126.2054912464792</c:v>
                </c:pt>
                <c:pt idx="10">
                  <c:v>145.01888628086718</c:v>
                </c:pt>
                <c:pt idx="11">
                  <c:v>118.07543109989096</c:v>
                </c:pt>
                <c:pt idx="12">
                  <c:v>123.55127190769855</c:v>
                </c:pt>
                <c:pt idx="13">
                  <c:v>131.88944353588522</c:v>
                </c:pt>
                <c:pt idx="14">
                  <c:v>130.28103215374944</c:v>
                </c:pt>
                <c:pt idx="15">
                  <c:v>128.12947244010269</c:v>
                </c:pt>
                <c:pt idx="16">
                  <c:v>133.29957237114021</c:v>
                </c:pt>
                <c:pt idx="17">
                  <c:v>126.38430487731213</c:v>
                </c:pt>
                <c:pt idx="18">
                  <c:v>138.54856664589801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141-45F5-8248-7DC564C2B22F}"/>
            </c:ext>
          </c:extLst>
        </c:ser>
        <c:ser>
          <c:idx val="0"/>
          <c:order val="2"/>
          <c:tx>
            <c:strRef>
              <c:f>'mfg industry groups growth'!$A$5</c:f>
              <c:strCache>
                <c:ptCount val="1"/>
                <c:pt idx="0">
                  <c:v>consumer goods ex clothing</c:v>
                </c:pt>
              </c:strCache>
            </c:strRef>
          </c:tx>
          <c:spPr>
            <a:ln w="47625">
              <a:solidFill>
                <a:srgbClr val="1F497D">
                  <a:lumMod val="50000"/>
                </a:srgbClr>
              </a:solidFill>
            </a:ln>
          </c:spPr>
          <c:marker>
            <c:symbol val="none"/>
          </c:marker>
          <c:cat>
            <c:strRef>
              <c:f>'mfg industry groups growth'!$B$4:$T$4</c:f>
              <c:strCache>
                <c:ptCount val="19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</c:strCache>
            </c:strRef>
          </c:cat>
          <c:val>
            <c:numRef>
              <c:f>'mfg industry groups growth'!$B$5:$T$5</c:f>
              <c:numCache>
                <c:formatCode>_ * #,##0_ ;_ * \-#,##0_ ;_ * "-"??_ ;_ @_ </c:formatCode>
                <c:ptCount val="19"/>
                <c:pt idx="0">
                  <c:v>100</c:v>
                </c:pt>
                <c:pt idx="1">
                  <c:v>98.546375643335267</c:v>
                </c:pt>
                <c:pt idx="2">
                  <c:v>97.586736542888289</c:v>
                </c:pt>
                <c:pt idx="3">
                  <c:v>100.22011555024729</c:v>
                </c:pt>
                <c:pt idx="4">
                  <c:v>103.48956641745335</c:v>
                </c:pt>
                <c:pt idx="5">
                  <c:v>101.69596825062868</c:v>
                </c:pt>
                <c:pt idx="6">
                  <c:v>105.58846636401145</c:v>
                </c:pt>
                <c:pt idx="7">
                  <c:v>110.10285269261682</c:v>
                </c:pt>
                <c:pt idx="8">
                  <c:v>113.9944389826</c:v>
                </c:pt>
                <c:pt idx="9">
                  <c:v>121.7297865971523</c:v>
                </c:pt>
                <c:pt idx="10">
                  <c:v>123.84595346988949</c:v>
                </c:pt>
                <c:pt idx="11">
                  <c:v>115.9157193749909</c:v>
                </c:pt>
                <c:pt idx="12">
                  <c:v>121.78781838160242</c:v>
                </c:pt>
                <c:pt idx="13">
                  <c:v>123.16703826612752</c:v>
                </c:pt>
                <c:pt idx="14">
                  <c:v>127.07107019459092</c:v>
                </c:pt>
                <c:pt idx="15">
                  <c:v>130.77474410041845</c:v>
                </c:pt>
                <c:pt idx="16">
                  <c:v>129.07659018351896</c:v>
                </c:pt>
                <c:pt idx="17">
                  <c:v>130.57302224838742</c:v>
                </c:pt>
                <c:pt idx="18">
                  <c:v>131.13991072266802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141-45F5-8248-7DC564C2B22F}"/>
            </c:ext>
          </c:extLst>
        </c:ser>
        <c:ser>
          <c:idx val="3"/>
          <c:order val="3"/>
          <c:tx>
            <c:strRef>
              <c:f>'mfg industry groups growth'!$A$8</c:f>
              <c:strCache>
                <c:ptCount val="1"/>
                <c:pt idx="0">
                  <c:v>wood/metals/ machinery</c:v>
                </c:pt>
              </c:strCache>
            </c:strRef>
          </c:tx>
          <c:spPr>
            <a:ln w="47625">
              <a:solidFill>
                <a:srgbClr val="1F497D">
                  <a:lumMod val="75000"/>
                </a:srgbClr>
              </a:solidFill>
            </a:ln>
          </c:spPr>
          <c:marker>
            <c:symbol val="diamond"/>
            <c:size val="9"/>
            <c:spPr>
              <a:solidFill>
                <a:srgbClr val="1F497D">
                  <a:lumMod val="75000"/>
                </a:srgbClr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cat>
            <c:strRef>
              <c:f>'mfg industry groups growth'!$B$4:$T$4</c:f>
              <c:strCache>
                <c:ptCount val="19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</c:strCache>
            </c:strRef>
          </c:cat>
          <c:val>
            <c:numRef>
              <c:f>'mfg industry groups growth'!$B$8:$T$8</c:f>
              <c:numCache>
                <c:formatCode>_ * #,##0_ ;_ * \-#,##0_ ;_ * "-"??_ ;_ @_ </c:formatCode>
                <c:ptCount val="19"/>
                <c:pt idx="0">
                  <c:v>100</c:v>
                </c:pt>
                <c:pt idx="1">
                  <c:v>95.518305157211358</c:v>
                </c:pt>
                <c:pt idx="2">
                  <c:v>100.75346748100587</c:v>
                </c:pt>
                <c:pt idx="3">
                  <c:v>103.28644914908564</c:v>
                </c:pt>
                <c:pt idx="4">
                  <c:v>111.82387093704271</c:v>
                </c:pt>
                <c:pt idx="5">
                  <c:v>109.67574626919532</c:v>
                </c:pt>
                <c:pt idx="6">
                  <c:v>115.45895067539132</c:v>
                </c:pt>
                <c:pt idx="7">
                  <c:v>117.78413885413683</c:v>
                </c:pt>
                <c:pt idx="8">
                  <c:v>117.43852834088773</c:v>
                </c:pt>
                <c:pt idx="9">
                  <c:v>128.70734720143901</c:v>
                </c:pt>
                <c:pt idx="10">
                  <c:v>128.21638282686908</c:v>
                </c:pt>
                <c:pt idx="11">
                  <c:v>96.615883543343926</c:v>
                </c:pt>
                <c:pt idx="12">
                  <c:v>105.55967867582228</c:v>
                </c:pt>
                <c:pt idx="13">
                  <c:v>109.02291388734453</c:v>
                </c:pt>
                <c:pt idx="14">
                  <c:v>105.94174010589705</c:v>
                </c:pt>
                <c:pt idx="15">
                  <c:v>107.99405795468617</c:v>
                </c:pt>
                <c:pt idx="16">
                  <c:v>107.46577914891668</c:v>
                </c:pt>
                <c:pt idx="17">
                  <c:v>104.30506456345185</c:v>
                </c:pt>
                <c:pt idx="18">
                  <c:v>104.45584490520903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141-45F5-8248-7DC564C2B22F}"/>
            </c:ext>
          </c:extLst>
        </c:ser>
        <c:ser>
          <c:idx val="1"/>
          <c:order val="4"/>
          <c:tx>
            <c:strRef>
              <c:f>'mfg industry groups growth'!$A$6</c:f>
              <c:strCache>
                <c:ptCount val="1"/>
                <c:pt idx="0">
                  <c:v>clothing/textiles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'mfg industry groups growth'!$B$4:$T$4</c:f>
              <c:strCache>
                <c:ptCount val="19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</c:strCache>
            </c:strRef>
          </c:cat>
          <c:val>
            <c:numRef>
              <c:f>'mfg industry groups growth'!$B$6:$T$6</c:f>
              <c:numCache>
                <c:formatCode>_ * #,##0_ ;_ * \-#,##0_ ;_ * "-"??_ ;_ @_ </c:formatCode>
                <c:ptCount val="19"/>
                <c:pt idx="0">
                  <c:v>100</c:v>
                </c:pt>
                <c:pt idx="1">
                  <c:v>96.169696969696986</c:v>
                </c:pt>
                <c:pt idx="2">
                  <c:v>98.836363636363643</c:v>
                </c:pt>
                <c:pt idx="3">
                  <c:v>95.006060606060615</c:v>
                </c:pt>
                <c:pt idx="4">
                  <c:v>103.56363636363636</c:v>
                </c:pt>
                <c:pt idx="5">
                  <c:v>92.145454545454555</c:v>
                </c:pt>
                <c:pt idx="6">
                  <c:v>95.466666666666683</c:v>
                </c:pt>
                <c:pt idx="7">
                  <c:v>91.369696969696975</c:v>
                </c:pt>
                <c:pt idx="8">
                  <c:v>89.696969696969703</c:v>
                </c:pt>
                <c:pt idx="9">
                  <c:v>89.696969696969703</c:v>
                </c:pt>
                <c:pt idx="10">
                  <c:v>96.266666666666666</c:v>
                </c:pt>
                <c:pt idx="11">
                  <c:v>79.345454545454558</c:v>
                </c:pt>
                <c:pt idx="12">
                  <c:v>75.466666666666669</c:v>
                </c:pt>
                <c:pt idx="13">
                  <c:v>70.836363636363629</c:v>
                </c:pt>
                <c:pt idx="14">
                  <c:v>70.109090909090895</c:v>
                </c:pt>
                <c:pt idx="15">
                  <c:v>71.27272727272728</c:v>
                </c:pt>
                <c:pt idx="16">
                  <c:v>70.884848484848476</c:v>
                </c:pt>
                <c:pt idx="17">
                  <c:v>73.115151515151524</c:v>
                </c:pt>
                <c:pt idx="18">
                  <c:v>70.521212121212102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F141-45F5-8248-7DC564C2B2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898880"/>
        <c:axId val="207917056"/>
      </c:lineChart>
      <c:catAx>
        <c:axId val="207898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800"/>
            </a:pPr>
            <a:endParaRPr lang="en-US"/>
          </a:p>
        </c:txPr>
        <c:crossAx val="207917056"/>
        <c:crosses val="autoZero"/>
        <c:auto val="1"/>
        <c:lblAlgn val="ctr"/>
        <c:lblOffset val="100"/>
        <c:noMultiLvlLbl val="0"/>
      </c:catAx>
      <c:valAx>
        <c:axId val="207917056"/>
        <c:scaling>
          <c:orientation val="minMax"/>
          <c:max val="180"/>
          <c:min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800"/>
                </a:pPr>
                <a:r>
                  <a:rPr lang="en-US" sz="1800"/>
                  <a:t>1998 = 100</a:t>
                </a:r>
              </a:p>
            </c:rich>
          </c:tx>
          <c:layout/>
          <c:overlay val="0"/>
        </c:title>
        <c:numFmt formatCode="_ * #,##0_ ;_ * \-#,##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207898880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47625">
              <a:solidFill>
                <a:srgbClr val="1F497D">
                  <a:lumMod val="50000"/>
                </a:srgbClr>
              </a:solidFill>
            </a:ln>
          </c:spPr>
          <c:marker>
            <c:symbol val="none"/>
          </c:marker>
          <c:cat>
            <c:numRef>
              <c:f>'GDP annual fm 1994'!$A$4:$A$26</c:f>
              <c:numCache>
                <c:formatCode>General</c:formatCode>
                <c:ptCount val="23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</c:numCache>
            </c:numRef>
          </c:cat>
          <c:val>
            <c:numRef>
              <c:f>'GDP annual fm 1994'!$C$4:$C$26</c:f>
              <c:numCache>
                <c:formatCode>0.0%</c:formatCode>
                <c:ptCount val="23"/>
                <c:pt idx="0">
                  <c:v>3.2000000000000028E-2</c:v>
                </c:pt>
                <c:pt idx="1">
                  <c:v>3.0999999999999694E-2</c:v>
                </c:pt>
                <c:pt idx="2">
                  <c:v>4.2999999999999927E-2</c:v>
                </c:pt>
                <c:pt idx="3">
                  <c:v>2.6000000000000023E-2</c:v>
                </c:pt>
                <c:pt idx="4">
                  <c:v>4.9999999999998934E-3</c:v>
                </c:pt>
                <c:pt idx="5">
                  <c:v>2.4000000000000021E-2</c:v>
                </c:pt>
                <c:pt idx="6">
                  <c:v>4.2000000000000259E-2</c:v>
                </c:pt>
                <c:pt idx="7">
                  <c:v>2.6999999999999913E-2</c:v>
                </c:pt>
                <c:pt idx="8">
                  <c:v>3.7003744034342922E-2</c:v>
                </c:pt>
                <c:pt idx="9">
                  <c:v>2.949075466902551E-2</c:v>
                </c:pt>
                <c:pt idx="10">
                  <c:v>4.554559906803668E-2</c:v>
                </c:pt>
                <c:pt idx="11">
                  <c:v>5.2770519743303712E-2</c:v>
                </c:pt>
                <c:pt idx="12">
                  <c:v>5.585045959755508E-2</c:v>
                </c:pt>
                <c:pt idx="13">
                  <c:v>5.3604740546296492E-2</c:v>
                </c:pt>
                <c:pt idx="14">
                  <c:v>3.1910438852388756E-2</c:v>
                </c:pt>
                <c:pt idx="15">
                  <c:v>-1.5380891344565439E-2</c:v>
                </c:pt>
                <c:pt idx="16">
                  <c:v>3.0397328819733227E-2</c:v>
                </c:pt>
                <c:pt idx="17">
                  <c:v>3.2841668016738046E-2</c:v>
                </c:pt>
                <c:pt idx="18">
                  <c:v>2.2133536521189212E-2</c:v>
                </c:pt>
                <c:pt idx="19">
                  <c:v>2.489246802363132E-2</c:v>
                </c:pt>
                <c:pt idx="20">
                  <c:v>1.6995627116732415E-2</c:v>
                </c:pt>
                <c:pt idx="21">
                  <c:v>1.2988608451296013E-2</c:v>
                </c:pt>
                <c:pt idx="22">
                  <c:v>2.7942602742283551E-3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413440"/>
        <c:axId val="208414976"/>
      </c:lineChart>
      <c:catAx>
        <c:axId val="20841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800"/>
            </a:pPr>
            <a:endParaRPr lang="en-US"/>
          </a:p>
        </c:txPr>
        <c:crossAx val="208414976"/>
        <c:crosses val="autoZero"/>
        <c:auto val="1"/>
        <c:lblAlgn val="ctr"/>
        <c:lblOffset val="100"/>
        <c:noMultiLvlLbl val="0"/>
      </c:catAx>
      <c:valAx>
        <c:axId val="208414976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208413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'GDP growth all sectors'!$B$5</c:f>
              <c:strCache>
                <c:ptCount val="1"/>
                <c:pt idx="0">
                  <c:v>2011 to 2014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invertIfNegative val="0"/>
          <c:cat>
            <c:strRef>
              <c:f>'GDP growth all sectors'!$A$6:$A$13</c:f>
              <c:strCache>
                <c:ptCount val="8"/>
                <c:pt idx="0">
                  <c:v>Mining</c:v>
                </c:pt>
                <c:pt idx="1">
                  <c:v>Manufacturing</c:v>
                </c:pt>
                <c:pt idx="2">
                  <c:v>Construction</c:v>
                </c:pt>
                <c:pt idx="3">
                  <c:v>Utilities and logistics</c:v>
                </c:pt>
                <c:pt idx="4">
                  <c:v>Trade</c:v>
                </c:pt>
                <c:pt idx="5">
                  <c:v>Business services</c:v>
                </c:pt>
                <c:pt idx="6">
                  <c:v>Government services</c:v>
                </c:pt>
                <c:pt idx="7">
                  <c:v>Personal Sevices</c:v>
                </c:pt>
              </c:strCache>
            </c:strRef>
          </c:cat>
          <c:val>
            <c:numRef>
              <c:f>'GDP growth all sectors'!$B$6:$B$13</c:f>
              <c:numCache>
                <c:formatCode>0.0%</c:formatCode>
                <c:ptCount val="8"/>
                <c:pt idx="0">
                  <c:v>-1.6413367805641066E-3</c:v>
                </c:pt>
                <c:pt idx="1">
                  <c:v>1.1082278057683803E-2</c:v>
                </c:pt>
                <c:pt idx="2">
                  <c:v>3.5731361192153255E-2</c:v>
                </c:pt>
                <c:pt idx="3">
                  <c:v>2.0379198279490751E-2</c:v>
                </c:pt>
                <c:pt idx="4">
                  <c:v>2.7259537497187569E-2</c:v>
                </c:pt>
                <c:pt idx="5">
                  <c:v>2.8974210974333614E-2</c:v>
                </c:pt>
                <c:pt idx="6">
                  <c:v>3.0628253670855754E-2</c:v>
                </c:pt>
                <c:pt idx="7">
                  <c:v>2.0266675890795449E-2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26-44AA-929D-EEA75C7FFA66}"/>
            </c:ext>
          </c:extLst>
        </c:ser>
        <c:ser>
          <c:idx val="1"/>
          <c:order val="1"/>
          <c:tx>
            <c:strRef>
              <c:f>'GDP growth all sectors'!$C$5</c:f>
              <c:strCache>
                <c:ptCount val="1"/>
                <c:pt idx="0">
                  <c:v>2014 to 2015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</c:spPr>
          <c:invertIfNegative val="0"/>
          <c:cat>
            <c:strRef>
              <c:f>'GDP growth all sectors'!$A$6:$A$13</c:f>
              <c:strCache>
                <c:ptCount val="8"/>
                <c:pt idx="0">
                  <c:v>Mining</c:v>
                </c:pt>
                <c:pt idx="1">
                  <c:v>Manufacturing</c:v>
                </c:pt>
                <c:pt idx="2">
                  <c:v>Construction</c:v>
                </c:pt>
                <c:pt idx="3">
                  <c:v>Utilities and logistics</c:v>
                </c:pt>
                <c:pt idx="4">
                  <c:v>Trade</c:v>
                </c:pt>
                <c:pt idx="5">
                  <c:v>Business services</c:v>
                </c:pt>
                <c:pt idx="6">
                  <c:v>Government services</c:v>
                </c:pt>
                <c:pt idx="7">
                  <c:v>Personal Sevices</c:v>
                </c:pt>
              </c:strCache>
            </c:strRef>
          </c:cat>
          <c:val>
            <c:numRef>
              <c:f>'GDP growth all sectors'!$C$6:$C$13</c:f>
              <c:numCache>
                <c:formatCode>0.0%</c:formatCode>
                <c:ptCount val="8"/>
                <c:pt idx="0">
                  <c:v>3.9275246727604518E-2</c:v>
                </c:pt>
                <c:pt idx="1">
                  <c:v>-2.4297075450836481E-3</c:v>
                </c:pt>
                <c:pt idx="2">
                  <c:v>1.733172366873581E-2</c:v>
                </c:pt>
                <c:pt idx="3">
                  <c:v>5.7665669699520361E-3</c:v>
                </c:pt>
                <c:pt idx="4">
                  <c:v>1.2144213641876789E-2</c:v>
                </c:pt>
                <c:pt idx="5">
                  <c:v>2.8193031878356756E-2</c:v>
                </c:pt>
                <c:pt idx="6">
                  <c:v>1.1328156368157538E-2</c:v>
                </c:pt>
                <c:pt idx="7">
                  <c:v>1.2683302471811375E-2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626-44AA-929D-EEA75C7FFA66}"/>
            </c:ext>
          </c:extLst>
        </c:ser>
        <c:ser>
          <c:idx val="2"/>
          <c:order val="2"/>
          <c:tx>
            <c:strRef>
              <c:f>'GDP growth all sectors'!$D$5</c:f>
              <c:strCache>
                <c:ptCount val="1"/>
                <c:pt idx="0">
                  <c:v>2015 to 2016</c:v>
                </c:pt>
              </c:strCache>
            </c:strRef>
          </c:tx>
          <c:invertIfNegative val="0"/>
          <c:cat>
            <c:strRef>
              <c:f>'GDP growth all sectors'!$A$6:$A$13</c:f>
              <c:strCache>
                <c:ptCount val="8"/>
                <c:pt idx="0">
                  <c:v>Mining</c:v>
                </c:pt>
                <c:pt idx="1">
                  <c:v>Manufacturing</c:v>
                </c:pt>
                <c:pt idx="2">
                  <c:v>Construction</c:v>
                </c:pt>
                <c:pt idx="3">
                  <c:v>Utilities and logistics</c:v>
                </c:pt>
                <c:pt idx="4">
                  <c:v>Trade</c:v>
                </c:pt>
                <c:pt idx="5">
                  <c:v>Business services</c:v>
                </c:pt>
                <c:pt idx="6">
                  <c:v>Government services</c:v>
                </c:pt>
                <c:pt idx="7">
                  <c:v>Personal Sevices</c:v>
                </c:pt>
              </c:strCache>
            </c:strRef>
          </c:cat>
          <c:val>
            <c:numRef>
              <c:f>'GDP growth all sectors'!$D$6:$D$13</c:f>
              <c:numCache>
                <c:formatCode>0.0%</c:formatCode>
                <c:ptCount val="8"/>
                <c:pt idx="0">
                  <c:v>-4.7184075758302746E-2</c:v>
                </c:pt>
                <c:pt idx="1">
                  <c:v>6.7205447005393992E-3</c:v>
                </c:pt>
                <c:pt idx="2">
                  <c:v>7.193692803495022E-3</c:v>
                </c:pt>
                <c:pt idx="3">
                  <c:v>-3.967481308409071E-3</c:v>
                </c:pt>
                <c:pt idx="4">
                  <c:v>1.2888882904109167E-2</c:v>
                </c:pt>
                <c:pt idx="5">
                  <c:v>2.1504938268098517E-2</c:v>
                </c:pt>
                <c:pt idx="6">
                  <c:v>1.3650191178281368E-2</c:v>
                </c:pt>
                <c:pt idx="7">
                  <c:v>1.0174525643934951E-2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626-44AA-929D-EEA75C7FFA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9"/>
        <c:axId val="207572992"/>
        <c:axId val="207574528"/>
      </c:barChart>
      <c:catAx>
        <c:axId val="207572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1"/>
            </a:pPr>
            <a:endParaRPr lang="en-US"/>
          </a:p>
        </c:txPr>
        <c:crossAx val="207574528"/>
        <c:crosses val="autoZero"/>
        <c:auto val="1"/>
        <c:lblAlgn val="ctr"/>
        <c:lblOffset val="100"/>
        <c:noMultiLvlLbl val="0"/>
      </c:catAx>
      <c:valAx>
        <c:axId val="207574528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2075729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'imf forecasts and actual growth'!$C$3</c:f>
              <c:strCache>
                <c:ptCount val="1"/>
                <c:pt idx="0">
                  <c:v>2010</c:v>
                </c:pt>
              </c:strCache>
            </c:strRef>
          </c:tx>
          <c:spPr>
            <a:ln w="22225">
              <a:solidFill>
                <a:srgbClr val="1F497D">
                  <a:lumMod val="50000"/>
                </a:srgbClr>
              </a:solidFill>
            </a:ln>
          </c:spPr>
          <c:marker>
            <c:symbol val="diamond"/>
            <c:size val="5"/>
          </c:marker>
          <c:cat>
            <c:numRef>
              <c:f>'imf forecasts and actual growth'!$B$4:$B$13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'imf forecasts and actual growth'!$C$4:$C$13</c:f>
              <c:numCache>
                <c:formatCode>0.0%</c:formatCode>
                <c:ptCount val="10"/>
                <c:pt idx="0">
                  <c:v>4.7660000000000001E-2</c:v>
                </c:pt>
                <c:pt idx="1">
                  <c:v>4.2199999999999994E-2</c:v>
                </c:pt>
                <c:pt idx="2">
                  <c:v>4.5410000000000006E-2</c:v>
                </c:pt>
                <c:pt idx="3">
                  <c:v>4.5860000000000005E-2</c:v>
                </c:pt>
                <c:pt idx="4">
                  <c:v>4.6239999999999996E-2</c:v>
                </c:pt>
                <c:pt idx="5">
                  <c:v>4.6239999999999996E-2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'imf forecasts and actual growth'!$D$3</c:f>
              <c:strCache>
                <c:ptCount val="1"/>
                <c:pt idx="0">
                  <c:v>2012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circle"/>
            <c:size val="8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'imf forecasts and actual growth'!$B$4:$B$13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'imf forecasts and actual growth'!$D$4:$D$13</c:f>
              <c:numCache>
                <c:formatCode>0.0%</c:formatCode>
                <c:ptCount val="10"/>
                <c:pt idx="0">
                  <c:v>5.1369999999999999E-2</c:v>
                </c:pt>
                <c:pt idx="1">
                  <c:v>3.8330000000000003E-2</c:v>
                </c:pt>
                <c:pt idx="2">
                  <c:v>3.2780000000000004E-2</c:v>
                </c:pt>
                <c:pt idx="3">
                  <c:v>3.6200000000000003E-2</c:v>
                </c:pt>
                <c:pt idx="4">
                  <c:v>4.1459999999999997E-2</c:v>
                </c:pt>
                <c:pt idx="5">
                  <c:v>4.4180000000000004E-2</c:v>
                </c:pt>
                <c:pt idx="6">
                  <c:v>4.5100000000000001E-2</c:v>
                </c:pt>
                <c:pt idx="7">
                  <c:v>4.5599999999999995E-2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'imf forecasts and actual growth'!$E$3</c:f>
              <c:strCache>
                <c:ptCount val="1"/>
                <c:pt idx="0">
                  <c:v>2014</c:v>
                </c:pt>
              </c:strCache>
            </c:strRef>
          </c:tx>
          <c:spPr>
            <a:ln w="19050">
              <a:solidFill>
                <a:srgbClr val="5B9BD5">
                  <a:lumMod val="50000"/>
                </a:srgbClr>
              </a:solidFill>
            </a:ln>
          </c:spPr>
          <c:marker>
            <c:symbol val="square"/>
            <c:size val="7"/>
          </c:marker>
          <c:cat>
            <c:numRef>
              <c:f>'imf forecasts and actual growth'!$B$4:$B$13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'imf forecasts and actual growth'!$E$4:$E$13</c:f>
              <c:numCache>
                <c:formatCode>0.0%</c:formatCode>
                <c:ptCount val="10"/>
                <c:pt idx="0">
                  <c:v>5.4320000000000007E-2</c:v>
                </c:pt>
                <c:pt idx="1">
                  <c:v>4.1429999999999995E-2</c:v>
                </c:pt>
                <c:pt idx="2">
                  <c:v>3.3649999999999999E-2</c:v>
                </c:pt>
                <c:pt idx="3">
                  <c:v>3.279E-2</c:v>
                </c:pt>
                <c:pt idx="4">
                  <c:v>3.313E-2</c:v>
                </c:pt>
                <c:pt idx="5">
                  <c:v>3.8469999999999997E-2</c:v>
                </c:pt>
                <c:pt idx="6">
                  <c:v>4.0399999999999998E-2</c:v>
                </c:pt>
                <c:pt idx="7">
                  <c:v>4.0709999999999996E-2</c:v>
                </c:pt>
                <c:pt idx="8">
                  <c:v>4.045E-2</c:v>
                </c:pt>
                <c:pt idx="9">
                  <c:v>4.0480000000000002E-2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'imf forecasts and actual growth'!$F$3</c:f>
              <c:strCache>
                <c:ptCount val="1"/>
                <c:pt idx="0">
                  <c:v>2016</c:v>
                </c:pt>
              </c:strCache>
            </c:strRef>
          </c:tx>
          <c:spPr>
            <a:ln w="25400">
              <a:solidFill>
                <a:srgbClr val="1F497D">
                  <a:lumMod val="50000"/>
                </a:srgbClr>
              </a:solidFill>
            </a:ln>
          </c:spPr>
          <c:marker>
            <c:symbol val="triangle"/>
            <c:size val="8"/>
            <c:spPr>
              <a:solidFill>
                <a:srgbClr val="1F497D">
                  <a:lumMod val="50000"/>
                </a:srgbClr>
              </a:solidFill>
              <a:ln>
                <a:solidFill>
                  <a:srgbClr val="1F497D">
                    <a:lumMod val="50000"/>
                  </a:srgbClr>
                </a:solidFill>
              </a:ln>
            </c:spPr>
          </c:marker>
          <c:cat>
            <c:numRef>
              <c:f>'imf forecasts and actual growth'!$B$4:$B$13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'imf forecasts and actual growth'!$F$4:$F$13</c:f>
              <c:numCache>
                <c:formatCode>General</c:formatCode>
                <c:ptCount val="10"/>
                <c:pt idx="6" formatCode="0.0%">
                  <c:v>3.0810000000000001E-2</c:v>
                </c:pt>
                <c:pt idx="7" formatCode="0.0%">
                  <c:v>3.4419999999999999E-2</c:v>
                </c:pt>
                <c:pt idx="8" formatCode="0.0%">
                  <c:v>3.5699999999999996E-2</c:v>
                </c:pt>
                <c:pt idx="9" formatCode="0.0%">
                  <c:v>3.7139999999999999E-2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'imf forecasts and actual growth'!$G$3</c:f>
              <c:strCache>
                <c:ptCount val="1"/>
                <c:pt idx="0">
                  <c:v>Actual, 2010 to 2016</c:v>
                </c:pt>
              </c:strCache>
            </c:strRef>
          </c:tx>
          <c:spPr>
            <a:ln>
              <a:solidFill>
                <a:srgbClr val="1F497D">
                  <a:lumMod val="50000"/>
                </a:srgbClr>
              </a:solidFill>
            </a:ln>
          </c:spPr>
          <c:marker>
            <c:symbol val="none"/>
          </c:marker>
          <c:cat>
            <c:numRef>
              <c:f>'imf forecasts and actual growth'!$B$4:$B$13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'imf forecasts and actual growth'!$G$4:$G$13</c:f>
              <c:numCache>
                <c:formatCode>0.0%</c:formatCode>
                <c:ptCount val="10"/>
                <c:pt idx="0">
                  <c:v>5.4480000000000001E-2</c:v>
                </c:pt>
                <c:pt idx="1">
                  <c:v>4.1939999999999998E-2</c:v>
                </c:pt>
                <c:pt idx="2">
                  <c:v>3.492E-2</c:v>
                </c:pt>
                <c:pt idx="3">
                  <c:v>3.338E-2</c:v>
                </c:pt>
                <c:pt idx="4">
                  <c:v>3.4180000000000002E-2</c:v>
                </c:pt>
                <c:pt idx="5">
                  <c:v>3.1960000000000002E-2</c:v>
                </c:pt>
                <c:pt idx="6">
                  <c:v>3.0810000000000001E-2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306944"/>
        <c:axId val="208308480"/>
      </c:lineChart>
      <c:catAx>
        <c:axId val="208306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800"/>
            </a:pPr>
            <a:endParaRPr lang="en-US"/>
          </a:p>
        </c:txPr>
        <c:crossAx val="208308480"/>
        <c:crosses val="autoZero"/>
        <c:auto val="1"/>
        <c:lblAlgn val="ctr"/>
        <c:lblOffset val="100"/>
        <c:noMultiLvlLbl val="0"/>
      </c:catAx>
      <c:valAx>
        <c:axId val="208308480"/>
        <c:scaling>
          <c:orientation val="minMax"/>
          <c:max val="5.5000000000000014E-2"/>
          <c:min val="3.0000000000000006E-2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2083069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'employment in the 4th quarter'!$A$5</c:f>
              <c:strCache>
                <c:ptCount val="1"/>
                <c:pt idx="0">
                  <c:v>Agriculture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'employment in the 4th quarter'!$B$4:$J$4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'employment in the 4th quarter'!$B$5:$J$5</c:f>
              <c:numCache>
                <c:formatCode>_ * #,##0_ ;_ * \-#,##0_ ;_ * "-"??_ ;_ @_ </c:formatCode>
                <c:ptCount val="9"/>
                <c:pt idx="0">
                  <c:v>810</c:v>
                </c:pt>
                <c:pt idx="1">
                  <c:v>650</c:v>
                </c:pt>
                <c:pt idx="2">
                  <c:v>650</c:v>
                </c:pt>
                <c:pt idx="3">
                  <c:v>670</c:v>
                </c:pt>
                <c:pt idx="4">
                  <c:v>720</c:v>
                </c:pt>
                <c:pt idx="5">
                  <c:v>710</c:v>
                </c:pt>
                <c:pt idx="6">
                  <c:v>740</c:v>
                </c:pt>
                <c:pt idx="7">
                  <c:v>860</c:v>
                </c:pt>
                <c:pt idx="8">
                  <c:v>920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0EB-4B36-B6C6-6EAD231830B5}"/>
            </c:ext>
          </c:extLst>
        </c:ser>
        <c:ser>
          <c:idx val="1"/>
          <c:order val="1"/>
          <c:tx>
            <c:strRef>
              <c:f>'employment in the 4th quarter'!$A$6</c:f>
              <c:strCache>
                <c:ptCount val="1"/>
                <c:pt idx="0">
                  <c:v>Manufacturing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'employment in the 4th quarter'!$B$4:$J$4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'employment in the 4th quarter'!$B$6:$J$6</c:f>
              <c:numCache>
                <c:formatCode>_ * #,##0_ ;_ * \-#,##0_ ;_ * "-"??_ ;_ @_ </c:formatCode>
                <c:ptCount val="9"/>
                <c:pt idx="0">
                  <c:v>2100</c:v>
                </c:pt>
                <c:pt idx="1">
                  <c:v>1890</c:v>
                </c:pt>
                <c:pt idx="2">
                  <c:v>1890</c:v>
                </c:pt>
                <c:pt idx="3">
                  <c:v>1910</c:v>
                </c:pt>
                <c:pt idx="4">
                  <c:v>1810</c:v>
                </c:pt>
                <c:pt idx="5">
                  <c:v>1770</c:v>
                </c:pt>
                <c:pt idx="6">
                  <c:v>1750</c:v>
                </c:pt>
                <c:pt idx="7">
                  <c:v>1740</c:v>
                </c:pt>
                <c:pt idx="8">
                  <c:v>1730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0EB-4B36-B6C6-6EAD231830B5}"/>
            </c:ext>
          </c:extLst>
        </c:ser>
        <c:ser>
          <c:idx val="2"/>
          <c:order val="2"/>
          <c:tx>
            <c:strRef>
              <c:f>'employment in the 4th quarter'!$A$7</c:f>
              <c:strCache>
                <c:ptCount val="1"/>
                <c:pt idx="0">
                  <c:v>Utilities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'employment in the 4th quarter'!$B$4:$J$4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'employment in the 4th quarter'!$B$7:$J$7</c:f>
              <c:numCache>
                <c:formatCode>_ * #,##0_ ;_ * \-#,##0_ ;_ * "-"??_ ;_ @_ </c:formatCode>
                <c:ptCount val="9"/>
                <c:pt idx="0">
                  <c:v>90</c:v>
                </c:pt>
                <c:pt idx="1">
                  <c:v>110</c:v>
                </c:pt>
                <c:pt idx="2">
                  <c:v>100</c:v>
                </c:pt>
                <c:pt idx="3">
                  <c:v>90</c:v>
                </c:pt>
                <c:pt idx="4">
                  <c:v>100</c:v>
                </c:pt>
                <c:pt idx="5">
                  <c:v>130</c:v>
                </c:pt>
                <c:pt idx="6">
                  <c:v>100</c:v>
                </c:pt>
                <c:pt idx="7">
                  <c:v>120</c:v>
                </c:pt>
                <c:pt idx="8">
                  <c:v>130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0EB-4B36-B6C6-6EAD231830B5}"/>
            </c:ext>
          </c:extLst>
        </c:ser>
        <c:ser>
          <c:idx val="3"/>
          <c:order val="3"/>
          <c:tx>
            <c:strRef>
              <c:f>'employment in the 4th quarter'!$A$8</c:f>
              <c:strCache>
                <c:ptCount val="1"/>
                <c:pt idx="0">
                  <c:v>Construction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'employment in the 4th quarter'!$B$4:$J$4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'employment in the 4th quarter'!$B$8:$J$8</c:f>
              <c:numCache>
                <c:formatCode>_ * #,##0_ ;_ * \-#,##0_ ;_ * "-"??_ ;_ @_ </c:formatCode>
                <c:ptCount val="9"/>
                <c:pt idx="0">
                  <c:v>1280</c:v>
                </c:pt>
                <c:pt idx="1">
                  <c:v>1180</c:v>
                </c:pt>
                <c:pt idx="2">
                  <c:v>1110</c:v>
                </c:pt>
                <c:pt idx="3">
                  <c:v>1110</c:v>
                </c:pt>
                <c:pt idx="4">
                  <c:v>1130</c:v>
                </c:pt>
                <c:pt idx="5">
                  <c:v>1200</c:v>
                </c:pt>
                <c:pt idx="6">
                  <c:v>1330</c:v>
                </c:pt>
                <c:pt idx="7">
                  <c:v>1440</c:v>
                </c:pt>
                <c:pt idx="8">
                  <c:v>1480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0EB-4B36-B6C6-6EAD231830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overlap val="100"/>
        <c:axId val="208478592"/>
        <c:axId val="208480128"/>
      </c:barChart>
      <c:lineChart>
        <c:grouping val="standard"/>
        <c:varyColors val="0"/>
        <c:ser>
          <c:idx val="4"/>
          <c:order val="4"/>
          <c:tx>
            <c:strRef>
              <c:f>'employment in the 4th quarter'!$A$9</c:f>
              <c:strCache>
                <c:ptCount val="1"/>
                <c:pt idx="0">
                  <c:v>Other (right axis)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'employment in the 4th quarter'!$B$4:$J$4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'employment in the 4th quarter'!$B$9:$J$9</c:f>
              <c:numCache>
                <c:formatCode>_ * #,##0_ ;_ * \-#,##0_ ;_ * "-"??_ ;_ @_ </c:formatCode>
                <c:ptCount val="9"/>
                <c:pt idx="0">
                  <c:v>10.494907655919251</c:v>
                </c:pt>
                <c:pt idx="1">
                  <c:v>10.153520485801659</c:v>
                </c:pt>
                <c:pt idx="2">
                  <c:v>10.149569336728954</c:v>
                </c:pt>
                <c:pt idx="3">
                  <c:v>10.565432115592619</c:v>
                </c:pt>
                <c:pt idx="4">
                  <c:v>10.75728816753424</c:v>
                </c:pt>
                <c:pt idx="5">
                  <c:v>11.366189849952807</c:v>
                </c:pt>
                <c:pt idx="6">
                  <c:v>11.390888343022509</c:v>
                </c:pt>
                <c:pt idx="7">
                  <c:v>11.857839905414993</c:v>
                </c:pt>
                <c:pt idx="8">
                  <c:v>11.807862383145256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00EB-4B36-B6C6-6EAD231830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488320"/>
        <c:axId val="208486400"/>
      </c:lineChart>
      <c:catAx>
        <c:axId val="208478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208480128"/>
        <c:crosses val="autoZero"/>
        <c:auto val="1"/>
        <c:lblAlgn val="ctr"/>
        <c:lblOffset val="100"/>
        <c:noMultiLvlLbl val="0"/>
      </c:catAx>
      <c:valAx>
        <c:axId val="208480128"/>
        <c:scaling>
          <c:orientation val="minMax"/>
          <c:max val="6000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800"/>
                </a:pPr>
                <a:r>
                  <a:rPr lang="en-US" sz="1800"/>
                  <a:t>Thousands employed</a:t>
                </a:r>
              </a:p>
            </c:rich>
          </c:tx>
          <c:overlay val="0"/>
        </c:title>
        <c:numFmt formatCode="_ * #,##0_ ;_ * \-#,##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208478592"/>
        <c:crosses val="autoZero"/>
        <c:crossBetween val="between"/>
      </c:valAx>
      <c:valAx>
        <c:axId val="208486400"/>
        <c:scaling>
          <c:orientation val="minMax"/>
          <c:max val="12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>
                  <a:defRPr sz="1800"/>
                </a:pPr>
                <a:r>
                  <a:rPr lang="en-US" sz="1800"/>
                  <a:t>Millions employed</a:t>
                </a:r>
              </a:p>
            </c:rich>
          </c:tx>
          <c:overlay val="0"/>
        </c:title>
        <c:numFmt formatCode="_ * #,##0_ ;_ * \-#,##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208488320"/>
        <c:crosses val="max"/>
        <c:crossBetween val="between"/>
      </c:valAx>
      <c:catAx>
        <c:axId val="208488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848640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t"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4" Type="http://schemas.openxmlformats.org/officeDocument/2006/relationships/chart" Target="../charts/chart1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3120839" y="5101479"/>
    <xdr:ext cx="9301574" cy="456813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11994573" y="4058948"/>
    <xdr:ext cx="9301574" cy="403513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3100917" y="2431860"/>
    <xdr:ext cx="9301574" cy="442999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0.06889</cdr:x>
      <cdr:y>0.44488</cdr:y>
    </cdr:from>
    <cdr:to>
      <cdr:x>0.9812</cdr:x>
      <cdr:y>0.44879</cdr:y>
    </cdr:to>
    <cdr:cxnSp macro="">
      <cdr:nvCxnSpPr>
        <cdr:cNvPr id="3" name="Straight Connector 2"/>
        <cdr:cNvCxnSpPr/>
      </cdr:nvCxnSpPr>
      <cdr:spPr>
        <a:xfrm xmlns:a="http://schemas.openxmlformats.org/drawingml/2006/main">
          <a:off x="640773" y="1970809"/>
          <a:ext cx="8485909" cy="17318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7337425" y="1812925"/>
    <xdr:ext cx="9301574" cy="42068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3390900" y="971550"/>
    <xdr:ext cx="9301574" cy="407109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12192000" y="2532784"/>
    <xdr:ext cx="5277716" cy="607953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17577954" y="2532784"/>
    <xdr:ext cx="5390285" cy="6079537"/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6801574" y="190500"/>
    <xdr:ext cx="6350000" cy="607953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13669170" y="190500"/>
    <xdr:ext cx="4874558" cy="6079537"/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absoluteAnchor>
    <xdr:pos x="6652162" y="6876677"/>
    <xdr:ext cx="6499412" cy="6079537"/>
    <xdr:graphicFrame macro="">
      <xdr:nvGraphicFramePr>
        <xdr:cNvPr id="4" name="Chart 3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absoluteAnchor>
  <xdr:absoluteAnchor>
    <xdr:pos x="13650492" y="6876677"/>
    <xdr:ext cx="4893235" cy="6079537"/>
    <xdr:graphicFrame macro="">
      <xdr:nvGraphicFramePr>
        <xdr:cNvPr id="5" name="Chart 4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7620000" y="1200978"/>
    <xdr:ext cx="9301574" cy="4389770"/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9645848" y="1754981"/>
    <xdr:ext cx="9301574" cy="350837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1568824"/>
    <xdr:ext cx="9301574" cy="4555320"/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3357078" y="4838310"/>
    <xdr:ext cx="9301574" cy="424457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4554955" y="615617"/>
    <xdr:ext cx="9301574" cy="454449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7239000" y="1402774"/>
    <xdr:ext cx="9301574" cy="516081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7598352" y="5108865"/>
    <xdr:ext cx="9301574" cy="474085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10795000" y="2020455"/>
    <xdr:ext cx="9301574" cy="491374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7261234" y="1806925"/>
    <xdr:ext cx="9301574" cy="525851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496175" y="1152525"/>
    <xdr:ext cx="9305192" cy="449278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11159167" y="395377"/>
    <xdr:ext cx="9306393" cy="783536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5362575" y="2159001"/>
    <xdr:ext cx="9301574" cy="47561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4114800" y="1647826"/>
    <xdr:ext cx="9301574" cy="4305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10316481" y="1435554"/>
    <xdr:ext cx="9301574" cy="425676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5638800" y="2667000"/>
    <xdr:ext cx="9301574" cy="433471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0.66245</cdr:x>
      <cdr:y>0.10058</cdr:y>
    </cdr:from>
    <cdr:to>
      <cdr:x>0.98356</cdr:x>
      <cdr:y>0.88201</cdr:y>
    </cdr:to>
    <cdr:sp macro="" textlink="">
      <cdr:nvSpPr>
        <cdr:cNvPr id="17" name="Rectangle 16"/>
        <cdr:cNvSpPr/>
      </cdr:nvSpPr>
      <cdr:spPr>
        <a:xfrm xmlns:a="http://schemas.openxmlformats.org/drawingml/2006/main">
          <a:off x="6161843" y="611489"/>
          <a:ext cx="2986828" cy="4750732"/>
        </a:xfrm>
        <a:prstGeom xmlns:a="http://schemas.openxmlformats.org/drawingml/2006/main" prst="rect">
          <a:avLst/>
        </a:prstGeom>
        <a:solidFill xmlns:a="http://schemas.openxmlformats.org/drawingml/2006/main">
          <a:srgbClr val="DCE6F2">
            <a:alpha val="27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va.TIPSHQ/Documents/empl%20data/LT%20empl%20data/trends%20from%20200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va.TIPSHQ/AppData/Local/Microsoft/Windows/Temporary%20Internet%20Files/Content.Outlook/Z7DA1ZHD/trends%20from%20200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NA/Publication/2014-05/SUT/SUT%20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divhuwog.000/Desktop/Malerat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va.TIPSHQ/AppData/Local/Microsoft/Windows/Temporary%20Internet%20Files/Content.Outlook/Z7DA1ZHD/Manufacturing%20sales%20Data_for_the_Real_Economy_Bulletin_Q4_2016%20-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empl by sector"/>
      <sheetName val="table data"/>
      <sheetName val="Table1"/>
      <sheetName val="Table 2"/>
      <sheetName val="Table2.1"/>
      <sheetName val="Table2.2"/>
      <sheetName val="Table 2.3"/>
      <sheetName val="Table 2.4"/>
      <sheetName val="Table 2.5"/>
      <sheetName val="Table 2.6"/>
      <sheetName val="Table 2.7"/>
      <sheetName val="Table3.1"/>
      <sheetName val="Table3.2"/>
      <sheetName val="Table3.3"/>
      <sheetName val="Table3.4"/>
      <sheetName val="Table3.5"/>
      <sheetName val="Table3.6"/>
      <sheetName val="Table3.7"/>
      <sheetName val="Table3.8a"/>
      <sheetName val="Table3.8b"/>
      <sheetName val="Table3.8c"/>
      <sheetName val="Table3.9"/>
      <sheetName val="Table4"/>
      <sheetName val="Table5"/>
      <sheetName val="Table6"/>
      <sheetName val="Table 7"/>
      <sheetName val="Table8"/>
      <sheetName val="Sheet1"/>
      <sheetName val="provs"/>
      <sheetName val="ind n gender"/>
      <sheetName val="ind n prov"/>
      <sheetName val="ind n sector"/>
      <sheetName val="sector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/>
      <sheetData sheetId="31" refreshError="1"/>
      <sheetData sheetId="3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1"/>
      <sheetName val="Table 2"/>
      <sheetName val="Table2.1"/>
      <sheetName val="Table2.2"/>
      <sheetName val="Table 2.3"/>
      <sheetName val="Table 2.4"/>
      <sheetName val="Table 2.5"/>
      <sheetName val="Table 2.6"/>
      <sheetName val="Table 2.7"/>
      <sheetName val="Table3.1"/>
      <sheetName val="Table3.2"/>
      <sheetName val="Table3.3"/>
      <sheetName val="Table3.4"/>
      <sheetName val="Table3.5"/>
      <sheetName val="Table3.6"/>
      <sheetName val="Table3.7"/>
      <sheetName val="Table3.8a"/>
      <sheetName val="Table3.8b"/>
      <sheetName val="Table3.8c"/>
      <sheetName val="Table3.9"/>
      <sheetName val="Table4"/>
      <sheetName val="Table5"/>
      <sheetName val="Table6"/>
      <sheetName val="Table 7"/>
      <sheetName val="Table8"/>
      <sheetName val="secto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ply table 2007"/>
      <sheetName val="Use table 2007 "/>
    </sheetNames>
    <sheetDataSet>
      <sheetData sheetId="0"/>
      <sheetData sheetId="1">
        <row r="2">
          <cell r="B2" t="str">
            <v>Use of products</v>
          </cell>
          <cell r="C2" t="str">
            <v>Total supply at purchasers' prices</v>
          </cell>
          <cell r="D2" t="str">
            <v>Taxes less subsidies on products</v>
          </cell>
          <cell r="E2" t="str">
            <v>Agriculture</v>
          </cell>
          <cell r="F2" t="str">
            <v>Forestry</v>
          </cell>
          <cell r="G2" t="str">
            <v>Fishing</v>
          </cell>
          <cell r="H2" t="str">
            <v>Mining of coal and lignite</v>
          </cell>
          <cell r="I2" t="str">
            <v>Mining of gold and uranium ore</v>
          </cell>
          <cell r="J2" t="str">
            <v>Mining of metal ores</v>
          </cell>
          <cell r="K2" t="str">
            <v>Other mining and quarrying</v>
          </cell>
          <cell r="L2" t="str">
            <v>Food</v>
          </cell>
          <cell r="M2" t="str">
            <v>Beverages and tobacco</v>
          </cell>
          <cell r="N2" t="str">
            <v>Spinning, weaving and finishing of textiles</v>
          </cell>
          <cell r="O2" t="str">
            <v>Knitted, crouched fabrics, wearing apparel, fur articles</v>
          </cell>
          <cell r="P2" t="str">
            <v>Tanning and dressing of leather</v>
          </cell>
          <cell r="Q2" t="str">
            <v>Footwear</v>
          </cell>
          <cell r="R2" t="str">
            <v>Sawmilling, planing of wood, cork, straw</v>
          </cell>
          <cell r="S2" t="str">
            <v>Paper</v>
          </cell>
          <cell r="T2" t="str">
            <v>Publishing, printing, recorded media</v>
          </cell>
          <cell r="U2" t="str">
            <v xml:space="preserve"> Coke oven, petroleum refineries</v>
          </cell>
          <cell r="V2" t="str">
            <v>Nuclear fuel, basic chemicals</v>
          </cell>
          <cell r="W2" t="str">
            <v>Other chemical products, man-made fibres</v>
          </cell>
          <cell r="X2" t="str">
            <v>Rubber</v>
          </cell>
          <cell r="Y2" t="str">
            <v>Plastic</v>
          </cell>
          <cell r="Z2" t="str">
            <v>Glass</v>
          </cell>
          <cell r="AA2" t="str">
            <v>Non-metallic minerals</v>
          </cell>
          <cell r="AB2" t="str">
            <v>Basic iron and steel, casting of metals</v>
          </cell>
          <cell r="AC2" t="str">
            <v>Basic precious and non-ferrous metals</v>
          </cell>
          <cell r="AD2" t="str">
            <v>Fabricated metal products</v>
          </cell>
          <cell r="AE2" t="str">
            <v>Machinery and equipment</v>
          </cell>
          <cell r="AF2" t="str">
            <v>Electrical machinery and apparatus</v>
          </cell>
          <cell r="AG2" t="str">
            <v>Radio, television, communication equipment and apparatus</v>
          </cell>
          <cell r="AH2" t="str">
            <v>Medical, precision, optical instruments, watches and clocks</v>
          </cell>
          <cell r="AI2" t="str">
            <v>Motor vehicles, trailers, parts</v>
          </cell>
          <cell r="AJ2" t="str">
            <v>Other transport equipment</v>
          </cell>
          <cell r="AK2" t="str">
            <v>Furniture</v>
          </cell>
          <cell r="AL2" t="str">
            <v>Manufacturing n.e.c, recycling</v>
          </cell>
          <cell r="AM2" t="str">
            <v>Electricity, gas, steam and hot water supply</v>
          </cell>
          <cell r="AN2" t="str">
            <v>Collection, purification and distribution of water</v>
          </cell>
          <cell r="AO2" t="str">
            <v>Construction</v>
          </cell>
          <cell r="AP2" t="str">
            <v>Wholesale trade, commission trade</v>
          </cell>
          <cell r="AQ2" t="str">
            <v>Retail trade</v>
          </cell>
          <cell r="AR2" t="str">
            <v>Sale, maintenance, repair of motor vehicles</v>
          </cell>
          <cell r="AS2" t="str">
            <v>Hotels and restaurants</v>
          </cell>
          <cell r="AT2" t="str">
            <v>Land transport, transport via pipe lines</v>
          </cell>
          <cell r="AU2" t="str">
            <v>Water transport</v>
          </cell>
          <cell r="AV2" t="str">
            <v>Air transport</v>
          </cell>
          <cell r="AW2" t="str">
            <v>Auxiliary transport</v>
          </cell>
          <cell r="AX2" t="str">
            <v>Post and telecommunication</v>
          </cell>
          <cell r="AY2" t="str">
            <v>Financial intermediation</v>
          </cell>
          <cell r="AZ2" t="str">
            <v>Insurance and pension funding</v>
          </cell>
          <cell r="BA2" t="str">
            <v>Activities to financial intermediation</v>
          </cell>
          <cell r="BB2" t="str">
            <v>Real estate activities</v>
          </cell>
          <cell r="BC2" t="str">
            <v>Renting of machinery and equipment</v>
          </cell>
          <cell r="BD2" t="str">
            <v>Computer and related activities</v>
          </cell>
          <cell r="BE2" t="str">
            <v>Research and experimental development</v>
          </cell>
          <cell r="BF2" t="str">
            <v>Other business activities</v>
          </cell>
          <cell r="BG2" t="str">
            <v>Government</v>
          </cell>
          <cell r="BH2" t="str">
            <v>Education</v>
          </cell>
          <cell r="BI2" t="str">
            <v>Health and social work</v>
          </cell>
          <cell r="BJ2" t="str">
            <v>Sewerage and refuse disposal</v>
          </cell>
          <cell r="BK2" t="str">
            <v>Activities of membership organisations</v>
          </cell>
          <cell r="BL2" t="str">
            <v>Recreational, cultural and sporting activities</v>
          </cell>
          <cell r="BM2" t="str">
            <v>Other activities</v>
          </cell>
          <cell r="BN2" t="str">
            <v>Non-observed, informal, non-profit, households,</v>
          </cell>
        </row>
        <row r="3">
          <cell r="E3" t="str">
            <v>I1</v>
          </cell>
          <cell r="F3" t="str">
            <v>I2</v>
          </cell>
          <cell r="G3" t="str">
            <v>I3</v>
          </cell>
          <cell r="H3" t="str">
            <v>I4</v>
          </cell>
          <cell r="I3" t="str">
            <v>I5</v>
          </cell>
          <cell r="J3" t="str">
            <v>I6</v>
          </cell>
          <cell r="K3" t="str">
            <v>I7</v>
          </cell>
          <cell r="L3" t="str">
            <v>I8</v>
          </cell>
          <cell r="M3" t="str">
            <v>I9</v>
          </cell>
          <cell r="N3" t="str">
            <v>I10</v>
          </cell>
          <cell r="O3" t="str">
            <v>I11</v>
          </cell>
          <cell r="P3" t="str">
            <v>I12</v>
          </cell>
          <cell r="Q3" t="str">
            <v>I13</v>
          </cell>
          <cell r="R3" t="str">
            <v>I14</v>
          </cell>
          <cell r="S3" t="str">
            <v>I15</v>
          </cell>
          <cell r="T3" t="str">
            <v>I16</v>
          </cell>
          <cell r="U3" t="str">
            <v>I17</v>
          </cell>
          <cell r="V3" t="str">
            <v>I18</v>
          </cell>
          <cell r="W3" t="str">
            <v>I19</v>
          </cell>
          <cell r="X3" t="str">
            <v>I20</v>
          </cell>
          <cell r="Y3" t="str">
            <v>I21</v>
          </cell>
          <cell r="Z3" t="str">
            <v>I22</v>
          </cell>
          <cell r="AA3" t="str">
            <v>I23</v>
          </cell>
          <cell r="AB3" t="str">
            <v>I24</v>
          </cell>
          <cell r="AC3" t="str">
            <v>I25</v>
          </cell>
          <cell r="AD3" t="str">
            <v>I26</v>
          </cell>
          <cell r="AE3" t="str">
            <v>I27</v>
          </cell>
          <cell r="AF3" t="str">
            <v>I28</v>
          </cell>
          <cell r="AG3" t="str">
            <v>I29</v>
          </cell>
          <cell r="AH3" t="str">
            <v>I30</v>
          </cell>
          <cell r="AI3" t="str">
            <v>I31</v>
          </cell>
          <cell r="AJ3" t="str">
            <v>I32</v>
          </cell>
          <cell r="AK3" t="str">
            <v>I33</v>
          </cell>
          <cell r="AL3" t="str">
            <v>I34</v>
          </cell>
          <cell r="AM3" t="str">
            <v>I35</v>
          </cell>
          <cell r="AN3" t="str">
            <v>I36</v>
          </cell>
          <cell r="AO3" t="str">
            <v>I37</v>
          </cell>
          <cell r="AP3" t="str">
            <v>I38</v>
          </cell>
          <cell r="AQ3" t="str">
            <v>I39</v>
          </cell>
          <cell r="AR3" t="str">
            <v>I40</v>
          </cell>
          <cell r="AS3" t="str">
            <v>I41</v>
          </cell>
          <cell r="AT3" t="str">
            <v>I42</v>
          </cell>
          <cell r="AU3" t="str">
            <v>I43</v>
          </cell>
          <cell r="AV3" t="str">
            <v>I44</v>
          </cell>
          <cell r="AW3" t="str">
            <v>I45</v>
          </cell>
          <cell r="AX3" t="str">
            <v>I46</v>
          </cell>
          <cell r="AY3" t="str">
            <v>I47</v>
          </cell>
          <cell r="AZ3" t="str">
            <v>I48</v>
          </cell>
          <cell r="BA3" t="str">
            <v>I49</v>
          </cell>
          <cell r="BB3" t="str">
            <v>I50</v>
          </cell>
          <cell r="BC3" t="str">
            <v>I51</v>
          </cell>
          <cell r="BD3" t="str">
            <v>I52</v>
          </cell>
          <cell r="BE3" t="str">
            <v>I53</v>
          </cell>
          <cell r="BF3" t="str">
            <v>I54</v>
          </cell>
          <cell r="BG3" t="str">
            <v>I55</v>
          </cell>
          <cell r="BH3" t="str">
            <v>I56</v>
          </cell>
          <cell r="BI3" t="str">
            <v>I57</v>
          </cell>
          <cell r="BJ3" t="str">
            <v>I58</v>
          </cell>
          <cell r="BK3" t="str">
            <v>I59</v>
          </cell>
          <cell r="BL3" t="str">
            <v>I60</v>
          </cell>
          <cell r="BM3" t="str">
            <v>I61</v>
          </cell>
          <cell r="BN3" t="str">
            <v>I62</v>
          </cell>
        </row>
        <row r="5">
          <cell r="A5" t="str">
            <v>P1</v>
          </cell>
          <cell r="B5" t="str">
            <v xml:space="preserve">Agriculture </v>
          </cell>
          <cell r="C5">
            <v>96229.268775461431</v>
          </cell>
          <cell r="E5">
            <v>2209.3225934466764</v>
          </cell>
          <cell r="F5">
            <v>224.25137389750648</v>
          </cell>
          <cell r="G5">
            <v>20.539823810974866</v>
          </cell>
          <cell r="H5">
            <v>6.2846276320541712</v>
          </cell>
          <cell r="I5">
            <v>9.3813193626838043</v>
          </cell>
          <cell r="J5">
            <v>3.3536042272449844</v>
          </cell>
          <cell r="K5">
            <v>0.63705529884996803</v>
          </cell>
          <cell r="L5">
            <v>33957.773988792869</v>
          </cell>
          <cell r="M5">
            <v>5606.1178448806086</v>
          </cell>
          <cell r="N5">
            <v>1371.7516138372146</v>
          </cell>
          <cell r="O5">
            <v>22.410159408180498</v>
          </cell>
          <cell r="P5">
            <v>0.72206026267434131</v>
          </cell>
          <cell r="Q5">
            <v>53.178656687587164</v>
          </cell>
          <cell r="R5">
            <v>16.474173177505619</v>
          </cell>
          <cell r="S5">
            <v>78.954305457087173</v>
          </cell>
          <cell r="T5">
            <v>42.523489112787978</v>
          </cell>
          <cell r="U5">
            <v>60.696106945760313</v>
          </cell>
          <cell r="V5">
            <v>99.239026134192798</v>
          </cell>
          <cell r="W5">
            <v>253.35037621342315</v>
          </cell>
          <cell r="X5">
            <v>668.82738518307997</v>
          </cell>
          <cell r="Y5">
            <v>11.506734577976424</v>
          </cell>
          <cell r="Z5">
            <v>11.892783770343257</v>
          </cell>
          <cell r="AA5">
            <v>48.235414083661773</v>
          </cell>
          <cell r="AB5">
            <v>14.26515579106343</v>
          </cell>
          <cell r="AC5">
            <v>66.011242036496839</v>
          </cell>
          <cell r="AD5">
            <v>38.35765876299449</v>
          </cell>
          <cell r="AE5">
            <v>95.412307078833138</v>
          </cell>
          <cell r="AF5">
            <v>66.83417362428429</v>
          </cell>
          <cell r="AG5">
            <v>0</v>
          </cell>
          <cell r="AH5">
            <v>12.061631843540583</v>
          </cell>
          <cell r="AI5">
            <v>108.82760290583553</v>
          </cell>
          <cell r="AJ5">
            <v>86.286891149566912</v>
          </cell>
          <cell r="AK5">
            <v>19.216043167839</v>
          </cell>
          <cell r="AL5">
            <v>384.60197301647219</v>
          </cell>
          <cell r="AM5">
            <v>8.8303269838612533</v>
          </cell>
          <cell r="AN5">
            <v>0</v>
          </cell>
          <cell r="AO5">
            <v>2.8548385920604216</v>
          </cell>
          <cell r="AP5">
            <v>12.903741936499625</v>
          </cell>
          <cell r="AQ5">
            <v>4.3684186863107826</v>
          </cell>
          <cell r="AR5">
            <v>0</v>
          </cell>
          <cell r="AS5">
            <v>234.8950472107137</v>
          </cell>
          <cell r="AT5">
            <v>0.93006052886874413</v>
          </cell>
          <cell r="AU5">
            <v>2.5525263025488146E-2</v>
          </cell>
          <cell r="AV5">
            <v>0.30268910596692067</v>
          </cell>
          <cell r="AW5">
            <v>0.1903860981152567</v>
          </cell>
          <cell r="AX5">
            <v>1.5017856747026466</v>
          </cell>
          <cell r="AY5">
            <v>0</v>
          </cell>
          <cell r="AZ5">
            <v>0</v>
          </cell>
          <cell r="BA5">
            <v>0</v>
          </cell>
          <cell r="BB5">
            <v>28.189597911825331</v>
          </cell>
          <cell r="BC5">
            <v>2.2915598864097966</v>
          </cell>
          <cell r="BD5">
            <v>8.5193690638408075</v>
          </cell>
          <cell r="BE5">
            <v>0.84682692744507981</v>
          </cell>
          <cell r="BF5">
            <v>30.350285356995741</v>
          </cell>
          <cell r="BG5">
            <v>160.90125172525632</v>
          </cell>
          <cell r="BH5">
            <v>21.599381318920177</v>
          </cell>
          <cell r="BI5">
            <v>121.81615998954354</v>
          </cell>
          <cell r="BJ5">
            <v>0.51158041542250676</v>
          </cell>
          <cell r="BK5">
            <v>1.458355996388611</v>
          </cell>
          <cell r="BL5">
            <v>28.189633656255378</v>
          </cell>
          <cell r="BM5">
            <v>2.8250123325674861</v>
          </cell>
          <cell r="BN5">
            <v>1045.7890345193277</v>
          </cell>
        </row>
        <row r="6">
          <cell r="A6" t="str">
            <v>P2</v>
          </cell>
          <cell r="B6" t="str">
            <v xml:space="preserve">Live animal </v>
          </cell>
          <cell r="C6">
            <v>30765.606649822428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14883.066856892719</v>
          </cell>
          <cell r="M6">
            <v>56.640800583980969</v>
          </cell>
          <cell r="N6">
            <v>1436.4961451020049</v>
          </cell>
          <cell r="O6">
            <v>0</v>
          </cell>
          <cell r="P6">
            <v>2279.8466578719026</v>
          </cell>
          <cell r="Q6">
            <v>285.47960064542184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139.65055422778821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659.37099822208097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1734.2037285138949</v>
          </cell>
        </row>
        <row r="7">
          <cell r="A7" t="str">
            <v>P3</v>
          </cell>
          <cell r="B7" t="str">
            <v xml:space="preserve">Forestry </v>
          </cell>
          <cell r="C7">
            <v>14010.890030718776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3980.0671052038433</v>
          </cell>
          <cell r="S7">
            <v>5830.273874927123</v>
          </cell>
          <cell r="T7">
            <v>48.818359741645665</v>
          </cell>
          <cell r="U7">
            <v>0</v>
          </cell>
          <cell r="V7">
            <v>0</v>
          </cell>
          <cell r="W7">
            <v>28.875553505598418</v>
          </cell>
          <cell r="X7">
            <v>21.278496318991831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314.47397424552486</v>
          </cell>
          <cell r="AL7">
            <v>22.319587626819697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58.752418477953931</v>
          </cell>
        </row>
        <row r="8">
          <cell r="A8" t="str">
            <v>P4</v>
          </cell>
          <cell r="B8" t="str">
            <v xml:space="preserve">Fishing </v>
          </cell>
          <cell r="C8">
            <v>3493.7861820375292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1800.8610301983492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46.878737077512397</v>
          </cell>
          <cell r="AM8">
            <v>0.98784933087812965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58.204681942727667</v>
          </cell>
          <cell r="AT8">
            <v>1.0019851162674536</v>
          </cell>
          <cell r="AU8">
            <v>2.7499214133363713E-2</v>
          </cell>
          <cell r="AV8">
            <v>0.32609703306521104</v>
          </cell>
          <cell r="AW8">
            <v>0.20510927056301761</v>
          </cell>
          <cell r="AX8">
            <v>1.6179236159027417</v>
          </cell>
          <cell r="AY8">
            <v>0</v>
          </cell>
          <cell r="AZ8">
            <v>0</v>
          </cell>
          <cell r="BA8">
            <v>0</v>
          </cell>
          <cell r="BB8">
            <v>2.4670117649862129</v>
          </cell>
          <cell r="BC8">
            <v>0.20054579060072292</v>
          </cell>
          <cell r="BD8">
            <v>0.74557231275506475</v>
          </cell>
          <cell r="BE8">
            <v>7.4110031631128337E-2</v>
          </cell>
          <cell r="BF8">
            <v>2.6561042580528875</v>
          </cell>
          <cell r="BG8">
            <v>29.391989823420833</v>
          </cell>
          <cell r="BH8">
            <v>1.6799131315009073</v>
          </cell>
          <cell r="BI8">
            <v>9.474371685646064</v>
          </cell>
          <cell r="BJ8">
            <v>3.9788670101126612E-2</v>
          </cell>
          <cell r="BK8">
            <v>0.11342507234641518</v>
          </cell>
          <cell r="BL8">
            <v>2.1924764905123202</v>
          </cell>
          <cell r="BM8">
            <v>0.21971811340610056</v>
          </cell>
          <cell r="BN8">
            <v>152.03566366163449</v>
          </cell>
        </row>
        <row r="9">
          <cell r="A9" t="str">
            <v>P5</v>
          </cell>
          <cell r="B9" t="str">
            <v xml:space="preserve">Coal and lignite </v>
          </cell>
          <cell r="C9">
            <v>51412.86036622752</v>
          </cell>
          <cell r="E9">
            <v>9.1720854011617181</v>
          </cell>
          <cell r="F9">
            <v>0</v>
          </cell>
          <cell r="G9">
            <v>0</v>
          </cell>
          <cell r="H9">
            <v>55.424774967466064</v>
          </cell>
          <cell r="I9">
            <v>93.698934778616277</v>
          </cell>
          <cell r="J9">
            <v>1649.9825079555155</v>
          </cell>
          <cell r="K9">
            <v>296.19192718947147</v>
          </cell>
          <cell r="L9">
            <v>465.80608787022271</v>
          </cell>
          <cell r="M9">
            <v>57.236033007373344</v>
          </cell>
          <cell r="N9">
            <v>164.10026359211182</v>
          </cell>
          <cell r="O9">
            <v>35.024682620113865</v>
          </cell>
          <cell r="P9">
            <v>3.8186833491879026</v>
          </cell>
          <cell r="Q9">
            <v>0.68869153717824461</v>
          </cell>
          <cell r="R9">
            <v>87.908325159254701</v>
          </cell>
          <cell r="S9">
            <v>1710.6486298277175</v>
          </cell>
          <cell r="T9">
            <v>12.470169347112678</v>
          </cell>
          <cell r="U9">
            <v>4304.0765431427226</v>
          </cell>
          <cell r="V9">
            <v>276.9743598702716</v>
          </cell>
          <cell r="W9">
            <v>72.63913011493446</v>
          </cell>
          <cell r="X9">
            <v>40.393823022326345</v>
          </cell>
          <cell r="Y9">
            <v>11.263356497831392</v>
          </cell>
          <cell r="Z9">
            <v>13.411350554221301</v>
          </cell>
          <cell r="AA9">
            <v>802.43929253286376</v>
          </cell>
          <cell r="AB9">
            <v>2034.4365545205942</v>
          </cell>
          <cell r="AC9">
            <v>15.606710459196872</v>
          </cell>
          <cell r="AD9">
            <v>38.159544316577239</v>
          </cell>
          <cell r="AE9">
            <v>17.958048613929467</v>
          </cell>
          <cell r="AF9">
            <v>11.925419618628634</v>
          </cell>
          <cell r="AG9">
            <v>2.2293325461282025</v>
          </cell>
          <cell r="AH9">
            <v>0.20714450887311509</v>
          </cell>
          <cell r="AI9">
            <v>2.9939965420154517</v>
          </cell>
          <cell r="AJ9">
            <v>3.159147011181318</v>
          </cell>
          <cell r="AK9">
            <v>18.624212687357883</v>
          </cell>
          <cell r="AL9">
            <v>10.018107582896649</v>
          </cell>
          <cell r="AM9">
            <v>11158.18501702779</v>
          </cell>
          <cell r="AN9">
            <v>804.02233233409515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33.108049418915535</v>
          </cell>
          <cell r="AT9">
            <v>40.881483249787934</v>
          </cell>
          <cell r="AU9">
            <v>1.1219813984496148</v>
          </cell>
          <cell r="AV9">
            <v>13.304918584741369</v>
          </cell>
          <cell r="AW9">
            <v>8.3685586469930158</v>
          </cell>
          <cell r="AX9">
            <v>66.012075557926352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363.4941077562321</v>
          </cell>
          <cell r="BH9">
            <v>5.26555526591439</v>
          </cell>
          <cell r="BI9">
            <v>29.696671086803164</v>
          </cell>
          <cell r="BJ9">
            <v>0.1247144494831907</v>
          </cell>
          <cell r="BK9">
            <v>0.35552194680851307</v>
          </cell>
          <cell r="BL9">
            <v>6.8721447041110526</v>
          </cell>
          <cell r="BM9">
            <v>0.68868910383991988</v>
          </cell>
          <cell r="BN9">
            <v>53.215126226254611</v>
          </cell>
        </row>
        <row r="10">
          <cell r="A10" t="str">
            <v>P6</v>
          </cell>
          <cell r="B10" t="str">
            <v>Metal ores</v>
          </cell>
          <cell r="C10">
            <v>186905.07998329104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1.8857498108758473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8.88315401769351</v>
          </cell>
          <cell r="S10">
            <v>0</v>
          </cell>
          <cell r="T10">
            <v>0.26302863213147015</v>
          </cell>
          <cell r="U10">
            <v>8.1786273247213437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0.10974345819447817</v>
          </cell>
          <cell r="AB10">
            <v>25522.131131930688</v>
          </cell>
          <cell r="AC10">
            <v>9034.5949728557316</v>
          </cell>
          <cell r="AD10">
            <v>1728.611410197504</v>
          </cell>
          <cell r="AE10">
            <v>1399.8929464895748</v>
          </cell>
          <cell r="AF10">
            <v>2128.0357426742312</v>
          </cell>
          <cell r="AG10">
            <v>405.30043721720824</v>
          </cell>
          <cell r="AH10">
            <v>0</v>
          </cell>
          <cell r="AI10">
            <v>3548.6044900326015</v>
          </cell>
          <cell r="AJ10">
            <v>301.27953049050365</v>
          </cell>
          <cell r="AK10">
            <v>0</v>
          </cell>
          <cell r="AL10">
            <v>165.89242875777404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9.3431597841957608</v>
          </cell>
        </row>
        <row r="11">
          <cell r="A11" t="str">
            <v>P7</v>
          </cell>
          <cell r="B11" t="str">
            <v>Other minerals</v>
          </cell>
          <cell r="C11">
            <v>117340.52626055163</v>
          </cell>
          <cell r="E11">
            <v>1097.7741815890272</v>
          </cell>
          <cell r="F11">
            <v>111.84663147784698</v>
          </cell>
          <cell r="G11">
            <v>10.01478709761837</v>
          </cell>
          <cell r="H11">
            <v>104.56554921803004</v>
          </cell>
          <cell r="I11">
            <v>191.9707060593411</v>
          </cell>
          <cell r="J11">
            <v>230.09368965568663</v>
          </cell>
          <cell r="K11">
            <v>40.410857347638498</v>
          </cell>
          <cell r="L11">
            <v>421.19418373922468</v>
          </cell>
          <cell r="M11">
            <v>0.10083434202820429</v>
          </cell>
          <cell r="N11">
            <v>11.707007142253463</v>
          </cell>
          <cell r="O11">
            <v>0</v>
          </cell>
          <cell r="P11">
            <v>0</v>
          </cell>
          <cell r="Q11">
            <v>0</v>
          </cell>
          <cell r="R11">
            <v>308.66313037827189</v>
          </cell>
          <cell r="S11">
            <v>1.5894424642295717</v>
          </cell>
          <cell r="T11">
            <v>185.0497401820335</v>
          </cell>
          <cell r="U11">
            <v>50914.374373193605</v>
          </cell>
          <cell r="V11">
            <v>5642.3943158228221</v>
          </cell>
          <cell r="W11">
            <v>2441.4589331779603</v>
          </cell>
          <cell r="X11">
            <v>0</v>
          </cell>
          <cell r="Y11">
            <v>514.46451934929723</v>
          </cell>
          <cell r="Z11">
            <v>1133.2822320153884</v>
          </cell>
          <cell r="AA11">
            <v>9060.9005622070326</v>
          </cell>
          <cell r="AB11">
            <v>342.66367641869169</v>
          </cell>
          <cell r="AC11">
            <v>131.1643751304222</v>
          </cell>
          <cell r="AD11">
            <v>26.32242175014672</v>
          </cell>
          <cell r="AE11">
            <v>262.82478906942015</v>
          </cell>
          <cell r="AF11">
            <v>0</v>
          </cell>
          <cell r="AG11">
            <v>3.8968597061817447</v>
          </cell>
          <cell r="AH11">
            <v>0</v>
          </cell>
          <cell r="AI11">
            <v>99.864001387148136</v>
          </cell>
          <cell r="AJ11">
            <v>0.17671965802001532</v>
          </cell>
          <cell r="AK11">
            <v>2.9511572433041482</v>
          </cell>
          <cell r="AL11">
            <v>4927.0750656688115</v>
          </cell>
          <cell r="AM11">
            <v>31.492934600557092</v>
          </cell>
          <cell r="AN11">
            <v>18.563917518454112</v>
          </cell>
          <cell r="AO11">
            <v>4873.3470116833842</v>
          </cell>
          <cell r="AP11">
            <v>0</v>
          </cell>
          <cell r="AQ11">
            <v>0</v>
          </cell>
          <cell r="AR11">
            <v>0</v>
          </cell>
          <cell r="AS11">
            <v>16.530023432038359</v>
          </cell>
          <cell r="AT11">
            <v>352.83586459090361</v>
          </cell>
          <cell r="AU11">
            <v>9.6834861484368293</v>
          </cell>
          <cell r="AV11">
            <v>114.83077616033189</v>
          </cell>
          <cell r="AW11">
            <v>72.226528757533742</v>
          </cell>
          <cell r="AX11">
            <v>569.73049658225443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1133.5093277612064</v>
          </cell>
          <cell r="BH11">
            <v>144.25977410930466</v>
          </cell>
          <cell r="BI11">
            <v>813.59606849299496</v>
          </cell>
          <cell r="BJ11">
            <v>3.4167865309618106</v>
          </cell>
          <cell r="BK11">
            <v>9.7401913278731858</v>
          </cell>
          <cell r="BL11">
            <v>188.27530860401291</v>
          </cell>
          <cell r="BM11">
            <v>18.867931212233458</v>
          </cell>
          <cell r="BN11">
            <v>2979.2443461483167</v>
          </cell>
        </row>
        <row r="12">
          <cell r="A12" t="str">
            <v>P8</v>
          </cell>
          <cell r="B12" t="str">
            <v>Electricity and gas</v>
          </cell>
          <cell r="C12">
            <v>11641.845611643848</v>
          </cell>
          <cell r="E12">
            <v>783.75426624306317</v>
          </cell>
          <cell r="F12">
            <v>79.707880861929667</v>
          </cell>
          <cell r="G12">
            <v>7.2521860192699652</v>
          </cell>
          <cell r="H12">
            <v>739.9262817452526</v>
          </cell>
          <cell r="I12">
            <v>75.431856910272828</v>
          </cell>
          <cell r="J12">
            <v>882.54109336621559</v>
          </cell>
          <cell r="K12">
            <v>210.77436921205026</v>
          </cell>
          <cell r="L12">
            <v>157.20207758561057</v>
          </cell>
          <cell r="M12">
            <v>3.5284519238696803</v>
          </cell>
          <cell r="N12">
            <v>66.77419401414798</v>
          </cell>
          <cell r="O12">
            <v>5.94033410368516</v>
          </cell>
          <cell r="P12">
            <v>1.8000782122218291</v>
          </cell>
          <cell r="Q12">
            <v>8.269132478009018E-3</v>
          </cell>
          <cell r="R12">
            <v>42.255548236869295</v>
          </cell>
          <cell r="S12">
            <v>183.19731293891178</v>
          </cell>
          <cell r="T12">
            <v>7.5552662377629085</v>
          </cell>
          <cell r="U12">
            <v>0.24768324062249217</v>
          </cell>
          <cell r="V12">
            <v>4245.9609175216674</v>
          </cell>
          <cell r="W12">
            <v>1362.7854387027764</v>
          </cell>
          <cell r="X12">
            <v>10.414338584933509</v>
          </cell>
          <cell r="Y12">
            <v>23.009859524697298</v>
          </cell>
          <cell r="Z12">
            <v>128.10700229799156</v>
          </cell>
          <cell r="AA12">
            <v>147.40773230189279</v>
          </cell>
          <cell r="AB12">
            <v>979.37270447743981</v>
          </cell>
          <cell r="AC12">
            <v>122.86323929437694</v>
          </cell>
          <cell r="AD12">
            <v>172.25913486464387</v>
          </cell>
          <cell r="AE12">
            <v>97.621093305598677</v>
          </cell>
          <cell r="AF12">
            <v>11.437758289627643</v>
          </cell>
          <cell r="AG12">
            <v>1.9042455710821589</v>
          </cell>
          <cell r="AH12">
            <v>0.33558781888575995</v>
          </cell>
          <cell r="AI12">
            <v>240.69218804957842</v>
          </cell>
          <cell r="AJ12">
            <v>51.344506887713699</v>
          </cell>
          <cell r="AK12">
            <v>14.10064677021753</v>
          </cell>
          <cell r="AL12">
            <v>13.654138332921409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9.7319363493069986</v>
          </cell>
        </row>
        <row r="13">
          <cell r="A13" t="str">
            <v>P9</v>
          </cell>
          <cell r="B13" t="str">
            <v>Natural water</v>
          </cell>
          <cell r="C13">
            <v>5832.9918685860657</v>
          </cell>
          <cell r="E13">
            <v>286.17395650672876</v>
          </cell>
          <cell r="F13">
            <v>29.573335687569507</v>
          </cell>
          <cell r="G13">
            <v>3.0893414749411914</v>
          </cell>
          <cell r="H13">
            <v>37.735039883747731</v>
          </cell>
          <cell r="I13">
            <v>13.657790205938102</v>
          </cell>
          <cell r="J13">
            <v>159.74648826663017</v>
          </cell>
          <cell r="K13">
            <v>38.148220310524088</v>
          </cell>
          <cell r="L13">
            <v>133.49060723851284</v>
          </cell>
          <cell r="M13">
            <v>692.74906923644187</v>
          </cell>
          <cell r="N13">
            <v>0</v>
          </cell>
          <cell r="O13">
            <v>0</v>
          </cell>
          <cell r="P13">
            <v>5.3642101651350534E-2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34.91067472408767</v>
          </cell>
          <cell r="W13">
            <v>17.808853773025056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3.6600385275447604</v>
          </cell>
          <cell r="AM13">
            <v>0</v>
          </cell>
          <cell r="AN13">
            <v>4208.4203901611227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9.7192569830772406</v>
          </cell>
        </row>
        <row r="14">
          <cell r="A14" t="str">
            <v>P10</v>
          </cell>
          <cell r="B14" t="str">
            <v xml:space="preserve">Meat </v>
          </cell>
          <cell r="C14">
            <v>36815.432560295318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2715.7142649825892</v>
          </cell>
          <cell r="M14">
            <v>2.2671889920390507E-2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19.660403317632152</v>
          </cell>
          <cell r="T14">
            <v>0</v>
          </cell>
          <cell r="U14">
            <v>0</v>
          </cell>
          <cell r="V14">
            <v>0</v>
          </cell>
          <cell r="W14">
            <v>2.1777469932264224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10.193613160192932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90.994167171878701</v>
          </cell>
          <cell r="AM14">
            <v>26.446297623421003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1183.5894878278959</v>
          </cell>
          <cell r="AT14">
            <v>10.869573523705805</v>
          </cell>
          <cell r="AU14">
            <v>0.29831254478129365</v>
          </cell>
          <cell r="AV14">
            <v>3.5375133015633677</v>
          </cell>
          <cell r="AW14">
            <v>2.2250333468858483</v>
          </cell>
          <cell r="AX14">
            <v>17.551298330962926</v>
          </cell>
          <cell r="AY14">
            <v>0</v>
          </cell>
          <cell r="AZ14">
            <v>0</v>
          </cell>
          <cell r="BA14">
            <v>0</v>
          </cell>
          <cell r="BB14">
            <v>191.25025250287058</v>
          </cell>
          <cell r="BC14">
            <v>15.546919408789419</v>
          </cell>
          <cell r="BD14">
            <v>57.799032455912176</v>
          </cell>
          <cell r="BE14">
            <v>5.7452349695333185</v>
          </cell>
          <cell r="BF14">
            <v>205.90927746524139</v>
          </cell>
          <cell r="BG14">
            <v>376.07102091808696</v>
          </cell>
          <cell r="BH14">
            <v>26.374478113650596</v>
          </cell>
          <cell r="BI14">
            <v>148.74674408932586</v>
          </cell>
          <cell r="BJ14">
            <v>0.62467837715861385</v>
          </cell>
          <cell r="BK14">
            <v>1.7807629644915004</v>
          </cell>
          <cell r="BL14">
            <v>34.421674626738756</v>
          </cell>
          <cell r="BM14">
            <v>3.449553708782755</v>
          </cell>
          <cell r="BN14">
            <v>812.48382416676532</v>
          </cell>
        </row>
        <row r="15">
          <cell r="A15" t="str">
            <v>P11</v>
          </cell>
          <cell r="B15" t="str">
            <v xml:space="preserve">Fish </v>
          </cell>
          <cell r="C15">
            <v>12954.533636815091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228.90748589976118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2.5578977805023801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6.7272474125097297</v>
          </cell>
        </row>
        <row r="16">
          <cell r="A16" t="str">
            <v>P12</v>
          </cell>
          <cell r="B16" t="str">
            <v xml:space="preserve">Vegetables </v>
          </cell>
          <cell r="C16">
            <v>7316.8621950158258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259.2392770881674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6.7246218923180496</v>
          </cell>
          <cell r="AM16">
            <v>2.1677316993670566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16.754009582543823</v>
          </cell>
          <cell r="AT16">
            <v>0.7409064351757797</v>
          </cell>
          <cell r="AU16">
            <v>2.0333979400396177E-2</v>
          </cell>
          <cell r="AV16">
            <v>0.24112872174166661</v>
          </cell>
          <cell r="AW16">
            <v>0.15166570441729627</v>
          </cell>
          <cell r="AX16">
            <v>1.1963551146454749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43.897555942634249</v>
          </cell>
          <cell r="BH16">
            <v>4.0649037066003464</v>
          </cell>
          <cell r="BI16">
            <v>22.92523813316669</v>
          </cell>
          <cell r="BJ16">
            <v>9.627706905908015E-2</v>
          </cell>
          <cell r="BK16">
            <v>0.27445585629206065</v>
          </cell>
          <cell r="BL16">
            <v>5.3051587286272639</v>
          </cell>
          <cell r="BM16">
            <v>0.53165426047579656</v>
          </cell>
          <cell r="BN16">
            <v>30.907699977116806</v>
          </cell>
        </row>
        <row r="17">
          <cell r="A17" t="str">
            <v>P13</v>
          </cell>
          <cell r="B17" t="str">
            <v>Fruit and nuts</v>
          </cell>
          <cell r="C17">
            <v>11777.380832340496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2589.7016181070412</v>
          </cell>
          <cell r="M17">
            <v>647.49432364008464</v>
          </cell>
          <cell r="N17">
            <v>0</v>
          </cell>
          <cell r="O17">
            <v>0</v>
          </cell>
          <cell r="P17">
            <v>0.12476756027554697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1.0117616685676594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67.486851653551696</v>
          </cell>
          <cell r="AM17">
            <v>1.4042225219995985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13.32065679193421</v>
          </cell>
          <cell r="AT17">
            <v>0.47998665492320125</v>
          </cell>
          <cell r="AU17">
            <v>1.3173105658554195E-2</v>
          </cell>
          <cell r="AV17">
            <v>0.15621212485113647</v>
          </cell>
          <cell r="AW17">
            <v>9.8254665735974939E-2</v>
          </cell>
          <cell r="AX17">
            <v>0.77504319346707795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28.438464070311639</v>
          </cell>
          <cell r="BH17">
            <v>2.3700557804276574</v>
          </cell>
          <cell r="BI17">
            <v>13.366637213808731</v>
          </cell>
          <cell r="BJ17">
            <v>5.6134668989968814E-2</v>
          </cell>
          <cell r="BK17">
            <v>0.16002241027776853</v>
          </cell>
          <cell r="BL17">
            <v>3.0931906432256193</v>
          </cell>
          <cell r="BM17">
            <v>0.30998280504988984</v>
          </cell>
          <cell r="BN17">
            <v>187.25123702899305</v>
          </cell>
        </row>
        <row r="18">
          <cell r="A18" t="str">
            <v>P14</v>
          </cell>
          <cell r="B18" t="str">
            <v>Oils and fats</v>
          </cell>
          <cell r="C18">
            <v>18298.287722114841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4019.8271662779171</v>
          </cell>
          <cell r="M18">
            <v>0</v>
          </cell>
          <cell r="N18">
            <v>11.82675027893157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351.48400100303729</v>
          </cell>
          <cell r="W18">
            <v>1393.6741814506988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36.4829347446722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86.497793634333433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59.616857970596385</v>
          </cell>
          <cell r="BH18">
            <v>10.590883574837571</v>
          </cell>
          <cell r="BI18">
            <v>59.730450096407978</v>
          </cell>
          <cell r="BJ18">
            <v>0.25084462091332244</v>
          </cell>
          <cell r="BK18">
            <v>0.71507967475386447</v>
          </cell>
          <cell r="BL18">
            <v>13.822299984546367</v>
          </cell>
          <cell r="BM18">
            <v>1.3851960049195631</v>
          </cell>
          <cell r="BN18">
            <v>149.67363103021484</v>
          </cell>
        </row>
        <row r="19">
          <cell r="A19" t="str">
            <v>P15</v>
          </cell>
          <cell r="B19" t="str">
            <v>Dairy products</v>
          </cell>
          <cell r="C19">
            <v>34954.720520000257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8843.93272677803</v>
          </cell>
          <cell r="M19">
            <v>21.186533918901329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253.11241992071456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6.8896596405189596</v>
          </cell>
          <cell r="AM19">
            <v>6.3873543031771929</v>
          </cell>
          <cell r="AN19">
            <v>0</v>
          </cell>
          <cell r="AO19">
            <v>0</v>
          </cell>
          <cell r="AP19">
            <v>234.71178186371452</v>
          </cell>
          <cell r="AQ19">
            <v>79.45906999972776</v>
          </cell>
          <cell r="AR19">
            <v>0</v>
          </cell>
          <cell r="AS19">
            <v>695.6824013066921</v>
          </cell>
          <cell r="AT19">
            <v>5.5552983378106937</v>
          </cell>
          <cell r="AU19">
            <v>0.15246368043394998</v>
          </cell>
          <cell r="AV19">
            <v>1.8079772606808202</v>
          </cell>
          <cell r="AW19">
            <v>1.137185743908945</v>
          </cell>
          <cell r="AX19">
            <v>8.97024140199904</v>
          </cell>
          <cell r="AY19">
            <v>0</v>
          </cell>
          <cell r="AZ19">
            <v>0</v>
          </cell>
          <cell r="BA19">
            <v>0</v>
          </cell>
          <cell r="BB19">
            <v>44.675705227650667</v>
          </cell>
          <cell r="BC19">
            <v>3.6317316166402955</v>
          </cell>
          <cell r="BD19">
            <v>13.50174707039916</v>
          </cell>
          <cell r="BE19">
            <v>1.342076261878963</v>
          </cell>
          <cell r="BF19">
            <v>48.10002634395245</v>
          </cell>
          <cell r="BG19">
            <v>105.34143743594825</v>
          </cell>
          <cell r="BH19">
            <v>11.88650254602859</v>
          </cell>
          <cell r="BI19">
            <v>67.03748012424677</v>
          </cell>
          <cell r="BJ19">
            <v>0.28153130039383767</v>
          </cell>
          <cell r="BK19">
            <v>0.80255781441781071</v>
          </cell>
          <cell r="BL19">
            <v>15.513229165188063</v>
          </cell>
          <cell r="BM19">
            <v>1.5546517646878764</v>
          </cell>
          <cell r="BN19">
            <v>350.12879190138699</v>
          </cell>
        </row>
        <row r="20">
          <cell r="A20" t="str">
            <v>P16</v>
          </cell>
          <cell r="B20" t="str">
            <v>Grain mill products</v>
          </cell>
          <cell r="C20">
            <v>44571.272800761166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9435.4269857738946</v>
          </cell>
          <cell r="M20">
            <v>15.269571125364621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220.047179712016</v>
          </cell>
          <cell r="AM20">
            <v>2.279445735610798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53.106972591422604</v>
          </cell>
          <cell r="AT20">
            <v>0.95446869061673545</v>
          </cell>
          <cell r="AU20">
            <v>2.6195138511273905E-2</v>
          </cell>
          <cell r="AV20">
            <v>0.31063276600674977</v>
          </cell>
          <cell r="AW20">
            <v>0.19538251988902888</v>
          </cell>
          <cell r="AX20">
            <v>1.5411979780110725</v>
          </cell>
          <cell r="AY20">
            <v>0</v>
          </cell>
          <cell r="AZ20">
            <v>0</v>
          </cell>
          <cell r="BA20">
            <v>0</v>
          </cell>
          <cell r="BB20">
            <v>20.481024791477616</v>
          </cell>
          <cell r="BC20">
            <v>1.664922465070952</v>
          </cell>
          <cell r="BD20">
            <v>6.1897090391302267</v>
          </cell>
          <cell r="BE20">
            <v>0.61525827183998127</v>
          </cell>
          <cell r="BF20">
            <v>22.050862476626264</v>
          </cell>
          <cell r="BG20">
            <v>35.071646008804649</v>
          </cell>
          <cell r="BH20">
            <v>4.0513755040304629</v>
          </cell>
          <cell r="BI20">
            <v>22.848941795586935</v>
          </cell>
          <cell r="BJ20">
            <v>9.5956654164393265E-2</v>
          </cell>
          <cell r="BK20">
            <v>0.27354245349376555</v>
          </cell>
          <cell r="BL20">
            <v>5.2875028953956518</v>
          </cell>
          <cell r="BM20">
            <v>0.52988488854180171</v>
          </cell>
          <cell r="BN20">
            <v>608.39676472688313</v>
          </cell>
        </row>
        <row r="21">
          <cell r="A21" t="str">
            <v>P17</v>
          </cell>
          <cell r="B21" t="str">
            <v>Starches products</v>
          </cell>
          <cell r="C21">
            <v>10057.091367236533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223.32744880345467</v>
          </cell>
          <cell r="M21">
            <v>37.279545423879107</v>
          </cell>
          <cell r="N21">
            <v>9.2327610682294257</v>
          </cell>
          <cell r="O21">
            <v>0</v>
          </cell>
          <cell r="P21">
            <v>0</v>
          </cell>
          <cell r="Q21">
            <v>0</v>
          </cell>
          <cell r="R21">
            <v>1.3841455109607372</v>
          </cell>
          <cell r="S21">
            <v>197.53862099135222</v>
          </cell>
          <cell r="T21">
            <v>0</v>
          </cell>
          <cell r="U21">
            <v>0</v>
          </cell>
          <cell r="V21">
            <v>20.870446049994197</v>
          </cell>
          <cell r="W21">
            <v>222.89305904245444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3.6210170042198802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9.6668330305469237</v>
          </cell>
        </row>
        <row r="22">
          <cell r="A22" t="str">
            <v>P18</v>
          </cell>
          <cell r="B22" t="str">
            <v xml:space="preserve">Animal feeding </v>
          </cell>
          <cell r="C22">
            <v>16100.40840218369</v>
          </cell>
          <cell r="E22">
            <v>11435.371176584174</v>
          </cell>
          <cell r="F22">
            <v>1159.7279366635639</v>
          </cell>
          <cell r="G22">
            <v>107.17540856314253</v>
          </cell>
          <cell r="H22">
            <v>4.4257612153077073</v>
          </cell>
          <cell r="I22">
            <v>6.3686365293055074</v>
          </cell>
          <cell r="J22">
            <v>0</v>
          </cell>
          <cell r="K22">
            <v>0</v>
          </cell>
          <cell r="L22">
            <v>722.65923492406375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0.18055284327912599</v>
          </cell>
          <cell r="AM22">
            <v>4.2900704124486255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3.3668233103288889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0.47485230138173501</v>
          </cell>
        </row>
        <row r="23">
          <cell r="A23" t="str">
            <v>P19</v>
          </cell>
          <cell r="B23" t="str">
            <v>Bakery products</v>
          </cell>
          <cell r="C23">
            <v>30697.539911223306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168.6704016303303</v>
          </cell>
          <cell r="M23">
            <v>0.28950514156071477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4.0861776619349204</v>
          </cell>
          <cell r="AM23">
            <v>3.3206818532909006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71.142956795584553</v>
          </cell>
          <cell r="AT23">
            <v>1.37910862407381</v>
          </cell>
          <cell r="AU23">
            <v>3.7849268168621317E-2</v>
          </cell>
          <cell r="AV23">
            <v>0.4488322463914447</v>
          </cell>
          <cell r="AW23">
            <v>0.2823075505998256</v>
          </cell>
          <cell r="AX23">
            <v>2.2268718123239695</v>
          </cell>
          <cell r="AY23">
            <v>0</v>
          </cell>
          <cell r="AZ23">
            <v>0</v>
          </cell>
          <cell r="BA23">
            <v>0</v>
          </cell>
          <cell r="BB23">
            <v>54.084022237485541</v>
          </cell>
          <cell r="BC23">
            <v>4.3965428752400673</v>
          </cell>
          <cell r="BD23">
            <v>16.345098193288809</v>
          </cell>
          <cell r="BE23">
            <v>1.6247059116805902</v>
          </cell>
          <cell r="BF23">
            <v>58.229475755424367</v>
          </cell>
          <cell r="BG23">
            <v>89.84707644837502</v>
          </cell>
          <cell r="BH23">
            <v>11.885535884966853</v>
          </cell>
          <cell r="BI23">
            <v>67.032028350568481</v>
          </cell>
          <cell r="BJ23">
            <v>0.28150840506826419</v>
          </cell>
          <cell r="BK23">
            <v>0.80249254699487116</v>
          </cell>
          <cell r="BL23">
            <v>15.511967563256407</v>
          </cell>
          <cell r="BM23">
            <v>1.5545253337785647</v>
          </cell>
          <cell r="BN23">
            <v>59.338720587414201</v>
          </cell>
        </row>
        <row r="24">
          <cell r="A24" t="str">
            <v>P20</v>
          </cell>
          <cell r="B24" t="str">
            <v>Sugar</v>
          </cell>
          <cell r="C24">
            <v>14187.564511899274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1531.2584271393148</v>
          </cell>
          <cell r="M24">
            <v>657.49531386692979</v>
          </cell>
          <cell r="N24">
            <v>0</v>
          </cell>
          <cell r="O24">
            <v>0</v>
          </cell>
          <cell r="P24">
            <v>0.64323070344991973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214.83256892882306</v>
          </cell>
          <cell r="W24">
            <v>297.53626721048721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22.0138951090807</v>
          </cell>
          <cell r="AM24">
            <v>6.6269438988832752</v>
          </cell>
          <cell r="AN24">
            <v>0</v>
          </cell>
          <cell r="AO24">
            <v>0</v>
          </cell>
          <cell r="AP24">
            <v>127.91755050193832</v>
          </cell>
          <cell r="AQ24">
            <v>43.305067682665708</v>
          </cell>
          <cell r="AR24">
            <v>0</v>
          </cell>
          <cell r="AS24">
            <v>0</v>
          </cell>
          <cell r="AT24">
            <v>4.3183125953787886</v>
          </cell>
          <cell r="AU24">
            <v>0.11851493682609314</v>
          </cell>
          <cell r="AV24">
            <v>1.4053990446952775</v>
          </cell>
          <cell r="AW24">
            <v>0.88397116096963257</v>
          </cell>
          <cell r="AX24">
            <v>6.9728579950769598</v>
          </cell>
          <cell r="AY24">
            <v>0</v>
          </cell>
          <cell r="AZ24">
            <v>0</v>
          </cell>
          <cell r="BA24">
            <v>0</v>
          </cell>
          <cell r="BB24">
            <v>67.070034671577957</v>
          </cell>
          <cell r="BC24">
            <v>5.4521884815189265</v>
          </cell>
          <cell r="BD24">
            <v>20.269688850442154</v>
          </cell>
          <cell r="BE24">
            <v>2.0148109796465672</v>
          </cell>
          <cell r="BF24">
            <v>72.210845204431962</v>
          </cell>
          <cell r="BG24">
            <v>33.284772344371525</v>
          </cell>
          <cell r="BH24">
            <v>3.1861405007263794</v>
          </cell>
          <cell r="BI24">
            <v>17.969190656663439</v>
          </cell>
          <cell r="BJ24">
            <v>7.5463600410085929E-2</v>
          </cell>
          <cell r="BK24">
            <v>0.21512315727769277</v>
          </cell>
          <cell r="BL24">
            <v>4.1582734323116481</v>
          </cell>
          <cell r="BM24">
            <v>0.41671963075906954</v>
          </cell>
          <cell r="BN24">
            <v>62.75127196762206</v>
          </cell>
        </row>
        <row r="25">
          <cell r="A25" t="str">
            <v>P21</v>
          </cell>
          <cell r="B25" t="str">
            <v>Confectionary products</v>
          </cell>
          <cell r="C25">
            <v>4767.1843478216551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329.73757071329152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2.1270433235513604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29.748751717750658</v>
          </cell>
          <cell r="AT25">
            <v>2.9030646164511786</v>
          </cell>
          <cell r="AU25">
            <v>7.9673833707399194E-2</v>
          </cell>
          <cell r="AV25">
            <v>0.94480521002932416</v>
          </cell>
          <cell r="AW25">
            <v>0.59426577921210355</v>
          </cell>
          <cell r="AX25">
            <v>4.6876313082820902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0.60004282314762014</v>
          </cell>
          <cell r="BI25">
            <v>3.3841206590996178</v>
          </cell>
          <cell r="BJ25">
            <v>1.4211988399327906E-2</v>
          </cell>
          <cell r="BK25">
            <v>4.0513940483135863E-2</v>
          </cell>
          <cell r="BL25">
            <v>0.78312369751904809</v>
          </cell>
          <cell r="BM25">
            <v>7.848041341701617E-2</v>
          </cell>
          <cell r="BN25">
            <v>20.111189179711577</v>
          </cell>
        </row>
        <row r="26">
          <cell r="A26" t="str">
            <v>P22</v>
          </cell>
          <cell r="B26" t="str">
            <v>Pasta products</v>
          </cell>
          <cell r="C26">
            <v>1122.327623917505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36.974506852387108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0.61759926944501498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1.6242803441996301</v>
          </cell>
        </row>
        <row r="27">
          <cell r="A27" t="str">
            <v>P23</v>
          </cell>
          <cell r="B27" t="str">
            <v>Food n.e.c.</v>
          </cell>
          <cell r="C27">
            <v>18820.978187275214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3231.4949520590258</v>
          </cell>
          <cell r="M27">
            <v>183.48321301982403</v>
          </cell>
          <cell r="N27">
            <v>0</v>
          </cell>
          <cell r="O27">
            <v>0</v>
          </cell>
          <cell r="P27">
            <v>5.7074255800630934E-2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14.7354343469099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51.360285408569396</v>
          </cell>
          <cell r="AM27">
            <v>1.9971985142908639</v>
          </cell>
          <cell r="AN27">
            <v>0</v>
          </cell>
          <cell r="AO27">
            <v>0</v>
          </cell>
          <cell r="AP27">
            <v>250.49391439565571</v>
          </cell>
          <cell r="AQ27">
            <v>84.801935891004476</v>
          </cell>
          <cell r="AR27">
            <v>0</v>
          </cell>
          <cell r="AS27">
            <v>133.8740863246428</v>
          </cell>
          <cell r="AT27">
            <v>6.0838450005255993</v>
          </cell>
          <cell r="AU27">
            <v>0.16696950254797083</v>
          </cell>
          <cell r="AV27">
            <v>1.9799932874157014</v>
          </cell>
          <cell r="AW27">
            <v>1.2453807846215472</v>
          </cell>
          <cell r="AX27">
            <v>9.8236953244472058</v>
          </cell>
          <cell r="AY27">
            <v>0</v>
          </cell>
          <cell r="AZ27">
            <v>0</v>
          </cell>
          <cell r="BA27">
            <v>0</v>
          </cell>
          <cell r="BB27">
            <v>109.02288331384493</v>
          </cell>
          <cell r="BC27">
            <v>8.8625764327749419</v>
          </cell>
          <cell r="BD27">
            <v>32.948543014339251</v>
          </cell>
          <cell r="BE27">
            <v>3.2750915279688426</v>
          </cell>
          <cell r="BF27">
            <v>117.37931237499497</v>
          </cell>
          <cell r="BG27">
            <v>55.761085805365511</v>
          </cell>
          <cell r="BH27">
            <v>11.558106075765075</v>
          </cell>
          <cell r="BI27">
            <v>65.185390179124909</v>
          </cell>
          <cell r="BJ27">
            <v>0.27375324415231272</v>
          </cell>
          <cell r="BK27">
            <v>0.78038500518173182</v>
          </cell>
          <cell r="BL27">
            <v>15.084634658056316</v>
          </cell>
          <cell r="BM27">
            <v>1.5117003456278428</v>
          </cell>
          <cell r="BN27">
            <v>211.99716647409909</v>
          </cell>
        </row>
        <row r="28">
          <cell r="A28" t="str">
            <v>P24</v>
          </cell>
          <cell r="B28" t="str">
            <v>Alcohol, beverages</v>
          </cell>
          <cell r="C28">
            <v>60645.792659419691</v>
          </cell>
          <cell r="E28">
            <v>0</v>
          </cell>
          <cell r="F28">
            <v>0</v>
          </cell>
          <cell r="G28">
            <v>0</v>
          </cell>
          <cell r="H28">
            <v>5.3006193709993985</v>
          </cell>
          <cell r="I28">
            <v>7.6983646087387214</v>
          </cell>
          <cell r="J28">
            <v>2.0337381125862195</v>
          </cell>
          <cell r="K28">
            <v>0.4482577951237236</v>
          </cell>
          <cell r="L28">
            <v>263.49565011403536</v>
          </cell>
          <cell r="M28">
            <v>11586.512722270005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0.76785508558245896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741.27131325927996</v>
          </cell>
          <cell r="AT28">
            <v>73.262842977946065</v>
          </cell>
          <cell r="AU28">
            <v>2.0106791751303539</v>
          </cell>
          <cell r="AV28">
            <v>23.843463681404195</v>
          </cell>
          <cell r="AW28">
            <v>14.99711726113944</v>
          </cell>
          <cell r="AX28">
            <v>118.29884685687637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65.341452389615171</v>
          </cell>
          <cell r="BH28">
            <v>1.3069753248472307</v>
          </cell>
          <cell r="BI28">
            <v>7.3710775750097923</v>
          </cell>
          <cell r="BJ28">
            <v>3.0955654227310121E-2</v>
          </cell>
          <cell r="BK28">
            <v>8.8244902665490801E-2</v>
          </cell>
          <cell r="BL28">
            <v>1.7057505055913382</v>
          </cell>
          <cell r="BM28">
            <v>0.17094107264176947</v>
          </cell>
          <cell r="BN28">
            <v>349.3800580853777</v>
          </cell>
        </row>
        <row r="29">
          <cell r="A29" t="str">
            <v>P25</v>
          </cell>
          <cell r="B29" t="str">
            <v>Soft drinks</v>
          </cell>
          <cell r="C29">
            <v>17074.430762744367</v>
          </cell>
          <cell r="E29">
            <v>0</v>
          </cell>
          <cell r="F29">
            <v>0</v>
          </cell>
          <cell r="G29">
            <v>0</v>
          </cell>
          <cell r="H29">
            <v>81.468278990186704</v>
          </cell>
          <cell r="I29">
            <v>119.70105513662293</v>
          </cell>
          <cell r="J29">
            <v>31.622378299904877</v>
          </cell>
          <cell r="K29">
            <v>6.9699129330166478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4098.1152219806845</v>
          </cell>
          <cell r="AT29">
            <v>512.62028023021344</v>
          </cell>
          <cell r="AU29">
            <v>14.068726796729052</v>
          </cell>
          <cell r="AV29">
            <v>166.83277002640477</v>
          </cell>
          <cell r="AW29">
            <v>104.93486384857948</v>
          </cell>
          <cell r="AX29">
            <v>827.73730259059175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457.19429212836553</v>
          </cell>
          <cell r="BH29">
            <v>9.1449093434559252</v>
          </cell>
          <cell r="BI29">
            <v>51.575446686358902</v>
          </cell>
          <cell r="BJ29">
            <v>0.21659678357677359</v>
          </cell>
          <cell r="BK29">
            <v>0.61744978620183599</v>
          </cell>
          <cell r="BL29">
            <v>11.935140197088526</v>
          </cell>
          <cell r="BM29">
            <v>1.1960750770599491</v>
          </cell>
          <cell r="BN29">
            <v>1907.7823699495616</v>
          </cell>
        </row>
        <row r="30">
          <cell r="A30" t="str">
            <v>P26</v>
          </cell>
          <cell r="B30" t="str">
            <v>Tobacco products</v>
          </cell>
          <cell r="C30">
            <v>31161.470722741655</v>
          </cell>
          <cell r="E30">
            <v>0</v>
          </cell>
          <cell r="F30">
            <v>0</v>
          </cell>
          <cell r="G30">
            <v>0</v>
          </cell>
          <cell r="H30">
            <v>46.05490488616644</v>
          </cell>
          <cell r="I30">
            <v>67.668309401196524</v>
          </cell>
          <cell r="J30">
            <v>17.876474658951896</v>
          </cell>
          <cell r="K30">
            <v>3.9401676477492713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1447.9432140668457</v>
          </cell>
          <cell r="AT30">
            <v>160.99434679332393</v>
          </cell>
          <cell r="AU30">
            <v>4.4184468859404431</v>
          </cell>
          <cell r="AV30">
            <v>52.395767139879581</v>
          </cell>
          <cell r="AW30">
            <v>32.95601152096728</v>
          </cell>
          <cell r="AX30">
            <v>259.96050387861078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143.58717213799409</v>
          </cell>
          <cell r="BH30">
            <v>2.872064885089332</v>
          </cell>
          <cell r="BI30">
            <v>16.197867447060926</v>
          </cell>
          <cell r="BJ30">
            <v>6.802473299303996E-2</v>
          </cell>
          <cell r="BK30">
            <v>0.19391726945059864</v>
          </cell>
          <cell r="BL30">
            <v>3.748369258926092</v>
          </cell>
          <cell r="BM30">
            <v>0.37564125566894169</v>
          </cell>
          <cell r="BN30">
            <v>672.06865128913398</v>
          </cell>
        </row>
        <row r="31">
          <cell r="A31" t="str">
            <v>P27</v>
          </cell>
          <cell r="B31" t="str">
            <v>Textile fabrics</v>
          </cell>
          <cell r="C31">
            <v>15571.015113001687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198.90277288863953</v>
          </cell>
          <cell r="N31">
            <v>4948.1898331936609</v>
          </cell>
          <cell r="O31">
            <v>4524.5630131485723</v>
          </cell>
          <cell r="P31">
            <v>15.976456116394743</v>
          </cell>
          <cell r="Q31">
            <v>198.7593645186393</v>
          </cell>
          <cell r="R31">
            <v>47.630209373214264</v>
          </cell>
          <cell r="S31">
            <v>23.942138798931452</v>
          </cell>
          <cell r="T31">
            <v>336.48513772006805</v>
          </cell>
          <cell r="U31">
            <v>17.545706177487553</v>
          </cell>
          <cell r="V31">
            <v>0</v>
          </cell>
          <cell r="W31">
            <v>49.25658021296374</v>
          </cell>
          <cell r="X31">
            <v>690.25797441830878</v>
          </cell>
          <cell r="Y31">
            <v>3.6999575364519228</v>
          </cell>
          <cell r="Z31">
            <v>0</v>
          </cell>
          <cell r="AA31">
            <v>0.94997478801776036</v>
          </cell>
          <cell r="AB31">
            <v>0</v>
          </cell>
          <cell r="AC31">
            <v>0</v>
          </cell>
          <cell r="AD31">
            <v>13.874721248397993</v>
          </cell>
          <cell r="AE31">
            <v>36.811478463544027</v>
          </cell>
          <cell r="AF31">
            <v>8.8630089651766468</v>
          </cell>
          <cell r="AG31">
            <v>0</v>
          </cell>
          <cell r="AH31">
            <v>0</v>
          </cell>
          <cell r="AI31">
            <v>1034.9651707054716</v>
          </cell>
          <cell r="AJ31">
            <v>10.363908630298845</v>
          </cell>
          <cell r="AK31">
            <v>465.9905580733672</v>
          </cell>
          <cell r="AL31">
            <v>298.98472366706835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1.2563456469680918</v>
          </cell>
          <cell r="AU31">
            <v>3.4480071021607051E-2</v>
          </cell>
          <cell r="AV31">
            <v>0.40887891579352575</v>
          </cell>
          <cell r="AW31">
            <v>0.25717761176391124</v>
          </cell>
          <cell r="AX31">
            <v>2.0286441973692133</v>
          </cell>
          <cell r="AY31">
            <v>0.90593431434163696</v>
          </cell>
          <cell r="AZ31">
            <v>0.15608593607253324</v>
          </cell>
          <cell r="BA31">
            <v>5.5984917514110596E-2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14.178213722157397</v>
          </cell>
          <cell r="BH31">
            <v>8.2319563302446941</v>
          </cell>
          <cell r="BI31">
            <v>46.426575583145571</v>
          </cell>
          <cell r="BJ31">
            <v>0.19497353081486632</v>
          </cell>
          <cell r="BK31">
            <v>0.55580864557938203</v>
          </cell>
          <cell r="BL31">
            <v>10.743633338266804</v>
          </cell>
          <cell r="BM31">
            <v>1.0766687161417792</v>
          </cell>
          <cell r="BN31">
            <v>774.77192006426435</v>
          </cell>
        </row>
        <row r="32">
          <cell r="A32" t="str">
            <v>P28</v>
          </cell>
          <cell r="B32" t="str">
            <v>Made-up textile, articles</v>
          </cell>
          <cell r="C32">
            <v>14478.195447461445</v>
          </cell>
          <cell r="E32">
            <v>2005.4173578221159</v>
          </cell>
          <cell r="F32">
            <v>204.4395037756145</v>
          </cell>
          <cell r="G32">
            <v>19.114672425018924</v>
          </cell>
          <cell r="H32">
            <v>61.350003336542287</v>
          </cell>
          <cell r="I32">
            <v>160.78483863153602</v>
          </cell>
          <cell r="J32">
            <v>237.7050184964931</v>
          </cell>
          <cell r="K32">
            <v>41.775866276622466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1.1558460918814397</v>
          </cell>
          <cell r="AG32">
            <v>0</v>
          </cell>
          <cell r="AH32">
            <v>51.096879113573358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127.01397251684047</v>
          </cell>
          <cell r="AT32">
            <v>544.47821128659552</v>
          </cell>
          <cell r="AU32">
            <v>14.943059213191145</v>
          </cell>
          <cell r="AV32">
            <v>177.2009647514742</v>
          </cell>
          <cell r="AW32">
            <v>111.45627508966007</v>
          </cell>
          <cell r="AX32">
            <v>879.17888408027636</v>
          </cell>
          <cell r="AY32">
            <v>3.6438590863453344</v>
          </cell>
          <cell r="AZ32">
            <v>0.62781059002268103</v>
          </cell>
          <cell r="BA32">
            <v>0.2251831585939417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691.33596070503245</v>
          </cell>
          <cell r="BH32">
            <v>47.141360515767595</v>
          </cell>
          <cell r="BI32">
            <v>265.8677778739563</v>
          </cell>
          <cell r="BJ32">
            <v>1.1165410916243792</v>
          </cell>
          <cell r="BK32">
            <v>3.1829099533451153</v>
          </cell>
          <cell r="BL32">
            <v>61.524803112433936</v>
          </cell>
          <cell r="BM32">
            <v>6.1656823806521466</v>
          </cell>
          <cell r="BN32">
            <v>165.28876093498104</v>
          </cell>
        </row>
        <row r="33">
          <cell r="A33" t="str">
            <v>P29</v>
          </cell>
          <cell r="B33" t="str">
            <v>Carpets</v>
          </cell>
          <cell r="C33">
            <v>2873.8466038412962</v>
          </cell>
          <cell r="E33">
            <v>0</v>
          </cell>
          <cell r="F33">
            <v>0</v>
          </cell>
          <cell r="G33">
            <v>0</v>
          </cell>
          <cell r="H33">
            <v>29.824243665604552</v>
          </cell>
          <cell r="I33">
            <v>68.961188228260212</v>
          </cell>
          <cell r="J33">
            <v>135.56893970630298</v>
          </cell>
          <cell r="K33">
            <v>21.392340900527863</v>
          </cell>
          <cell r="L33">
            <v>0</v>
          </cell>
          <cell r="M33">
            <v>0</v>
          </cell>
          <cell r="N33">
            <v>151.26127283504454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1318.3779534765256</v>
          </cell>
          <cell r="AJ33">
            <v>3.4729313202812073</v>
          </cell>
          <cell r="AK33">
            <v>0</v>
          </cell>
          <cell r="AL33">
            <v>9.78887493594695</v>
          </cell>
          <cell r="AM33">
            <v>0</v>
          </cell>
          <cell r="AN33">
            <v>0</v>
          </cell>
          <cell r="AO33">
            <v>72.822489302497559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21.482795531340656</v>
          </cell>
          <cell r="AU33">
            <v>0.58958959061215632</v>
          </cell>
          <cell r="AV33">
            <v>6.9915967522683573</v>
          </cell>
          <cell r="AW33">
            <v>4.3975907920688133</v>
          </cell>
          <cell r="AX33">
            <v>34.688661200121224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42.095682039773244</v>
          </cell>
        </row>
        <row r="34">
          <cell r="A34" t="str">
            <v>P30</v>
          </cell>
          <cell r="B34" t="str">
            <v>Textile n.e.c.</v>
          </cell>
          <cell r="C34">
            <v>7061.0264893746335</v>
          </cell>
          <cell r="E34">
            <v>6.8008137942140943</v>
          </cell>
          <cell r="F34">
            <v>0</v>
          </cell>
          <cell r="G34">
            <v>0</v>
          </cell>
          <cell r="H34">
            <v>1.953171939640387</v>
          </cell>
          <cell r="I34">
            <v>7.1256228534447477</v>
          </cell>
          <cell r="J34">
            <v>8.4709456868698521</v>
          </cell>
          <cell r="K34">
            <v>1.8670877104134123</v>
          </cell>
          <cell r="L34">
            <v>0</v>
          </cell>
          <cell r="M34">
            <v>0</v>
          </cell>
          <cell r="N34">
            <v>195.17035732823823</v>
          </cell>
          <cell r="O34">
            <v>767.10734043487639</v>
          </cell>
          <cell r="P34">
            <v>5.4773213778330652</v>
          </cell>
          <cell r="Q34">
            <v>81.502000869574815</v>
          </cell>
          <cell r="R34">
            <v>0</v>
          </cell>
          <cell r="S34">
            <v>588.89822167733917</v>
          </cell>
          <cell r="T34">
            <v>0</v>
          </cell>
          <cell r="U34">
            <v>0</v>
          </cell>
          <cell r="V34">
            <v>0</v>
          </cell>
          <cell r="W34">
            <v>688.65359234796119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0.34246127962217454</v>
          </cell>
          <cell r="AE34">
            <v>92.275263031660415</v>
          </cell>
          <cell r="AF34">
            <v>30.347259274351426</v>
          </cell>
          <cell r="AG34">
            <v>44.346972668063366</v>
          </cell>
          <cell r="AH34">
            <v>0</v>
          </cell>
          <cell r="AI34">
            <v>407.18937099618483</v>
          </cell>
          <cell r="AJ34">
            <v>29.927837333304421</v>
          </cell>
          <cell r="AK34">
            <v>47.10878978897442</v>
          </cell>
          <cell r="AL34">
            <v>101.58113059565423</v>
          </cell>
          <cell r="AM34">
            <v>0</v>
          </cell>
          <cell r="AN34">
            <v>0</v>
          </cell>
          <cell r="AO34">
            <v>1346.9175133825449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8.9792712328790856</v>
          </cell>
          <cell r="AU34">
            <v>0.24643370284213162</v>
          </cell>
          <cell r="AV34">
            <v>2.9223125778927077</v>
          </cell>
          <cell r="AW34">
            <v>1.8380829643698187</v>
          </cell>
          <cell r="AX34">
            <v>14.498992794812606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26.079295251003419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1011.5988152147761</v>
          </cell>
        </row>
        <row r="35">
          <cell r="A35" t="str">
            <v>P31</v>
          </cell>
          <cell r="B35" t="str">
            <v>Knitting fabrics</v>
          </cell>
          <cell r="C35">
            <v>3477.626808559909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50.266054259475624</v>
          </cell>
          <cell r="O35">
            <v>1373.6998256671945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102.36908448073901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17.94592962465433</v>
          </cell>
          <cell r="BH35">
            <v>83.536435618693872</v>
          </cell>
          <cell r="BI35">
            <v>471.12867058693212</v>
          </cell>
          <cell r="BJ35">
            <v>1.9785568765014836</v>
          </cell>
          <cell r="BK35">
            <v>5.6402477461120748</v>
          </cell>
          <cell r="BL35">
            <v>109.02448927912472</v>
          </cell>
          <cell r="BM35">
            <v>10.925843539547213</v>
          </cell>
          <cell r="BN35">
            <v>383.46835606964504</v>
          </cell>
        </row>
        <row r="36">
          <cell r="A36" t="str">
            <v>P32</v>
          </cell>
          <cell r="B36" t="str">
            <v>Wearing apparel</v>
          </cell>
          <cell r="C36">
            <v>52758.713078324807</v>
          </cell>
          <cell r="E36">
            <v>0</v>
          </cell>
          <cell r="F36">
            <v>0</v>
          </cell>
          <cell r="G36">
            <v>0</v>
          </cell>
          <cell r="H36">
            <v>39.653662148459645</v>
          </cell>
          <cell r="I36">
            <v>72.27496130430761</v>
          </cell>
          <cell r="J36">
            <v>105.88769023261307</v>
          </cell>
          <cell r="K36">
            <v>18.541197639825874</v>
          </cell>
          <cell r="L36">
            <v>0</v>
          </cell>
          <cell r="M36">
            <v>0</v>
          </cell>
          <cell r="N36">
            <v>0</v>
          </cell>
          <cell r="O36">
            <v>1.2154654781276977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8.3530588958537599E-2</v>
          </cell>
          <cell r="AM36">
            <v>9.9335947584907167</v>
          </cell>
          <cell r="AN36">
            <v>0</v>
          </cell>
          <cell r="AO36">
            <v>0</v>
          </cell>
          <cell r="AP36">
            <v>392.48040472487997</v>
          </cell>
          <cell r="AQ36">
            <v>132.86988707990827</v>
          </cell>
          <cell r="AR36">
            <v>0</v>
          </cell>
          <cell r="AS36">
            <v>7.6025865981477896</v>
          </cell>
          <cell r="AT36">
            <v>33.32462677392931</v>
          </cell>
          <cell r="AU36">
            <v>0.91458548903843651</v>
          </cell>
          <cell r="AV36">
            <v>10.845532276432747</v>
          </cell>
          <cell r="AW36">
            <v>6.8216481247222536</v>
          </cell>
          <cell r="AX36">
            <v>53.809881777019989</v>
          </cell>
          <cell r="AY36">
            <v>0.39212418978873836</v>
          </cell>
          <cell r="AZ36">
            <v>6.7560164408098325E-2</v>
          </cell>
          <cell r="BA36">
            <v>2.423248581390133E-2</v>
          </cell>
          <cell r="BB36">
            <v>15.902153589949592</v>
          </cell>
          <cell r="BC36">
            <v>1.2927015627622582</v>
          </cell>
          <cell r="BD36">
            <v>4.8058974011059039</v>
          </cell>
          <cell r="BE36">
            <v>0.4777071282271752</v>
          </cell>
          <cell r="BF36">
            <v>17.121028145040839</v>
          </cell>
          <cell r="BG36">
            <v>187.14831688628777</v>
          </cell>
          <cell r="BH36">
            <v>4.410083252792961</v>
          </cell>
          <cell r="BI36">
            <v>24.871981246002168</v>
          </cell>
          <cell r="BJ36">
            <v>0.10445263173049264</v>
          </cell>
          <cell r="BK36">
            <v>0.29776183221738406</v>
          </cell>
          <cell r="BL36">
            <v>5.7556570465711046</v>
          </cell>
          <cell r="BM36">
            <v>0.57680076076420916</v>
          </cell>
          <cell r="BN36">
            <v>12.512104863958907</v>
          </cell>
        </row>
        <row r="37">
          <cell r="A37" t="str">
            <v>P33</v>
          </cell>
          <cell r="B37" t="str">
            <v>Leather products</v>
          </cell>
          <cell r="C37">
            <v>8847.5700513545107</v>
          </cell>
          <cell r="E37">
            <v>0</v>
          </cell>
          <cell r="F37">
            <v>0</v>
          </cell>
          <cell r="G37">
            <v>0</v>
          </cell>
          <cell r="H37">
            <v>39.302665585807951</v>
          </cell>
          <cell r="I37">
            <v>23.521188822838994</v>
          </cell>
          <cell r="J37">
            <v>55.63646943266474</v>
          </cell>
          <cell r="K37">
            <v>8.206766325038668</v>
          </cell>
          <cell r="L37">
            <v>0</v>
          </cell>
          <cell r="M37">
            <v>0</v>
          </cell>
          <cell r="N37">
            <v>27.29997293372357</v>
          </cell>
          <cell r="O37">
            <v>0</v>
          </cell>
          <cell r="P37">
            <v>252.79518458449033</v>
          </cell>
          <cell r="Q37">
            <v>1089.8617522032011</v>
          </cell>
          <cell r="R37">
            <v>0</v>
          </cell>
          <cell r="S37">
            <v>32.551711440015161</v>
          </cell>
          <cell r="T37">
            <v>1.2329246158301701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4375.841224096248</v>
          </cell>
          <cell r="AJ37">
            <v>0</v>
          </cell>
          <cell r="AK37">
            <v>375.47352550079859</v>
          </cell>
          <cell r="AL37">
            <v>22.260000204862351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53.677123102216854</v>
          </cell>
          <cell r="BH37">
            <v>16.205757593372152</v>
          </cell>
          <cell r="BI37">
            <v>91.39720858656014</v>
          </cell>
          <cell r="BJ37">
            <v>0.38383266999372845</v>
          </cell>
          <cell r="BK37">
            <v>1.0941870701459508</v>
          </cell>
          <cell r="BL37">
            <v>21.150345138778011</v>
          </cell>
          <cell r="BM37">
            <v>2.1195729814618733</v>
          </cell>
          <cell r="BN37">
            <v>68.614281424669244</v>
          </cell>
        </row>
        <row r="38">
          <cell r="A38" t="str">
            <v>P34</v>
          </cell>
          <cell r="B38" t="str">
            <v>Footwear</v>
          </cell>
          <cell r="C38">
            <v>17027.461503269424</v>
          </cell>
          <cell r="E38">
            <v>0</v>
          </cell>
          <cell r="F38">
            <v>0</v>
          </cell>
          <cell r="G38">
            <v>0</v>
          </cell>
          <cell r="H38">
            <v>37.75742846391929</v>
          </cell>
          <cell r="I38">
            <v>101.63943078615324</v>
          </cell>
          <cell r="J38">
            <v>329.95594112364529</v>
          </cell>
          <cell r="K38">
            <v>57.881894778065799</v>
          </cell>
          <cell r="L38">
            <v>0</v>
          </cell>
          <cell r="M38">
            <v>0</v>
          </cell>
          <cell r="N38">
            <v>0</v>
          </cell>
          <cell r="O38">
            <v>1.3926053721575509</v>
          </cell>
          <cell r="P38">
            <v>3.5403305359090407</v>
          </cell>
          <cell r="Q38">
            <v>607.39515357537709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0.24790748094864298</v>
          </cell>
          <cell r="AM38">
            <v>0</v>
          </cell>
          <cell r="AN38">
            <v>10.799593784505795</v>
          </cell>
          <cell r="AO38">
            <v>286.63292577845726</v>
          </cell>
          <cell r="AP38">
            <v>107.54736549854928</v>
          </cell>
          <cell r="AQ38">
            <v>36.408967524253043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247.70211896508698</v>
          </cell>
          <cell r="BH38">
            <v>44.337875827060408</v>
          </cell>
          <cell r="BI38">
            <v>250.05668892074038</v>
          </cell>
          <cell r="BJ38">
            <v>1.0501406776262701</v>
          </cell>
          <cell r="BK38">
            <v>2.9936231100697124</v>
          </cell>
          <cell r="BL38">
            <v>57.86593876031661</v>
          </cell>
          <cell r="BM38">
            <v>5.7990108217392615</v>
          </cell>
          <cell r="BN38">
            <v>119.18670467147088</v>
          </cell>
        </row>
        <row r="39">
          <cell r="A39" t="str">
            <v>P35</v>
          </cell>
          <cell r="B39" t="str">
            <v>Wood products</v>
          </cell>
          <cell r="C39">
            <v>33831.426875764831</v>
          </cell>
          <cell r="E39">
            <v>379.55588914470076</v>
          </cell>
          <cell r="F39">
            <v>27.130854161361832</v>
          </cell>
          <cell r="G39">
            <v>1.2146531576875899</v>
          </cell>
          <cell r="H39">
            <v>68.553893388164084</v>
          </cell>
          <cell r="I39">
            <v>1873.278384259263</v>
          </cell>
          <cell r="J39">
            <v>382.52851538862677</v>
          </cell>
          <cell r="K39">
            <v>76.453291972071426</v>
          </cell>
          <cell r="L39">
            <v>2705.4419720734918</v>
          </cell>
          <cell r="M39">
            <v>1321.0184395232955</v>
          </cell>
          <cell r="N39">
            <v>118.01884303907761</v>
          </cell>
          <cell r="O39">
            <v>37.847176512545445</v>
          </cell>
          <cell r="P39">
            <v>5.3448032714112035</v>
          </cell>
          <cell r="Q39">
            <v>32.200634377415668</v>
          </cell>
          <cell r="R39">
            <v>5488.1610640042509</v>
          </cell>
          <cell r="S39">
            <v>837.81098068196206</v>
          </cell>
          <cell r="T39">
            <v>52.681582841301228</v>
          </cell>
          <cell r="U39">
            <v>632.87954418176719</v>
          </cell>
          <cell r="V39">
            <v>356.32827330111331</v>
          </cell>
          <cell r="W39">
            <v>1600.1628130698514</v>
          </cell>
          <cell r="X39">
            <v>10.077810394812479</v>
          </cell>
          <cell r="Y39">
            <v>83.439401052300013</v>
          </cell>
          <cell r="Z39">
            <v>52.777323124161548</v>
          </cell>
          <cell r="AA39">
            <v>324.75723181909802</v>
          </cell>
          <cell r="AB39">
            <v>315.48885706361466</v>
          </cell>
          <cell r="AC39">
            <v>40.434307782231492</v>
          </cell>
          <cell r="AD39">
            <v>345.81927276654392</v>
          </cell>
          <cell r="AE39">
            <v>138.4212663901337</v>
          </cell>
          <cell r="AF39">
            <v>58.593844706938064</v>
          </cell>
          <cell r="AG39">
            <v>68.470055096361833</v>
          </cell>
          <cell r="AH39">
            <v>5.7922216603523511</v>
          </cell>
          <cell r="AI39">
            <v>925.42903840769429</v>
          </cell>
          <cell r="AJ39">
            <v>146.97169952429158</v>
          </cell>
          <cell r="AK39">
            <v>3306.4438383290371</v>
          </cell>
          <cell r="AL39">
            <v>145.41802832071025</v>
          </cell>
          <cell r="AM39">
            <v>112.98504956217491</v>
          </cell>
          <cell r="AN39">
            <v>28.912799569260017</v>
          </cell>
          <cell r="AO39">
            <v>1973.7252526715401</v>
          </cell>
          <cell r="AP39">
            <v>923.73701538212197</v>
          </cell>
          <cell r="AQ39">
            <v>578.12399879488873</v>
          </cell>
          <cell r="AR39">
            <v>13.492535585267641</v>
          </cell>
          <cell r="AS39">
            <v>53.209166788928528</v>
          </cell>
          <cell r="AT39">
            <v>496.12051839447747</v>
          </cell>
          <cell r="AU39">
            <v>8.5744017772780072</v>
          </cell>
          <cell r="AV39">
            <v>102.72364147694159</v>
          </cell>
          <cell r="AW39">
            <v>96.003014540469508</v>
          </cell>
          <cell r="AX39">
            <v>656.61703090509798</v>
          </cell>
          <cell r="AY39">
            <v>0</v>
          </cell>
          <cell r="AZ39">
            <v>0</v>
          </cell>
          <cell r="BA39">
            <v>0</v>
          </cell>
          <cell r="BB39">
            <v>336.37835735586668</v>
          </cell>
          <cell r="BC39">
            <v>0.47552798159798249</v>
          </cell>
          <cell r="BD39">
            <v>0.28681427967994388</v>
          </cell>
          <cell r="BE39">
            <v>0.26693981588650195</v>
          </cell>
          <cell r="BF39">
            <v>54.374681360164516</v>
          </cell>
          <cell r="BG39">
            <v>546.3527086394713</v>
          </cell>
          <cell r="BH39">
            <v>110.48795794534919</v>
          </cell>
          <cell r="BI39">
            <v>493.50178264666101</v>
          </cell>
          <cell r="BJ39">
            <v>2.6774423398293394</v>
          </cell>
          <cell r="BK39">
            <v>5.8520798045242524</v>
          </cell>
          <cell r="BL39">
            <v>107.3500152114032</v>
          </cell>
          <cell r="BM39">
            <v>12.121245774565889</v>
          </cell>
          <cell r="BN39">
            <v>1204.7952905445559</v>
          </cell>
        </row>
        <row r="40">
          <cell r="A40" t="str">
            <v>P36</v>
          </cell>
          <cell r="B40" t="str">
            <v>Paper products</v>
          </cell>
          <cell r="C40">
            <v>67904.456210125703</v>
          </cell>
          <cell r="E40">
            <v>26.724229121520114</v>
          </cell>
          <cell r="F40">
            <v>11.507053967709846</v>
          </cell>
          <cell r="G40">
            <v>2.3182778210718897</v>
          </cell>
          <cell r="H40">
            <v>21.838324763813795</v>
          </cell>
          <cell r="I40">
            <v>32.250676005626239</v>
          </cell>
          <cell r="J40">
            <v>98.416731492092893</v>
          </cell>
          <cell r="K40">
            <v>26.167444963845728</v>
          </cell>
          <cell r="L40">
            <v>2908.4913560120053</v>
          </cell>
          <cell r="M40">
            <v>1325.8848893675656</v>
          </cell>
          <cell r="N40">
            <v>170.23363573191929</v>
          </cell>
          <cell r="O40">
            <v>72.640240085332621</v>
          </cell>
          <cell r="P40">
            <v>12.994072613775192</v>
          </cell>
          <cell r="Q40">
            <v>62.911473321902477</v>
          </cell>
          <cell r="R40">
            <v>222.62486916838736</v>
          </cell>
          <cell r="S40">
            <v>13695.176835416847</v>
          </cell>
          <cell r="T40">
            <v>5631.8714208813326</v>
          </cell>
          <cell r="U40">
            <v>121.82701294436048</v>
          </cell>
          <cell r="V40">
            <v>252.35329301023353</v>
          </cell>
          <cell r="W40">
            <v>2485.3670640255086</v>
          </cell>
          <cell r="X40">
            <v>13.292361366071079</v>
          </cell>
          <cell r="Y40">
            <v>277.74014709336979</v>
          </cell>
          <cell r="Z40">
            <v>33.575475678190848</v>
          </cell>
          <cell r="AA40">
            <v>285.58851392020938</v>
          </cell>
          <cell r="AB40">
            <v>88.682022737308102</v>
          </cell>
          <cell r="AC40">
            <v>31.317105046384551</v>
          </cell>
          <cell r="AD40">
            <v>86.868761349337831</v>
          </cell>
          <cell r="AE40">
            <v>167.7264878492889</v>
          </cell>
          <cell r="AF40">
            <v>108.16088356085339</v>
          </cell>
          <cell r="AG40">
            <v>30.460579837557937</v>
          </cell>
          <cell r="AH40">
            <v>25.159312756785461</v>
          </cell>
          <cell r="AI40">
            <v>900.54283270946576</v>
          </cell>
          <cell r="AJ40">
            <v>5.3183702678646601</v>
          </cell>
          <cell r="AK40">
            <v>122.27444358995366</v>
          </cell>
          <cell r="AL40">
            <v>414.54496406027766</v>
          </cell>
          <cell r="AM40">
            <v>42.097411931204697</v>
          </cell>
          <cell r="AN40">
            <v>6.1095904842562572</v>
          </cell>
          <cell r="AO40">
            <v>268.07086274229073</v>
          </cell>
          <cell r="AP40">
            <v>8290.5472127472058</v>
          </cell>
          <cell r="AQ40">
            <v>3061.2408979237343</v>
          </cell>
          <cell r="AR40">
            <v>78.800999777480556</v>
          </cell>
          <cell r="AS40">
            <v>42.901375594307083</v>
          </cell>
          <cell r="AT40">
            <v>640.64238540735721</v>
          </cell>
          <cell r="AU40">
            <v>13.730695255252257</v>
          </cell>
          <cell r="AV40">
            <v>172.46281066484531</v>
          </cell>
          <cell r="AW40">
            <v>127.56235962880436</v>
          </cell>
          <cell r="AX40">
            <v>889.76646543272921</v>
          </cell>
          <cell r="AY40">
            <v>74.908292374498131</v>
          </cell>
          <cell r="AZ40">
            <v>12.906157488212013</v>
          </cell>
          <cell r="BA40">
            <v>4.6291817224704994</v>
          </cell>
          <cell r="BB40">
            <v>2037.8468411135791</v>
          </cell>
          <cell r="BC40">
            <v>146.22054479935326</v>
          </cell>
          <cell r="BD40">
            <v>536.89127373990425</v>
          </cell>
          <cell r="BE40">
            <v>54.98755463655862</v>
          </cell>
          <cell r="BF40">
            <v>2071.9832018294578</v>
          </cell>
          <cell r="BG40">
            <v>853.99265431491426</v>
          </cell>
          <cell r="BH40">
            <v>225.44774526257493</v>
          </cell>
          <cell r="BI40">
            <v>1160.2294025377848</v>
          </cell>
          <cell r="BJ40">
            <v>4.8045928584141935</v>
          </cell>
          <cell r="BK40">
            <v>16.05464218414572</v>
          </cell>
          <cell r="BL40">
            <v>253.68317617079072</v>
          </cell>
          <cell r="BM40">
            <v>26.973693217286336</v>
          </cell>
          <cell r="BN40">
            <v>607.92030191618028</v>
          </cell>
        </row>
        <row r="41">
          <cell r="A41" t="str">
            <v>P37</v>
          </cell>
          <cell r="B41" t="str">
            <v>Printing</v>
          </cell>
          <cell r="C41">
            <v>34032.117804961505</v>
          </cell>
          <cell r="E41">
            <v>5.138708705526005</v>
          </cell>
          <cell r="F41">
            <v>2.2126512285891176</v>
          </cell>
          <cell r="G41">
            <v>0.69342551840709266</v>
          </cell>
          <cell r="H41">
            <v>3.0398734784622565</v>
          </cell>
          <cell r="I41">
            <v>4.576514826413435</v>
          </cell>
          <cell r="J41">
            <v>12.875195188528631</v>
          </cell>
          <cell r="K41">
            <v>1.9244388945437829</v>
          </cell>
          <cell r="L41">
            <v>63.059450837695195</v>
          </cell>
          <cell r="M41">
            <v>3.7620915867593481</v>
          </cell>
          <cell r="N41">
            <v>16.575832426760428</v>
          </cell>
          <cell r="O41">
            <v>4.0352319672473005</v>
          </cell>
          <cell r="P41">
            <v>0.63221738184557708</v>
          </cell>
          <cell r="Q41">
            <v>2.7823904871619765</v>
          </cell>
          <cell r="R41">
            <v>6.3090829020191492</v>
          </cell>
          <cell r="S41">
            <v>112.63356729687422</v>
          </cell>
          <cell r="T41">
            <v>1306.046194325354</v>
          </cell>
          <cell r="U41">
            <v>7.8416371359732953</v>
          </cell>
          <cell r="V41">
            <v>9.730494024049225</v>
          </cell>
          <cell r="W41">
            <v>85.655180713411397</v>
          </cell>
          <cell r="X41">
            <v>3.4051630030437408</v>
          </cell>
          <cell r="Y41">
            <v>31.648927085816293</v>
          </cell>
          <cell r="Z41">
            <v>1.4888805623893939</v>
          </cell>
          <cell r="AA41">
            <v>5.7464695736282128</v>
          </cell>
          <cell r="AB41">
            <v>8.6033497027594166</v>
          </cell>
          <cell r="AC41">
            <v>3.7128344484903568</v>
          </cell>
          <cell r="AD41">
            <v>13.699283870919565</v>
          </cell>
          <cell r="AE41">
            <v>22.035011587884316</v>
          </cell>
          <cell r="AF41">
            <v>10.687120583045996</v>
          </cell>
          <cell r="AG41">
            <v>2.3324356053028605</v>
          </cell>
          <cell r="AH41">
            <v>2.6723380860065227</v>
          </cell>
          <cell r="AI41">
            <v>31.95356021188406</v>
          </cell>
          <cell r="AJ41">
            <v>2.2159069635913116</v>
          </cell>
          <cell r="AK41">
            <v>5.0695209442580387</v>
          </cell>
          <cell r="AL41">
            <v>4.4886078266988054</v>
          </cell>
          <cell r="AM41">
            <v>28.776495506041343</v>
          </cell>
          <cell r="AN41">
            <v>3.6549078892033919</v>
          </cell>
          <cell r="AO41">
            <v>48.354234356946741</v>
          </cell>
          <cell r="AP41">
            <v>7520.6465052400645</v>
          </cell>
          <cell r="AQ41">
            <v>2659.870951191509</v>
          </cell>
          <cell r="AR41">
            <v>41.149740843614893</v>
          </cell>
          <cell r="AS41">
            <v>95.78420906130188</v>
          </cell>
          <cell r="AT41">
            <v>135.60884798125335</v>
          </cell>
          <cell r="AU41">
            <v>3.1659506272428954</v>
          </cell>
          <cell r="AV41">
            <v>41.765063783702928</v>
          </cell>
          <cell r="AW41">
            <v>32.996341893592245</v>
          </cell>
          <cell r="AX41">
            <v>238.2526628695133</v>
          </cell>
          <cell r="AY41">
            <v>189.75696725415671</v>
          </cell>
          <cell r="AZ41">
            <v>32.693754272542847</v>
          </cell>
          <cell r="BA41">
            <v>11.726598707293849</v>
          </cell>
          <cell r="BB41">
            <v>2582.0742616430639</v>
          </cell>
          <cell r="BC41">
            <v>210.01643934057614</v>
          </cell>
          <cell r="BD41">
            <v>777.96337926953504</v>
          </cell>
          <cell r="BE41">
            <v>81.829335195239082</v>
          </cell>
          <cell r="BF41">
            <v>2913.0199974181305</v>
          </cell>
          <cell r="BG41">
            <v>1188.2078804619491</v>
          </cell>
          <cell r="BH41">
            <v>326.80135819087633</v>
          </cell>
          <cell r="BI41">
            <v>1663.7967934718481</v>
          </cell>
          <cell r="BJ41">
            <v>5.6063488198737961</v>
          </cell>
          <cell r="BK41">
            <v>30.797121858595677</v>
          </cell>
          <cell r="BL41">
            <v>316.03035597501008</v>
          </cell>
          <cell r="BM41">
            <v>35.894945981505629</v>
          </cell>
          <cell r="BN41">
            <v>520.36193401585194</v>
          </cell>
        </row>
        <row r="42">
          <cell r="A42" t="str">
            <v>P38</v>
          </cell>
          <cell r="B42" t="str">
            <v>Petroleum products</v>
          </cell>
          <cell r="C42">
            <v>166317.16145481891</v>
          </cell>
          <cell r="E42">
            <v>5710.7468617803115</v>
          </cell>
          <cell r="F42">
            <v>579.32198318039741</v>
          </cell>
          <cell r="G42">
            <v>55.389489037436825</v>
          </cell>
          <cell r="H42">
            <v>769.86972327051137</v>
          </cell>
          <cell r="I42">
            <v>412.15453350169082</v>
          </cell>
          <cell r="J42">
            <v>3371.8676439355604</v>
          </cell>
          <cell r="K42">
            <v>590.36271785293081</v>
          </cell>
          <cell r="L42">
            <v>25.444933641233231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13.579951069874449</v>
          </cell>
          <cell r="S42">
            <v>237.15059893343499</v>
          </cell>
          <cell r="T42">
            <v>33.055018996999472</v>
          </cell>
          <cell r="U42">
            <v>572.97900016139329</v>
          </cell>
          <cell r="V42">
            <v>5132.0510808780873</v>
          </cell>
          <cell r="W42">
            <v>1242.4870988455375</v>
          </cell>
          <cell r="X42">
            <v>204.74463425389141</v>
          </cell>
          <cell r="Y42">
            <v>67.327000995516386</v>
          </cell>
          <cell r="Z42">
            <v>0</v>
          </cell>
          <cell r="AA42">
            <v>36.683930888712212</v>
          </cell>
          <cell r="AB42">
            <v>8352.9736402381131</v>
          </cell>
          <cell r="AC42">
            <v>707.3185154449294</v>
          </cell>
          <cell r="AD42">
            <v>3.0769732446339604</v>
          </cell>
          <cell r="AE42">
            <v>24.1895529590481</v>
          </cell>
          <cell r="AF42">
            <v>845.99448319396413</v>
          </cell>
          <cell r="AG42">
            <v>0</v>
          </cell>
          <cell r="AH42">
            <v>0</v>
          </cell>
          <cell r="AI42">
            <v>27.651315477227442</v>
          </cell>
          <cell r="AJ42">
            <v>0</v>
          </cell>
          <cell r="AK42">
            <v>0</v>
          </cell>
          <cell r="AL42">
            <v>44.272568298575685</v>
          </cell>
          <cell r="AM42">
            <v>1148.1950222033247</v>
          </cell>
          <cell r="AN42">
            <v>121.43566985265628</v>
          </cell>
          <cell r="AO42">
            <v>6128.9476169607296</v>
          </cell>
          <cell r="AP42">
            <v>6628.0671720942537</v>
          </cell>
          <cell r="AQ42">
            <v>2243.8586133530471</v>
          </cell>
          <cell r="AR42">
            <v>0</v>
          </cell>
          <cell r="AS42">
            <v>150.82835778256</v>
          </cell>
          <cell r="AT42">
            <v>13068.60000443225</v>
          </cell>
          <cell r="AU42">
            <v>358.66423972832121</v>
          </cell>
          <cell r="AV42">
            <v>4253.1886138554746</v>
          </cell>
          <cell r="AW42">
            <v>2675.1804699197423</v>
          </cell>
          <cell r="AX42">
            <v>21102.106439187854</v>
          </cell>
          <cell r="AY42">
            <v>197.41526335811298</v>
          </cell>
          <cell r="AZ42">
            <v>34.013223352346174</v>
          </cell>
          <cell r="BA42">
            <v>12.199865994878831</v>
          </cell>
          <cell r="BB42">
            <v>3448.481533454315</v>
          </cell>
          <cell r="BC42">
            <v>280.33042457033082</v>
          </cell>
          <cell r="BD42">
            <v>1042.1889303008718</v>
          </cell>
          <cell r="BE42">
            <v>103.59378060164494</v>
          </cell>
          <cell r="BF42">
            <v>3712.8021093469988</v>
          </cell>
          <cell r="BG42">
            <v>3800.0206052609278</v>
          </cell>
          <cell r="BH42">
            <v>176.15288753717567</v>
          </cell>
          <cell r="BI42">
            <v>993.46680416499601</v>
          </cell>
          <cell r="BJ42">
            <v>4.1721735476378656</v>
          </cell>
          <cell r="BK42">
            <v>11.89356380295861</v>
          </cell>
          <cell r="BL42">
            <v>229.89942599951905</v>
          </cell>
          <cell r="BM42">
            <v>23.039274707094979</v>
          </cell>
          <cell r="BN42">
            <v>3019.1253680284294</v>
          </cell>
        </row>
        <row r="43">
          <cell r="A43" t="str">
            <v>P39</v>
          </cell>
          <cell r="B43" t="str">
            <v xml:space="preserve">Basic chemicals </v>
          </cell>
          <cell r="C43">
            <v>83233.859329757237</v>
          </cell>
          <cell r="E43">
            <v>0</v>
          </cell>
          <cell r="F43">
            <v>0</v>
          </cell>
          <cell r="G43">
            <v>0</v>
          </cell>
          <cell r="H43">
            <v>57.158060492815011</v>
          </cell>
          <cell r="I43">
            <v>384.76380558362717</v>
          </cell>
          <cell r="J43">
            <v>442.96824922609579</v>
          </cell>
          <cell r="K43">
            <v>77.795635441904551</v>
          </cell>
          <cell r="L43">
            <v>1139.0395852636855</v>
          </cell>
          <cell r="M43">
            <v>659.06522733813756</v>
          </cell>
          <cell r="N43">
            <v>951.15899770579051</v>
          </cell>
          <cell r="O43">
            <v>137.06116605471692</v>
          </cell>
          <cell r="P43">
            <v>139.32483855888475</v>
          </cell>
          <cell r="Q43">
            <v>232.1356374732155</v>
          </cell>
          <cell r="R43">
            <v>123.39904593733897</v>
          </cell>
          <cell r="S43">
            <v>1615.5036233439605</v>
          </cell>
          <cell r="T43">
            <v>86.334923357937853</v>
          </cell>
          <cell r="U43">
            <v>944.42655686358148</v>
          </cell>
          <cell r="V43">
            <v>26804.625038626837</v>
          </cell>
          <cell r="W43">
            <v>9509.0288613091907</v>
          </cell>
          <cell r="X43">
            <v>2153.1349199822366</v>
          </cell>
          <cell r="Y43">
            <v>7469.1891710579403</v>
          </cell>
          <cell r="Z43">
            <v>47.854123169954825</v>
          </cell>
          <cell r="AA43">
            <v>153.18928641237449</v>
          </cell>
          <cell r="AB43">
            <v>674.95929926876772</v>
          </cell>
          <cell r="AC43">
            <v>3474.7182010361507</v>
          </cell>
          <cell r="AD43">
            <v>116.02052442969971</v>
          </cell>
          <cell r="AE43">
            <v>429.73081448222331</v>
          </cell>
          <cell r="AF43">
            <v>545.99429163036837</v>
          </cell>
          <cell r="AG43">
            <v>61.416498448961157</v>
          </cell>
          <cell r="AH43">
            <v>65.906659083987705</v>
          </cell>
          <cell r="AI43">
            <v>968.1666385568883</v>
          </cell>
          <cell r="AJ43">
            <v>16.57976080333491</v>
          </cell>
          <cell r="AK43">
            <v>289.48739512300267</v>
          </cell>
          <cell r="AL43">
            <v>440.27250331438654</v>
          </cell>
          <cell r="AM43">
            <v>34.881645437082895</v>
          </cell>
          <cell r="AN43">
            <v>96.898220324634011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31.714225869765926</v>
          </cell>
          <cell r="AU43">
            <v>0.87038846596377051</v>
          </cell>
          <cell r="AV43">
            <v>10.321425731966842</v>
          </cell>
          <cell r="AW43">
            <v>6.4919943709844912</v>
          </cell>
          <cell r="AX43">
            <v>51.209538107622102</v>
          </cell>
          <cell r="AY43">
            <v>0.32699563769636675</v>
          </cell>
          <cell r="AZ43">
            <v>5.6338985502015985E-2</v>
          </cell>
          <cell r="BA43">
            <v>2.020767236000881E-2</v>
          </cell>
          <cell r="BB43">
            <v>3.2239168400482239</v>
          </cell>
          <cell r="BC43">
            <v>0.2620753417939472</v>
          </cell>
          <cell r="BD43">
            <v>0.97432171531544576</v>
          </cell>
          <cell r="BE43">
            <v>9.6847766347573305E-2</v>
          </cell>
          <cell r="BF43">
            <v>3.4710248925417169</v>
          </cell>
          <cell r="BG43">
            <v>107.15723391374014</v>
          </cell>
          <cell r="BH43">
            <v>83.06248890863327</v>
          </cell>
          <cell r="BI43">
            <v>468.45570660676742</v>
          </cell>
          <cell r="BJ43">
            <v>1.9673314691047932</v>
          </cell>
          <cell r="BK43">
            <v>5.6082476153499758</v>
          </cell>
          <cell r="BL43">
            <v>108.40593525982499</v>
          </cell>
          <cell r="BM43">
            <v>10.863855407520042</v>
          </cell>
          <cell r="BN43">
            <v>326.80134994336964</v>
          </cell>
        </row>
        <row r="44">
          <cell r="A44" t="str">
            <v>P40</v>
          </cell>
          <cell r="B44" t="str">
            <v>Fertilizers, pesticides</v>
          </cell>
          <cell r="C44">
            <v>26203.99804209288</v>
          </cell>
          <cell r="E44">
            <v>12139.82696184164</v>
          </cell>
          <cell r="F44">
            <v>1232.9761425257104</v>
          </cell>
          <cell r="G44">
            <v>113.83876132833551</v>
          </cell>
          <cell r="H44">
            <v>130.57411936938399</v>
          </cell>
          <cell r="I44">
            <v>152.25827100184873</v>
          </cell>
          <cell r="J44">
            <v>891.61164412533287</v>
          </cell>
          <cell r="K44">
            <v>156.59980252329564</v>
          </cell>
          <cell r="L44">
            <v>0.26083613972590319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2425.257673106637</v>
          </cell>
          <cell r="W44">
            <v>3025.4810401691439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0.58393461629752896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32.381717275481584</v>
          </cell>
          <cell r="AN44">
            <v>242.08780280125995</v>
          </cell>
          <cell r="AO44">
            <v>0</v>
          </cell>
          <cell r="AP44">
            <v>189.68606277689611</v>
          </cell>
          <cell r="AQ44">
            <v>64.216112290919725</v>
          </cell>
          <cell r="AR44">
            <v>0</v>
          </cell>
          <cell r="AS44">
            <v>292.34943802452187</v>
          </cell>
          <cell r="AT44">
            <v>8.5316196599961049</v>
          </cell>
          <cell r="AU44">
            <v>0.23414802488146363</v>
          </cell>
          <cell r="AV44">
            <v>2.7766239370195844</v>
          </cell>
          <cell r="AW44">
            <v>1.7464473840705366</v>
          </cell>
          <cell r="AX44">
            <v>13.776161647218824</v>
          </cell>
          <cell r="AY44">
            <v>0</v>
          </cell>
          <cell r="AZ44">
            <v>0</v>
          </cell>
          <cell r="BA44">
            <v>0</v>
          </cell>
          <cell r="BB44">
            <v>100.87321238553703</v>
          </cell>
          <cell r="BC44">
            <v>8.2000817407554045</v>
          </cell>
          <cell r="BD44">
            <v>30.485575837429383</v>
          </cell>
          <cell r="BE44">
            <v>3.0302721157340615</v>
          </cell>
          <cell r="BF44">
            <v>108.60498224749847</v>
          </cell>
          <cell r="BG44">
            <v>123.66583009554184</v>
          </cell>
          <cell r="BH44">
            <v>84.365707856447187</v>
          </cell>
          <cell r="BI44">
            <v>475.80559897193814</v>
          </cell>
          <cell r="BJ44">
            <v>1.9981981537039986</v>
          </cell>
          <cell r="BK44">
            <v>5.6962388933911994</v>
          </cell>
          <cell r="BL44">
            <v>110.10678326886446</v>
          </cell>
          <cell r="BM44">
            <v>11.034305178522867</v>
          </cell>
          <cell r="BN44">
            <v>250.44304292872022</v>
          </cell>
        </row>
        <row r="45">
          <cell r="A45" t="str">
            <v>P41</v>
          </cell>
          <cell r="B45" t="str">
            <v>Paint, related products</v>
          </cell>
          <cell r="C45">
            <v>27542.873435902453</v>
          </cell>
          <cell r="E45">
            <v>217.41851101717205</v>
          </cell>
          <cell r="F45">
            <v>22.632720961702802</v>
          </cell>
          <cell r="G45">
            <v>1.9344263318451427</v>
          </cell>
          <cell r="H45">
            <v>74.178768599220987</v>
          </cell>
          <cell r="I45">
            <v>152.07693646732653</v>
          </cell>
          <cell r="J45">
            <v>540.65776125159118</v>
          </cell>
          <cell r="K45">
            <v>95.142244980441802</v>
          </cell>
          <cell r="L45">
            <v>4.7540772849886661E-3</v>
          </cell>
          <cell r="M45">
            <v>0</v>
          </cell>
          <cell r="N45">
            <v>169.49345339629031</v>
          </cell>
          <cell r="O45">
            <v>27.264880957034151</v>
          </cell>
          <cell r="P45">
            <v>0.65107801644498808</v>
          </cell>
          <cell r="Q45">
            <v>1.4292829585146642</v>
          </cell>
          <cell r="R45">
            <v>237.04550438394926</v>
          </cell>
          <cell r="S45">
            <v>1317.786594877721</v>
          </cell>
          <cell r="T45">
            <v>1722.8677713252157</v>
          </cell>
          <cell r="U45">
            <v>0.71457530590990914</v>
          </cell>
          <cell r="V45">
            <v>21.096767271988938</v>
          </cell>
          <cell r="W45">
            <v>689.4350880433841</v>
          </cell>
          <cell r="X45">
            <v>354.07422671423114</v>
          </cell>
          <cell r="Y45">
            <v>373.79785324546015</v>
          </cell>
          <cell r="Z45">
            <v>6.554486619260925</v>
          </cell>
          <cell r="AA45">
            <v>396.74176326149819</v>
          </cell>
          <cell r="AB45">
            <v>627.86192220396697</v>
          </cell>
          <cell r="AC45">
            <v>15.986883837841965</v>
          </cell>
          <cell r="AD45">
            <v>699.64933587564576</v>
          </cell>
          <cell r="AE45">
            <v>157.3485982364833</v>
          </cell>
          <cell r="AF45">
            <v>72.717957790522192</v>
          </cell>
          <cell r="AG45">
            <v>1.6272234647225121</v>
          </cell>
          <cell r="AH45">
            <v>0</v>
          </cell>
          <cell r="AI45">
            <v>2094.0461914371595</v>
          </cell>
          <cell r="AJ45">
            <v>8.9621500966728878</v>
          </cell>
          <cell r="AK45">
            <v>197.55612648020974</v>
          </cell>
          <cell r="AL45">
            <v>31.703146929034613</v>
          </cell>
          <cell r="AM45">
            <v>197.74569557129431</v>
          </cell>
          <cell r="AN45">
            <v>54.355218803490374</v>
          </cell>
          <cell r="AO45">
            <v>3307.7755654639377</v>
          </cell>
          <cell r="AP45">
            <v>540.10165903466032</v>
          </cell>
          <cell r="AQ45">
            <v>182.84542510577344</v>
          </cell>
          <cell r="AR45">
            <v>0</v>
          </cell>
          <cell r="AS45">
            <v>289.55538689434087</v>
          </cell>
          <cell r="AT45">
            <v>877.23553359188418</v>
          </cell>
          <cell r="AU45">
            <v>24.07549512661598</v>
          </cell>
          <cell r="AV45">
            <v>285.49715974756532</v>
          </cell>
          <cell r="AW45">
            <v>179.57266778298523</v>
          </cell>
          <cell r="AX45">
            <v>1416.4881927532697</v>
          </cell>
          <cell r="AY45">
            <v>37.337216770167103</v>
          </cell>
          <cell r="AZ45">
            <v>6.4329326504756619</v>
          </cell>
          <cell r="BA45">
            <v>2.3073648585696289</v>
          </cell>
          <cell r="BB45">
            <v>696.25564768671586</v>
          </cell>
          <cell r="BC45">
            <v>56.59930013602154</v>
          </cell>
          <cell r="BD45">
            <v>210.42012887095507</v>
          </cell>
          <cell r="BE45">
            <v>20.915801377907975</v>
          </cell>
          <cell r="BF45">
            <v>749.62252582705992</v>
          </cell>
          <cell r="BG45">
            <v>1311.6806633560743</v>
          </cell>
          <cell r="BH45">
            <v>334.70017179813965</v>
          </cell>
          <cell r="BI45">
            <v>1887.6415520557359</v>
          </cell>
          <cell r="BJ45">
            <v>7.9273591406292176</v>
          </cell>
          <cell r="BK45">
            <v>22.598425173713522</v>
          </cell>
          <cell r="BL45">
            <v>436.82155004183289</v>
          </cell>
          <cell r="BM45">
            <v>43.775888720199411</v>
          </cell>
          <cell r="BN45">
            <v>2477.146095901925</v>
          </cell>
        </row>
        <row r="46">
          <cell r="A46" t="str">
            <v>P42</v>
          </cell>
          <cell r="B46" t="str">
            <v>Pharmaceutical products</v>
          </cell>
          <cell r="C46">
            <v>41230.741737230688</v>
          </cell>
          <cell r="E46">
            <v>2136.1271950691762</v>
          </cell>
          <cell r="F46">
            <v>216.36525137062304</v>
          </cell>
          <cell r="G46">
            <v>20.953228334042201</v>
          </cell>
          <cell r="H46">
            <v>11.708494641410363</v>
          </cell>
          <cell r="I46">
            <v>77.109384649406849</v>
          </cell>
          <cell r="J46">
            <v>87.625754497157985</v>
          </cell>
          <cell r="K46">
            <v>15.227286172098077</v>
          </cell>
          <cell r="L46">
            <v>44.692830634649781</v>
          </cell>
          <cell r="M46">
            <v>48.788282682050152</v>
          </cell>
          <cell r="N46">
            <v>0</v>
          </cell>
          <cell r="O46">
            <v>24.866386729716439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93.424852329719613</v>
          </cell>
          <cell r="W46">
            <v>7902.8797511710818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0.23407009901433462</v>
          </cell>
          <cell r="AI46">
            <v>0</v>
          </cell>
          <cell r="AJ46">
            <v>0</v>
          </cell>
          <cell r="AK46">
            <v>0</v>
          </cell>
          <cell r="AL46">
            <v>2.3529359028300196</v>
          </cell>
          <cell r="AM46">
            <v>13.171799249747238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2.0217112991812649</v>
          </cell>
          <cell r="AU46">
            <v>5.5485327106582112E-2</v>
          </cell>
          <cell r="AV46">
            <v>0.65796791356873541</v>
          </cell>
          <cell r="AW46">
            <v>0.41385018912136468</v>
          </cell>
          <cell r="AX46">
            <v>3.2644940552287411</v>
          </cell>
          <cell r="AY46">
            <v>0</v>
          </cell>
          <cell r="AZ46">
            <v>0</v>
          </cell>
          <cell r="BA46">
            <v>0</v>
          </cell>
          <cell r="BB46">
            <v>258.62015424140003</v>
          </cell>
          <cell r="BC46">
            <v>21.02348437641604</v>
          </cell>
          <cell r="BD46">
            <v>78.159346161006354</v>
          </cell>
          <cell r="BE46">
            <v>7.769054077204383</v>
          </cell>
          <cell r="BF46">
            <v>278.44297406612236</v>
          </cell>
          <cell r="BG46">
            <v>8380.3652471056266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9.7288054570367084</v>
          </cell>
        </row>
        <row r="47">
          <cell r="A47" t="str">
            <v>P43</v>
          </cell>
          <cell r="B47" t="str">
            <v>Soap, cleaning, perfume</v>
          </cell>
          <cell r="C47">
            <v>36377.118616609187</v>
          </cell>
          <cell r="E47">
            <v>9.1204133161472765</v>
          </cell>
          <cell r="F47">
            <v>1.047230339275051</v>
          </cell>
          <cell r="G47">
            <v>0</v>
          </cell>
          <cell r="H47">
            <v>30.180526506353708</v>
          </cell>
          <cell r="I47">
            <v>45.391034182560773</v>
          </cell>
          <cell r="J47">
            <v>147.54415237842147</v>
          </cell>
          <cell r="K47">
            <v>25.847061141113958</v>
          </cell>
          <cell r="L47">
            <v>0</v>
          </cell>
          <cell r="M47">
            <v>0.67940827243809276</v>
          </cell>
          <cell r="N47">
            <v>2.648259257919007</v>
          </cell>
          <cell r="O47">
            <v>61.185253700014727</v>
          </cell>
          <cell r="P47">
            <v>47.196435775825599</v>
          </cell>
          <cell r="Q47">
            <v>3.9090399443963952</v>
          </cell>
          <cell r="R47">
            <v>48.763110416664091</v>
          </cell>
          <cell r="S47">
            <v>232.61943823637776</v>
          </cell>
          <cell r="T47">
            <v>94.120962930870135</v>
          </cell>
          <cell r="U47">
            <v>0</v>
          </cell>
          <cell r="V47">
            <v>1.0956438077301984</v>
          </cell>
          <cell r="W47">
            <v>1211.0796847132215</v>
          </cell>
          <cell r="X47">
            <v>0.27786598968982956</v>
          </cell>
          <cell r="Y47">
            <v>45.821988371328487</v>
          </cell>
          <cell r="Z47">
            <v>0</v>
          </cell>
          <cell r="AA47">
            <v>0</v>
          </cell>
          <cell r="AB47">
            <v>26.228412661397055</v>
          </cell>
          <cell r="AC47">
            <v>0</v>
          </cell>
          <cell r="AD47">
            <v>123.72741975710552</v>
          </cell>
          <cell r="AE47">
            <v>14.631393837960792</v>
          </cell>
          <cell r="AF47">
            <v>15.542724130195515</v>
          </cell>
          <cell r="AG47">
            <v>0.61250091263985096</v>
          </cell>
          <cell r="AH47">
            <v>0</v>
          </cell>
          <cell r="AI47">
            <v>219.28650472192913</v>
          </cell>
          <cell r="AJ47">
            <v>1.7060560484711325</v>
          </cell>
          <cell r="AK47">
            <v>23.476287721773069</v>
          </cell>
          <cell r="AL47">
            <v>8.9480399212501478</v>
          </cell>
          <cell r="AM47">
            <v>0</v>
          </cell>
          <cell r="AN47">
            <v>0</v>
          </cell>
          <cell r="AO47">
            <v>0</v>
          </cell>
          <cell r="AP47">
            <v>735.96982473260573</v>
          </cell>
          <cell r="AQ47">
            <v>249.15441976011056</v>
          </cell>
          <cell r="AR47">
            <v>0</v>
          </cell>
          <cell r="AS47">
            <v>34.278533246993256</v>
          </cell>
          <cell r="AT47">
            <v>95.608550748399381</v>
          </cell>
          <cell r="AU47">
            <v>2.6239511618743645</v>
          </cell>
          <cell r="AV47">
            <v>31.115896063266259</v>
          </cell>
          <cell r="AW47">
            <v>19.571348700909322</v>
          </cell>
          <cell r="AX47">
            <v>154.3808681652927</v>
          </cell>
          <cell r="AY47">
            <v>17.103405105135728</v>
          </cell>
          <cell r="AZ47">
            <v>2.9467931102741343</v>
          </cell>
          <cell r="BA47">
            <v>1.0569560164163851</v>
          </cell>
          <cell r="BB47">
            <v>83.764331428895957</v>
          </cell>
          <cell r="BC47">
            <v>6.8092841343392614</v>
          </cell>
          <cell r="BD47">
            <v>25.314985196340547</v>
          </cell>
          <cell r="BE47">
            <v>2.5163144091412355</v>
          </cell>
          <cell r="BF47">
            <v>90.184733019498196</v>
          </cell>
          <cell r="BG47">
            <v>166.02945390663305</v>
          </cell>
          <cell r="BH47">
            <v>84.111909913179844</v>
          </cell>
          <cell r="BI47">
            <v>474.37422969308778</v>
          </cell>
          <cell r="BJ47">
            <v>1.99218696035856</v>
          </cell>
          <cell r="BK47">
            <v>5.6791028584756074</v>
          </cell>
          <cell r="BL47">
            <v>109.77554827015055</v>
          </cell>
          <cell r="BM47">
            <v>11.001110601829785</v>
          </cell>
          <cell r="BN47">
            <v>170.19429293973431</v>
          </cell>
        </row>
        <row r="48">
          <cell r="A48" t="str">
            <v>P44</v>
          </cell>
          <cell r="B48" t="str">
            <v>Chemical products, n.e.c.</v>
          </cell>
          <cell r="C48">
            <v>32194.136180795867</v>
          </cell>
          <cell r="E48">
            <v>38.890589052685158</v>
          </cell>
          <cell r="F48">
            <v>3.8643938919507481</v>
          </cell>
          <cell r="G48">
            <v>0</v>
          </cell>
          <cell r="H48">
            <v>1658.4051895498144</v>
          </cell>
          <cell r="I48">
            <v>2473.0911324023582</v>
          </cell>
          <cell r="J48">
            <v>6583.9754034294356</v>
          </cell>
          <cell r="K48">
            <v>1152.7228845692716</v>
          </cell>
          <cell r="L48">
            <v>935.83435831996189</v>
          </cell>
          <cell r="M48">
            <v>238.08111759314914</v>
          </cell>
          <cell r="N48">
            <v>476.73804232864632</v>
          </cell>
          <cell r="O48">
            <v>117.41202183477333</v>
          </cell>
          <cell r="P48">
            <v>8.4425682330986351</v>
          </cell>
          <cell r="Q48">
            <v>41.998405240583509</v>
          </cell>
          <cell r="R48">
            <v>356.39736684883002</v>
          </cell>
          <cell r="S48">
            <v>824.95105339901181</v>
          </cell>
          <cell r="T48">
            <v>96.956392046796097</v>
          </cell>
          <cell r="U48">
            <v>85.698575877824965</v>
          </cell>
          <cell r="V48">
            <v>848.05079014946125</v>
          </cell>
          <cell r="W48">
            <v>3615.605764831912</v>
          </cell>
          <cell r="X48">
            <v>905.11583226407402</v>
          </cell>
          <cell r="Y48">
            <v>837.7390727335578</v>
          </cell>
          <cell r="Z48">
            <v>40.650529234163848</v>
          </cell>
          <cell r="AA48">
            <v>417.9848481773688</v>
          </cell>
          <cell r="AB48">
            <v>591.99276528079315</v>
          </cell>
          <cell r="AC48">
            <v>92.452037161425437</v>
          </cell>
          <cell r="AD48">
            <v>173.85472003015514</v>
          </cell>
          <cell r="AE48">
            <v>146.36227096655284</v>
          </cell>
          <cell r="AF48">
            <v>372.57455144995237</v>
          </cell>
          <cell r="AG48">
            <v>3.3698989603664926</v>
          </cell>
          <cell r="AH48">
            <v>20.326853036987494</v>
          </cell>
          <cell r="AI48">
            <v>236.6133564649349</v>
          </cell>
          <cell r="AJ48">
            <v>65.498956929929946</v>
          </cell>
          <cell r="AK48">
            <v>201.28383524720491</v>
          </cell>
          <cell r="AL48">
            <v>99.120418178425552</v>
          </cell>
          <cell r="AM48">
            <v>15.486666852506344</v>
          </cell>
          <cell r="AN48">
            <v>392.05321001468258</v>
          </cell>
          <cell r="AO48">
            <v>38.010081395492236</v>
          </cell>
          <cell r="AP48">
            <v>611.71897329801277</v>
          </cell>
          <cell r="AQ48">
            <v>207.09067237055817</v>
          </cell>
          <cell r="AR48">
            <v>0</v>
          </cell>
          <cell r="AS48">
            <v>79.574435786356716</v>
          </cell>
          <cell r="AT48">
            <v>246.63749603738557</v>
          </cell>
          <cell r="AU48">
            <v>6.7689002628241699</v>
          </cell>
          <cell r="AV48">
            <v>80.268413566889734</v>
          </cell>
          <cell r="AW48">
            <v>50.48741351983756</v>
          </cell>
          <cell r="AX48">
            <v>398.25005673985697</v>
          </cell>
          <cell r="AY48">
            <v>43.114521267404029</v>
          </cell>
          <cell r="AZ48">
            <v>7.4283204685015605</v>
          </cell>
          <cell r="BA48">
            <v>2.6643906501876211</v>
          </cell>
          <cell r="BB48">
            <v>379.73927713362696</v>
          </cell>
          <cell r="BC48">
            <v>30.869375912901553</v>
          </cell>
          <cell r="BD48">
            <v>114.76357555920983</v>
          </cell>
          <cell r="BE48">
            <v>11.407521536530663</v>
          </cell>
          <cell r="BF48">
            <v>408.84568337280928</v>
          </cell>
          <cell r="BG48">
            <v>880.40372899025283</v>
          </cell>
          <cell r="BH48">
            <v>87.611018885492683</v>
          </cell>
          <cell r="BI48">
            <v>494.10849948991671</v>
          </cell>
          <cell r="BJ48">
            <v>2.0750632055265958</v>
          </cell>
          <cell r="BK48">
            <v>5.9153571509687568</v>
          </cell>
          <cell r="BL48">
            <v>114.34228092773745</v>
          </cell>
          <cell r="BM48">
            <v>11.458763802809429</v>
          </cell>
          <cell r="BN48">
            <v>345.23102987912637</v>
          </cell>
        </row>
        <row r="49">
          <cell r="A49" t="str">
            <v>P45</v>
          </cell>
          <cell r="B49" t="str">
            <v>Rubber tyres</v>
          </cell>
          <cell r="C49">
            <v>15367.718216410882</v>
          </cell>
          <cell r="E49">
            <v>54.396643445628676</v>
          </cell>
          <cell r="F49">
            <v>4.7638743709275131</v>
          </cell>
          <cell r="G49">
            <v>0.74647825482036612</v>
          </cell>
          <cell r="H49">
            <v>131.90411515071742</v>
          </cell>
          <cell r="I49">
            <v>48.542049064514067</v>
          </cell>
          <cell r="J49">
            <v>779.33933674151399</v>
          </cell>
          <cell r="K49">
            <v>136.63299634665904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316.31857999047787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2.5259694227029885</v>
          </cell>
          <cell r="AF49">
            <v>0</v>
          </cell>
          <cell r="AG49">
            <v>0</v>
          </cell>
          <cell r="AH49">
            <v>0</v>
          </cell>
          <cell r="AI49">
            <v>9.6954292242663058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18.309903880036767</v>
          </cell>
          <cell r="AO49">
            <v>0</v>
          </cell>
          <cell r="AP49">
            <v>46.99898804930541</v>
          </cell>
          <cell r="AQ49">
            <v>15.910986025808342</v>
          </cell>
          <cell r="AR49">
            <v>0</v>
          </cell>
          <cell r="AS49">
            <v>0</v>
          </cell>
          <cell r="AT49">
            <v>1363.8244642318236</v>
          </cell>
          <cell r="AU49">
            <v>37.429798480380029</v>
          </cell>
          <cell r="AV49">
            <v>443.85800166819672</v>
          </cell>
          <cell r="AW49">
            <v>279.17883858059179</v>
          </cell>
          <cell r="AX49">
            <v>2202.1922010641756</v>
          </cell>
          <cell r="AY49">
            <v>16.329187254655917</v>
          </cell>
          <cell r="AZ49">
            <v>2.8134009691407673</v>
          </cell>
          <cell r="BA49">
            <v>1.0091109113012631</v>
          </cell>
          <cell r="BB49">
            <v>66.679909822261919</v>
          </cell>
          <cell r="BC49">
            <v>5.4204748523220534</v>
          </cell>
          <cell r="BD49">
            <v>20.151786580864172</v>
          </cell>
          <cell r="BE49">
            <v>2.0030914713194305</v>
          </cell>
          <cell r="BF49">
            <v>71.79081791143463</v>
          </cell>
          <cell r="BG49">
            <v>286.60944972485731</v>
          </cell>
          <cell r="BH49">
            <v>0.71264290515907125</v>
          </cell>
          <cell r="BI49">
            <v>4.0191624412051254</v>
          </cell>
          <cell r="BJ49">
            <v>1.6878916487752919E-2</v>
          </cell>
          <cell r="BK49">
            <v>4.8116519574205208E-2</v>
          </cell>
          <cell r="BL49">
            <v>0.93007952994313459</v>
          </cell>
          <cell r="BM49">
            <v>9.320753062624075E-2</v>
          </cell>
          <cell r="BN49">
            <v>112.05623287362158</v>
          </cell>
        </row>
        <row r="50">
          <cell r="A50" t="str">
            <v>P46</v>
          </cell>
          <cell r="B50" t="str">
            <v>Other rubber products</v>
          </cell>
          <cell r="C50">
            <v>7912.3764315417247</v>
          </cell>
          <cell r="E50">
            <v>160.18394219228622</v>
          </cell>
          <cell r="F50">
            <v>16.77717081892358</v>
          </cell>
          <cell r="G50">
            <v>1.7526061378615321</v>
          </cell>
          <cell r="H50">
            <v>401.74593369313362</v>
          </cell>
          <cell r="I50">
            <v>250.05054425568255</v>
          </cell>
          <cell r="J50">
            <v>574.41836448039248</v>
          </cell>
          <cell r="K50">
            <v>100.79668053824922</v>
          </cell>
          <cell r="L50">
            <v>0</v>
          </cell>
          <cell r="M50">
            <v>0</v>
          </cell>
          <cell r="N50">
            <v>12.881176760392485</v>
          </cell>
          <cell r="O50">
            <v>27.945576524321655</v>
          </cell>
          <cell r="P50">
            <v>0.95960848600306492</v>
          </cell>
          <cell r="Q50">
            <v>301.1499749357659</v>
          </cell>
          <cell r="R50">
            <v>90.631613087007892</v>
          </cell>
          <cell r="S50">
            <v>1.0559955344230232</v>
          </cell>
          <cell r="T50">
            <v>26.500621684072602</v>
          </cell>
          <cell r="U50">
            <v>0</v>
          </cell>
          <cell r="V50">
            <v>50.920216288085072</v>
          </cell>
          <cell r="W50">
            <v>0</v>
          </cell>
          <cell r="X50">
            <v>181.05066020792984</v>
          </cell>
          <cell r="Y50">
            <v>178.00942149866205</v>
          </cell>
          <cell r="Z50">
            <v>0</v>
          </cell>
          <cell r="AA50">
            <v>1.1717546555478771</v>
          </cell>
          <cell r="AB50">
            <v>0</v>
          </cell>
          <cell r="AC50">
            <v>0</v>
          </cell>
          <cell r="AD50">
            <v>22.570961852530658</v>
          </cell>
          <cell r="AE50">
            <v>328.94163895889096</v>
          </cell>
          <cell r="AF50">
            <v>4.7337874762012664</v>
          </cell>
          <cell r="AG50">
            <v>42.345923319962182</v>
          </cell>
          <cell r="AH50">
            <v>6.6961660329999875</v>
          </cell>
          <cell r="AI50">
            <v>2757.9364320966615</v>
          </cell>
          <cell r="AJ50">
            <v>74.428707594215922</v>
          </cell>
          <cell r="AK50">
            <v>61.246050984055586</v>
          </cell>
          <cell r="AL50">
            <v>585.48911326751841</v>
          </cell>
          <cell r="AM50">
            <v>4.5358656737276579</v>
          </cell>
          <cell r="AN50">
            <v>19.708100108440703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261.28158662322664</v>
          </cell>
          <cell r="AU50">
            <v>7.1708034211351181</v>
          </cell>
          <cell r="AV50">
            <v>85.034347126632383</v>
          </cell>
          <cell r="AW50">
            <v>53.485101498786563</v>
          </cell>
          <cell r="AX50">
            <v>421.89613651448849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47.187102558074095</v>
          </cell>
          <cell r="BH50">
            <v>18.884038182713969</v>
          </cell>
          <cell r="BI50">
            <v>106.50217163855062</v>
          </cell>
          <cell r="BJ50">
            <v>0.44726763029573069</v>
          </cell>
          <cell r="BK50">
            <v>1.2750203310531283</v>
          </cell>
          <cell r="BL50">
            <v>24.645803991392178</v>
          </cell>
          <cell r="BM50">
            <v>2.4698689266674285</v>
          </cell>
          <cell r="BN50">
            <v>100.34494270463927</v>
          </cell>
        </row>
        <row r="51">
          <cell r="A51" t="str">
            <v>P47</v>
          </cell>
          <cell r="B51" t="str">
            <v>Plastic products</v>
          </cell>
          <cell r="C51">
            <v>52693.449726008075</v>
          </cell>
          <cell r="E51">
            <v>229.87549663369089</v>
          </cell>
          <cell r="F51">
            <v>23.462152522751097</v>
          </cell>
          <cell r="G51">
            <v>2.7573124266870224</v>
          </cell>
          <cell r="H51">
            <v>156.31357508952468</v>
          </cell>
          <cell r="I51">
            <v>223.45938269275547</v>
          </cell>
          <cell r="J51">
            <v>453.5335035805291</v>
          </cell>
          <cell r="K51">
            <v>104.74794933844626</v>
          </cell>
          <cell r="L51">
            <v>6937.7506777455374</v>
          </cell>
          <cell r="M51">
            <v>2183.2619066863813</v>
          </cell>
          <cell r="N51">
            <v>385.26223110824554</v>
          </cell>
          <cell r="O51">
            <v>194.81568428504667</v>
          </cell>
          <cell r="P51">
            <v>37.026353066066136</v>
          </cell>
          <cell r="Q51">
            <v>67.096115924926295</v>
          </cell>
          <cell r="R51">
            <v>436.79215893747028</v>
          </cell>
          <cell r="S51">
            <v>213.85564342466682</v>
          </cell>
          <cell r="T51">
            <v>280.4497790989015</v>
          </cell>
          <cell r="U51">
            <v>219.54862146876386</v>
          </cell>
          <cell r="V51">
            <v>582.05317901257945</v>
          </cell>
          <cell r="W51">
            <v>4471.2453889652588</v>
          </cell>
          <cell r="X51">
            <v>205.13750629230469</v>
          </cell>
          <cell r="Y51">
            <v>2322.0163158596247</v>
          </cell>
          <cell r="Z51">
            <v>107.71964615341723</v>
          </cell>
          <cell r="AA51">
            <v>194.38714042854005</v>
          </cell>
          <cell r="AB51">
            <v>178.96186501333682</v>
          </cell>
          <cell r="AC51">
            <v>51.966469423404781</v>
          </cell>
          <cell r="AD51">
            <v>120.62980795945015</v>
          </cell>
          <cell r="AE51">
            <v>497.834132661181</v>
          </cell>
          <cell r="AF51">
            <v>1254.5106011137973</v>
          </cell>
          <cell r="AG51">
            <v>106.98075535176741</v>
          </cell>
          <cell r="AH51">
            <v>210.08038682035112</v>
          </cell>
          <cell r="AI51">
            <v>4254.3551839349357</v>
          </cell>
          <cell r="AJ51">
            <v>6.1209605129346008</v>
          </cell>
          <cell r="AK51">
            <v>497.34678920044877</v>
          </cell>
          <cell r="AL51">
            <v>676.59608138565022</v>
          </cell>
          <cell r="AM51">
            <v>5.9918025447558279</v>
          </cell>
          <cell r="AN51">
            <v>8.6567979614427379</v>
          </cell>
          <cell r="AO51">
            <v>6047.1200031918916</v>
          </cell>
          <cell r="AP51">
            <v>5736.2502100358834</v>
          </cell>
          <cell r="AQ51">
            <v>2293.3881275810559</v>
          </cell>
          <cell r="AR51">
            <v>17.866688294871491</v>
          </cell>
          <cell r="AS51">
            <v>0</v>
          </cell>
          <cell r="AT51">
            <v>228.45179613005598</v>
          </cell>
          <cell r="AU51">
            <v>1.978149827380542</v>
          </cell>
          <cell r="AV51">
            <v>24.347158139003419</v>
          </cell>
          <cell r="AW51">
            <v>42.036564582828689</v>
          </cell>
          <cell r="AX51">
            <v>245.89632427895069</v>
          </cell>
          <cell r="AY51">
            <v>0</v>
          </cell>
          <cell r="AZ51">
            <v>0</v>
          </cell>
          <cell r="BA51">
            <v>0</v>
          </cell>
          <cell r="BB51">
            <v>445.42904645590954</v>
          </cell>
          <cell r="BC51">
            <v>0.62968966574209695</v>
          </cell>
          <cell r="BD51">
            <v>0.37979676252660405</v>
          </cell>
          <cell r="BE51">
            <v>0.35347918512381632</v>
          </cell>
          <cell r="BF51">
            <v>72.002439930993049</v>
          </cell>
          <cell r="BG51">
            <v>51.760507151362702</v>
          </cell>
          <cell r="BH51">
            <v>29.691800203653305</v>
          </cell>
          <cell r="BI51">
            <v>57.107907695240726</v>
          </cell>
          <cell r="BJ51">
            <v>0.75478445867390509</v>
          </cell>
          <cell r="BK51">
            <v>0.63600051496749399</v>
          </cell>
          <cell r="BL51">
            <v>7.3826590930643921</v>
          </cell>
          <cell r="BM51">
            <v>1.9003026520426476</v>
          </cell>
          <cell r="BN51">
            <v>2818.2047023759651</v>
          </cell>
        </row>
        <row r="52">
          <cell r="A52" t="str">
            <v>P48</v>
          </cell>
          <cell r="B52" t="str">
            <v>Glass products</v>
          </cell>
          <cell r="C52">
            <v>11726.310039059954</v>
          </cell>
          <cell r="E52">
            <v>15.147847145309292</v>
          </cell>
          <cell r="F52">
            <v>1.6306091917851782</v>
          </cell>
          <cell r="G52">
            <v>0</v>
          </cell>
          <cell r="H52">
            <v>16.666893059078014</v>
          </cell>
          <cell r="I52">
            <v>25.294905425682416</v>
          </cell>
          <cell r="J52">
            <v>42.325588989218417</v>
          </cell>
          <cell r="K52">
            <v>7.3133065549645204</v>
          </cell>
          <cell r="L52">
            <v>271.52056136836927</v>
          </cell>
          <cell r="M52">
            <v>1707.2458944271445</v>
          </cell>
          <cell r="N52">
            <v>0.54266628764229108</v>
          </cell>
          <cell r="O52">
            <v>0</v>
          </cell>
          <cell r="P52">
            <v>8.8731252649459687E-3</v>
          </cell>
          <cell r="Q52">
            <v>0</v>
          </cell>
          <cell r="R52">
            <v>85.763426090802596</v>
          </cell>
          <cell r="S52">
            <v>0</v>
          </cell>
          <cell r="T52">
            <v>16.528901417915097</v>
          </cell>
          <cell r="U52">
            <v>3.7331237394695718</v>
          </cell>
          <cell r="V52">
            <v>8.703719822405608</v>
          </cell>
          <cell r="W52">
            <v>924.4774401916892</v>
          </cell>
          <cell r="X52">
            <v>0</v>
          </cell>
          <cell r="Y52">
            <v>6.3813535521470355</v>
          </cell>
          <cell r="Z52">
            <v>2011.4941980109415</v>
          </cell>
          <cell r="AA52">
            <v>18.860604383156023</v>
          </cell>
          <cell r="AB52">
            <v>1.0108216081809716</v>
          </cell>
          <cell r="AC52">
            <v>0.72960857588470063</v>
          </cell>
          <cell r="AD52">
            <v>1.3897056119527624</v>
          </cell>
          <cell r="AE52">
            <v>87.617003830111386</v>
          </cell>
          <cell r="AF52">
            <v>55.458106760307032</v>
          </cell>
          <cell r="AG52">
            <v>0.64479699490625175</v>
          </cell>
          <cell r="AH52">
            <v>165.89591866381144</v>
          </cell>
          <cell r="AI52">
            <v>854.91858858233263</v>
          </cell>
          <cell r="AJ52">
            <v>107.64274051771835</v>
          </cell>
          <cell r="AK52">
            <v>155.08534700623375</v>
          </cell>
          <cell r="AL52">
            <v>11.320962905879471</v>
          </cell>
          <cell r="AM52">
            <v>54.654892887851354</v>
          </cell>
          <cell r="AN52">
            <v>19.252595772589927</v>
          </cell>
          <cell r="AO52">
            <v>676.22813330413146</v>
          </cell>
          <cell r="AP52">
            <v>24.567609127071886</v>
          </cell>
          <cell r="AQ52">
            <v>8.3170915318066907</v>
          </cell>
          <cell r="AR52">
            <v>0</v>
          </cell>
          <cell r="AS52">
            <v>42.174943138852001</v>
          </cell>
          <cell r="AT52">
            <v>29.21008864612854</v>
          </cell>
          <cell r="AU52">
            <v>0.80166308809722053</v>
          </cell>
          <cell r="AV52">
            <v>9.5064518308990404</v>
          </cell>
          <cell r="AW52">
            <v>5.9793901905517854</v>
          </cell>
          <cell r="AX52">
            <v>47.16606212598591</v>
          </cell>
          <cell r="AY52">
            <v>0</v>
          </cell>
          <cell r="AZ52">
            <v>0</v>
          </cell>
          <cell r="BA52">
            <v>0</v>
          </cell>
          <cell r="BB52">
            <v>14.786386519364504</v>
          </cell>
          <cell r="BC52">
            <v>1.2019997702241993</v>
          </cell>
          <cell r="BD52">
            <v>4.4686938874790849</v>
          </cell>
          <cell r="BE52">
            <v>0.44418903396121612</v>
          </cell>
          <cell r="BF52">
            <v>15.919739318924208</v>
          </cell>
          <cell r="BG52">
            <v>247.37637555005944</v>
          </cell>
          <cell r="BH52">
            <v>30.237591887736968</v>
          </cell>
          <cell r="BI52">
            <v>170.53392764859177</v>
          </cell>
          <cell r="BJ52">
            <v>0.71617606036495052</v>
          </cell>
          <cell r="BK52">
            <v>2.0415942843328407</v>
          </cell>
          <cell r="BL52">
            <v>39.4634746883237</v>
          </cell>
          <cell r="BM52">
            <v>3.9548155907212617</v>
          </cell>
          <cell r="BN52">
            <v>316.04751590761333</v>
          </cell>
        </row>
        <row r="53">
          <cell r="A53" t="str">
            <v>P49</v>
          </cell>
          <cell r="B53" t="str">
            <v>Non-structural ceramic</v>
          </cell>
          <cell r="C53">
            <v>4149.027314040497</v>
          </cell>
          <cell r="E53">
            <v>65.205658264271037</v>
          </cell>
          <cell r="F53">
            <v>7.1180068781128236</v>
          </cell>
          <cell r="G53">
            <v>0.74357367392659968</v>
          </cell>
          <cell r="H53">
            <v>64.598239425493148</v>
          </cell>
          <cell r="I53">
            <v>97.788873131648941</v>
          </cell>
          <cell r="J53">
            <v>137.23488766351235</v>
          </cell>
          <cell r="K53">
            <v>23.866826244065656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12.76095815890003</v>
          </cell>
          <cell r="AO53">
            <v>767.37983868790411</v>
          </cell>
          <cell r="AP53">
            <v>584.31348663079518</v>
          </cell>
          <cell r="AQ53">
            <v>197.89685428043188</v>
          </cell>
          <cell r="AR53">
            <v>0</v>
          </cell>
          <cell r="AS53">
            <v>81.604515994036191</v>
          </cell>
          <cell r="AT53">
            <v>25.918111652903775</v>
          </cell>
          <cell r="AU53">
            <v>0.7113156579916563</v>
          </cell>
          <cell r="AV53">
            <v>8.4350747086434463</v>
          </cell>
          <cell r="AW53">
            <v>5.3055129155022209</v>
          </cell>
          <cell r="AX53">
            <v>41.850446919856253</v>
          </cell>
          <cell r="AY53">
            <v>0</v>
          </cell>
          <cell r="AZ53">
            <v>0</v>
          </cell>
          <cell r="BA53">
            <v>0</v>
          </cell>
          <cell r="BB53">
            <v>150.9640291328945</v>
          </cell>
          <cell r="BC53">
            <v>12.272013050126649</v>
          </cell>
          <cell r="BD53">
            <v>45.62386038887179</v>
          </cell>
          <cell r="BE53">
            <v>4.5350205187464327</v>
          </cell>
          <cell r="BF53">
            <v>162.53517971972008</v>
          </cell>
          <cell r="BG53">
            <v>32.759302450408043</v>
          </cell>
          <cell r="BH53">
            <v>23.710001900758783</v>
          </cell>
          <cell r="BI53">
            <v>133.71963493997097</v>
          </cell>
          <cell r="BJ53">
            <v>0.56157037291774536</v>
          </cell>
          <cell r="BK53">
            <v>1.6008617532053213</v>
          </cell>
          <cell r="BL53">
            <v>30.944232045481371</v>
          </cell>
          <cell r="BM53">
            <v>3.1010632566669796</v>
          </cell>
          <cell r="BN53">
            <v>225.96636399756522</v>
          </cell>
        </row>
        <row r="54">
          <cell r="A54" t="str">
            <v>P50</v>
          </cell>
          <cell r="B54" t="str">
            <v>Structure non-refractory clay</v>
          </cell>
          <cell r="C54">
            <v>12023.031065109097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740.70459817023652</v>
          </cell>
          <cell r="AB54">
            <v>0</v>
          </cell>
          <cell r="AC54">
            <v>19.127627820713951</v>
          </cell>
          <cell r="AD54">
            <v>0</v>
          </cell>
          <cell r="AE54">
            <v>0</v>
          </cell>
          <cell r="AF54">
            <v>3.5773095624410547</v>
          </cell>
          <cell r="AG54">
            <v>0</v>
          </cell>
          <cell r="AH54">
            <v>0</v>
          </cell>
          <cell r="AI54">
            <v>8.3548245160814757E-2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10631.059580369869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3.7739690821692848</v>
          </cell>
          <cell r="AZ54">
            <v>0.65022760212728725</v>
          </cell>
          <cell r="BA54">
            <v>0.2332236945010713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1.9193055775913601</v>
          </cell>
        </row>
        <row r="55">
          <cell r="A55" t="str">
            <v>P51</v>
          </cell>
          <cell r="B55" t="str">
            <v>Plaster, cement</v>
          </cell>
          <cell r="C55">
            <v>13110.409186542032</v>
          </cell>
          <cell r="E55">
            <v>190.86826808906724</v>
          </cell>
          <cell r="F55">
            <v>20.546256466716905</v>
          </cell>
          <cell r="G55">
            <v>2.7595786495544279</v>
          </cell>
          <cell r="H55">
            <v>27.662222580974653</v>
          </cell>
          <cell r="I55">
            <v>594.59587472095518</v>
          </cell>
          <cell r="J55">
            <v>64.153221946207168</v>
          </cell>
          <cell r="K55">
            <v>12.03955951782557</v>
          </cell>
          <cell r="L55">
            <v>0</v>
          </cell>
          <cell r="M55">
            <v>0</v>
          </cell>
          <cell r="N55">
            <v>9.2850753301726791E-2</v>
          </cell>
          <cell r="O55">
            <v>0</v>
          </cell>
          <cell r="P55">
            <v>0</v>
          </cell>
          <cell r="Q55">
            <v>0</v>
          </cell>
          <cell r="R55">
            <v>40.954719167597673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69.440168596011418</v>
          </cell>
          <cell r="X55">
            <v>0</v>
          </cell>
          <cell r="Y55">
            <v>0</v>
          </cell>
          <cell r="Z55">
            <v>0</v>
          </cell>
          <cell r="AA55">
            <v>4324.542912804598</v>
          </cell>
          <cell r="AB55">
            <v>94.791867441279209</v>
          </cell>
          <cell r="AC55">
            <v>0</v>
          </cell>
          <cell r="AD55">
            <v>12.704430075320102</v>
          </cell>
          <cell r="AE55">
            <v>38.25921214632519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1.5205638150913428</v>
          </cell>
          <cell r="AM55">
            <v>87.430523661118457</v>
          </cell>
          <cell r="AN55">
            <v>40.016329943590208</v>
          </cell>
          <cell r="AO55">
            <v>3592.9809078701992</v>
          </cell>
          <cell r="AP55">
            <v>0</v>
          </cell>
          <cell r="AQ55">
            <v>0</v>
          </cell>
          <cell r="AR55">
            <v>0</v>
          </cell>
          <cell r="AS55">
            <v>87.503585858284936</v>
          </cell>
          <cell r="AT55">
            <v>506.36217531668791</v>
          </cell>
          <cell r="AU55">
            <v>13.896974777370483</v>
          </cell>
          <cell r="AV55">
            <v>164.79606368039549</v>
          </cell>
          <cell r="AW55">
            <v>103.65381155241238</v>
          </cell>
          <cell r="AX55">
            <v>817.63222661091322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782.95243702153971</v>
          </cell>
          <cell r="BH55">
            <v>24.78472664005989</v>
          </cell>
          <cell r="BI55">
            <v>139.78086599350812</v>
          </cell>
          <cell r="BJ55">
            <v>0.58702518203836584</v>
          </cell>
          <cell r="BK55">
            <v>1.6734254644008215</v>
          </cell>
          <cell r="BL55">
            <v>32.346869289340191</v>
          </cell>
          <cell r="BM55">
            <v>3.2416279607116114</v>
          </cell>
          <cell r="BN55">
            <v>837.74849643145058</v>
          </cell>
        </row>
        <row r="56">
          <cell r="A56" t="str">
            <v>P52</v>
          </cell>
          <cell r="B56" t="str">
            <v>Articles of concrete</v>
          </cell>
          <cell r="C56">
            <v>11931.144949375246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10110.882904067339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1753.7193164539567</v>
          </cell>
        </row>
        <row r="57">
          <cell r="A57" t="str">
            <v>P53</v>
          </cell>
          <cell r="B57" t="str">
            <v>Non-metallic products n.e.c.</v>
          </cell>
          <cell r="C57">
            <v>12687.620064652441</v>
          </cell>
          <cell r="E57">
            <v>77.935532571471299</v>
          </cell>
          <cell r="F57">
            <v>8.2030364675739875</v>
          </cell>
          <cell r="G57">
            <v>0.70111630726203555</v>
          </cell>
          <cell r="H57">
            <v>17.998758103527038</v>
          </cell>
          <cell r="I57">
            <v>53.758024498321696</v>
          </cell>
          <cell r="J57">
            <v>135.87055652099815</v>
          </cell>
          <cell r="K57">
            <v>23.689051156638982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11.772971712867557</v>
          </cell>
          <cell r="S57">
            <v>36.921285692965192</v>
          </cell>
          <cell r="T57">
            <v>1.135601193864582</v>
          </cell>
          <cell r="U57">
            <v>87.339656719990629</v>
          </cell>
          <cell r="V57">
            <v>0</v>
          </cell>
          <cell r="W57">
            <v>119.06606836507635</v>
          </cell>
          <cell r="X57">
            <v>0</v>
          </cell>
          <cell r="Y57">
            <v>31.633077240556691</v>
          </cell>
          <cell r="Z57">
            <v>0</v>
          </cell>
          <cell r="AA57">
            <v>123.89518249496452</v>
          </cell>
          <cell r="AB57">
            <v>123.87900258750174</v>
          </cell>
          <cell r="AC57">
            <v>1.6405624487876562</v>
          </cell>
          <cell r="AD57">
            <v>93.658619039339982</v>
          </cell>
          <cell r="AE57">
            <v>34.984257936626612</v>
          </cell>
          <cell r="AF57">
            <v>44.102824896067979</v>
          </cell>
          <cell r="AG57">
            <v>0</v>
          </cell>
          <cell r="AH57">
            <v>0</v>
          </cell>
          <cell r="AI57">
            <v>2176.0884175400411</v>
          </cell>
          <cell r="AJ57">
            <v>1.963194052165357</v>
          </cell>
          <cell r="AK57">
            <v>32.028161258139335</v>
          </cell>
          <cell r="AL57">
            <v>300.89624505375048</v>
          </cell>
          <cell r="AM57">
            <v>0</v>
          </cell>
          <cell r="AN57">
            <v>0</v>
          </cell>
          <cell r="AO57">
            <v>5410.4337947399572</v>
          </cell>
          <cell r="AP57">
            <v>27.010602886476285</v>
          </cell>
          <cell r="AQ57">
            <v>9.1441399679612054</v>
          </cell>
          <cell r="AR57">
            <v>0</v>
          </cell>
          <cell r="AS57">
            <v>0</v>
          </cell>
          <cell r="AT57">
            <v>146.42855382274536</v>
          </cell>
          <cell r="AU57">
            <v>4.0186925847864572</v>
          </cell>
          <cell r="AV57">
            <v>47.655315615368025</v>
          </cell>
          <cell r="AW57">
            <v>29.974351291825009</v>
          </cell>
          <cell r="AX57">
            <v>236.44085268933907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542.65137224634839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1237.2286054946592</v>
          </cell>
        </row>
        <row r="58">
          <cell r="A58" t="str">
            <v>P54</v>
          </cell>
          <cell r="B58" t="str">
            <v>Furniture</v>
          </cell>
          <cell r="C58">
            <v>22992.242974131252</v>
          </cell>
          <cell r="E58">
            <v>0</v>
          </cell>
          <cell r="F58">
            <v>0</v>
          </cell>
          <cell r="G58">
            <v>0</v>
          </cell>
          <cell r="H58">
            <v>2.6483856266251604</v>
          </cell>
          <cell r="I58">
            <v>4.6594369113334508</v>
          </cell>
          <cell r="J58">
            <v>15.091841036645871</v>
          </cell>
          <cell r="K58">
            <v>2.5307489103899394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1.4066930051792002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7.9009048063380476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194.2725570557034</v>
          </cell>
          <cell r="AL58">
            <v>4.8531247807735274E-2</v>
          </cell>
          <cell r="AM58">
            <v>0</v>
          </cell>
          <cell r="AN58">
            <v>7.1787137138310175</v>
          </cell>
          <cell r="AO58">
            <v>130.85838432278618</v>
          </cell>
          <cell r="AP58">
            <v>641.47832631410381</v>
          </cell>
          <cell r="AQ58">
            <v>217.16537120193308</v>
          </cell>
          <cell r="AR58">
            <v>0</v>
          </cell>
          <cell r="AS58">
            <v>16.824174984275349</v>
          </cell>
          <cell r="AT58">
            <v>43.866484576792232</v>
          </cell>
          <cell r="AU58">
            <v>1.2039039633130717</v>
          </cell>
          <cell r="AV58">
            <v>14.276390177111502</v>
          </cell>
          <cell r="AW58">
            <v>8.9795971094126248</v>
          </cell>
          <cell r="AX58">
            <v>70.832011565011229</v>
          </cell>
          <cell r="AY58">
            <v>28.035896037726324</v>
          </cell>
          <cell r="AZ58">
            <v>4.8303822996933823</v>
          </cell>
          <cell r="BA58">
            <v>1.7325619553851868</v>
          </cell>
          <cell r="BB58">
            <v>298.80550358978888</v>
          </cell>
          <cell r="BC58">
            <v>24.290190587557426</v>
          </cell>
          <cell r="BD58">
            <v>90.304032407654773</v>
          </cell>
          <cell r="BE58">
            <v>8.9762382315667644</v>
          </cell>
          <cell r="BF58">
            <v>321.70846595816874</v>
          </cell>
          <cell r="BG58">
            <v>124.74078977018456</v>
          </cell>
          <cell r="BH58">
            <v>64.23568746047367</v>
          </cell>
          <cell r="BI58">
            <v>362.27633862221313</v>
          </cell>
          <cell r="BJ58">
            <v>1.5214194883996068</v>
          </cell>
          <cell r="BK58">
            <v>4.3370918179063409</v>
          </cell>
          <cell r="BL58">
            <v>83.834831675586372</v>
          </cell>
          <cell r="BM58">
            <v>8.4014725508749795</v>
          </cell>
          <cell r="BN58">
            <v>139.50292471858216</v>
          </cell>
        </row>
        <row r="59">
          <cell r="A59" t="str">
            <v>P55</v>
          </cell>
          <cell r="B59" t="str">
            <v>Jewellery</v>
          </cell>
          <cell r="C59">
            <v>10169.055557738018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156.06123156780342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135.69027841025235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53.967368650076793</v>
          </cell>
        </row>
        <row r="60">
          <cell r="A60" t="str">
            <v>P56</v>
          </cell>
          <cell r="B60" t="str">
            <v>Manufactured products n.e.c.</v>
          </cell>
          <cell r="C60">
            <v>13153.394558437618</v>
          </cell>
          <cell r="E60">
            <v>0</v>
          </cell>
          <cell r="F60">
            <v>0</v>
          </cell>
          <cell r="G60">
            <v>0</v>
          </cell>
          <cell r="H60">
            <v>4.0552811220058125</v>
          </cell>
          <cell r="I60">
            <v>6.8107791190834561</v>
          </cell>
          <cell r="J60">
            <v>7.9440989755516194</v>
          </cell>
          <cell r="K60">
            <v>1.3760620316130678</v>
          </cell>
          <cell r="L60">
            <v>5.7661804080102295</v>
          </cell>
          <cell r="M60">
            <v>0.93590386236982903</v>
          </cell>
          <cell r="N60">
            <v>0.83770398327764894</v>
          </cell>
          <cell r="O60">
            <v>1.0772884977713075</v>
          </cell>
          <cell r="P60">
            <v>0.14767916043159565</v>
          </cell>
          <cell r="Q60">
            <v>0.32901036232999303</v>
          </cell>
          <cell r="R60">
            <v>0.56580889752282093</v>
          </cell>
          <cell r="S60">
            <v>5.6371776244665037</v>
          </cell>
          <cell r="T60">
            <v>65.470346063599052</v>
          </cell>
          <cell r="U60">
            <v>0.21203951561770776</v>
          </cell>
          <cell r="V60">
            <v>3.4101910339047086</v>
          </cell>
          <cell r="W60">
            <v>6.5690680662830463</v>
          </cell>
          <cell r="X60">
            <v>0.33678059462117338</v>
          </cell>
          <cell r="Y60">
            <v>1.6378207542953149</v>
          </cell>
          <cell r="Z60">
            <v>0.28095037596786965</v>
          </cell>
          <cell r="AA60">
            <v>0.43559612771794071</v>
          </cell>
          <cell r="AB60">
            <v>1.4187841071745717</v>
          </cell>
          <cell r="AC60">
            <v>0.26704537081737406</v>
          </cell>
          <cell r="AD60">
            <v>1.9753226571499869</v>
          </cell>
          <cell r="AE60">
            <v>1.860737082136253</v>
          </cell>
          <cell r="AF60">
            <v>0.93025709243364907</v>
          </cell>
          <cell r="AG60">
            <v>0.18228835491860534</v>
          </cell>
          <cell r="AH60">
            <v>0.43708809458058367</v>
          </cell>
          <cell r="AI60">
            <v>2.972335223789174</v>
          </cell>
          <cell r="AJ60">
            <v>0.51177666021543922</v>
          </cell>
          <cell r="AK60">
            <v>0.70310282356796772</v>
          </cell>
          <cell r="AL60">
            <v>0.40994071582867325</v>
          </cell>
          <cell r="AM60">
            <v>3.8753673138783067</v>
          </cell>
          <cell r="AN60">
            <v>0.63225373732470502</v>
          </cell>
          <cell r="AO60">
            <v>6.0052469299260123</v>
          </cell>
          <cell r="AP60">
            <v>199.07048097022147</v>
          </cell>
          <cell r="AQ60">
            <v>84.167709310492683</v>
          </cell>
          <cell r="AR60">
            <v>7.1183948342920305</v>
          </cell>
          <cell r="AS60">
            <v>8.7165099303454738</v>
          </cell>
          <cell r="AT60">
            <v>155.08316284336215</v>
          </cell>
          <cell r="AU60">
            <v>4.0127821302294535</v>
          </cell>
          <cell r="AV60">
            <v>48.037665249623515</v>
          </cell>
          <cell r="AW60">
            <v>31.442415444163409</v>
          </cell>
          <cell r="AX60">
            <v>239.38932166138002</v>
          </cell>
          <cell r="AY60">
            <v>86.848928184374302</v>
          </cell>
          <cell r="AZ60">
            <v>14.963442755124655</v>
          </cell>
          <cell r="BA60">
            <v>5.3670889860536795</v>
          </cell>
          <cell r="BB60">
            <v>435.99305050824171</v>
          </cell>
          <cell r="BC60">
            <v>35.761938334527869</v>
          </cell>
          <cell r="BD60">
            <v>131.21853392010647</v>
          </cell>
          <cell r="BE60">
            <v>13.312636270490913</v>
          </cell>
          <cell r="BF60">
            <v>476.76193875757303</v>
          </cell>
          <cell r="BG60">
            <v>129.96996310379959</v>
          </cell>
          <cell r="BH60">
            <v>45.092686971756727</v>
          </cell>
          <cell r="BI60">
            <v>224.27200409793318</v>
          </cell>
          <cell r="BJ60">
            <v>0.99347631528023173</v>
          </cell>
          <cell r="BK60">
            <v>3.1824695154052991</v>
          </cell>
          <cell r="BL60">
            <v>50.517233798058527</v>
          </cell>
          <cell r="BM60">
            <v>5.1978602130196077</v>
          </cell>
          <cell r="BN60">
            <v>115.82323205283599</v>
          </cell>
        </row>
        <row r="61">
          <cell r="A61" t="str">
            <v>P57</v>
          </cell>
          <cell r="B61" t="str">
            <v>Wastes, scraps</v>
          </cell>
          <cell r="C61">
            <v>16336.524309965682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41.959083227957017</v>
          </cell>
          <cell r="S61">
            <v>0</v>
          </cell>
          <cell r="T61">
            <v>0</v>
          </cell>
          <cell r="U61">
            <v>0</v>
          </cell>
          <cell r="V61">
            <v>31.018792687508991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7.1804758769229196</v>
          </cell>
          <cell r="AB61">
            <v>4703.9775582111661</v>
          </cell>
          <cell r="AC61">
            <v>592.04923549283569</v>
          </cell>
          <cell r="AD61">
            <v>771.12250331020914</v>
          </cell>
          <cell r="AE61">
            <v>155.64132152393466</v>
          </cell>
          <cell r="AF61">
            <v>58.299008063980139</v>
          </cell>
          <cell r="AG61">
            <v>0</v>
          </cell>
          <cell r="AH61">
            <v>0</v>
          </cell>
          <cell r="AI61">
            <v>2.7261579977631669</v>
          </cell>
          <cell r="AJ61">
            <v>37.188242086413666</v>
          </cell>
          <cell r="AK61">
            <v>16.333899793384379</v>
          </cell>
          <cell r="AL61">
            <v>5380.0013851476069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16.353630973361302</v>
          </cell>
        </row>
        <row r="62">
          <cell r="A62" t="str">
            <v>P58</v>
          </cell>
          <cell r="B62" t="str">
            <v>Iron, steel products</v>
          </cell>
          <cell r="C62">
            <v>128931.28726957913</v>
          </cell>
          <cell r="E62">
            <v>65.680672244327724</v>
          </cell>
          <cell r="F62">
            <v>6.4275265027224036</v>
          </cell>
          <cell r="G62">
            <v>0</v>
          </cell>
          <cell r="H62">
            <v>74.010886145804548</v>
          </cell>
          <cell r="I62">
            <v>303.81407389888795</v>
          </cell>
          <cell r="J62">
            <v>487.81206509378057</v>
          </cell>
          <cell r="K62">
            <v>85.51885279656679</v>
          </cell>
          <cell r="L62">
            <v>0</v>
          </cell>
          <cell r="M62">
            <v>0</v>
          </cell>
          <cell r="N62">
            <v>76.981423054680789</v>
          </cell>
          <cell r="O62">
            <v>1.3454572621477277</v>
          </cell>
          <cell r="P62">
            <v>2.0593890722091821</v>
          </cell>
          <cell r="Q62">
            <v>14.858409556498444</v>
          </cell>
          <cell r="R62">
            <v>246.45864637428025</v>
          </cell>
          <cell r="S62">
            <v>0</v>
          </cell>
          <cell r="T62">
            <v>1.2395225919519588</v>
          </cell>
          <cell r="U62">
            <v>62.552961535726354</v>
          </cell>
          <cell r="V62">
            <v>154.51177192788236</v>
          </cell>
          <cell r="W62">
            <v>145.18392311576403</v>
          </cell>
          <cell r="X62">
            <v>269.48121953087013</v>
          </cell>
          <cell r="Y62">
            <v>123.06713270136383</v>
          </cell>
          <cell r="Z62">
            <v>0</v>
          </cell>
          <cell r="AA62">
            <v>84.767681620208037</v>
          </cell>
          <cell r="AB62">
            <v>11712.283024003684</v>
          </cell>
          <cell r="AC62">
            <v>1321.9213796752256</v>
          </cell>
          <cell r="AD62">
            <v>18073.745738469792</v>
          </cell>
          <cell r="AE62">
            <v>10204.574582239178</v>
          </cell>
          <cell r="AF62">
            <v>3055.1352707669416</v>
          </cell>
          <cell r="AG62">
            <v>163.97669045262492</v>
          </cell>
          <cell r="AH62">
            <v>68.920860198076795</v>
          </cell>
          <cell r="AI62">
            <v>15841.548376573148</v>
          </cell>
          <cell r="AJ62">
            <v>1480.6820590758821</v>
          </cell>
          <cell r="AK62">
            <v>376.63212194187327</v>
          </cell>
          <cell r="AL62">
            <v>113.46279001828</v>
          </cell>
          <cell r="AM62">
            <v>362.83555015926049</v>
          </cell>
          <cell r="AN62">
            <v>90.34024989311277</v>
          </cell>
          <cell r="AO62">
            <v>7655.1739512082049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378.16721885827008</v>
          </cell>
          <cell r="AU62">
            <v>10.3786984065604</v>
          </cell>
          <cell r="AV62">
            <v>123.07489010574122</v>
          </cell>
          <cell r="AW62">
            <v>77.411930727882364</v>
          </cell>
          <cell r="AX62">
            <v>610.63349566536067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162.54716532830423</v>
          </cell>
          <cell r="BH62">
            <v>4.2455970520609227</v>
          </cell>
          <cell r="BI62">
            <v>23.944312205459113</v>
          </cell>
          <cell r="BJ62">
            <v>0.10055678315690095</v>
          </cell>
          <cell r="BK62">
            <v>0.28665598461837599</v>
          </cell>
          <cell r="BL62">
            <v>5.5409839653526261</v>
          </cell>
          <cell r="BM62">
            <v>0.5552873878233735</v>
          </cell>
          <cell r="BN62">
            <v>935.28282016734909</v>
          </cell>
        </row>
        <row r="63">
          <cell r="A63" t="str">
            <v>P59</v>
          </cell>
          <cell r="B63" t="str">
            <v>Non-ferrous metals</v>
          </cell>
          <cell r="C63">
            <v>68010.696818169818</v>
          </cell>
          <cell r="E63">
            <v>9.6088805337067136</v>
          </cell>
          <cell r="F63">
            <v>0.91943121367387748</v>
          </cell>
          <cell r="G63">
            <v>0</v>
          </cell>
          <cell r="H63">
            <v>11.749303205456156</v>
          </cell>
          <cell r="I63">
            <v>88.093282949601686</v>
          </cell>
          <cell r="J63">
            <v>80.251167822042163</v>
          </cell>
          <cell r="K63">
            <v>13.984457956014907</v>
          </cell>
          <cell r="L63">
            <v>1.1431927350964464</v>
          </cell>
          <cell r="M63">
            <v>0</v>
          </cell>
          <cell r="N63">
            <v>22.994087941995112</v>
          </cell>
          <cell r="O63">
            <v>0</v>
          </cell>
          <cell r="P63">
            <v>0</v>
          </cell>
          <cell r="Q63">
            <v>0</v>
          </cell>
          <cell r="R63">
            <v>45.65635402267084</v>
          </cell>
          <cell r="S63">
            <v>33.418249692106485</v>
          </cell>
          <cell r="T63">
            <v>42.743467406549932</v>
          </cell>
          <cell r="U63">
            <v>99.485113586030963</v>
          </cell>
          <cell r="V63">
            <v>8.2547923879020875</v>
          </cell>
          <cell r="W63">
            <v>79.823879524317022</v>
          </cell>
          <cell r="X63">
            <v>0</v>
          </cell>
          <cell r="Y63">
            <v>18.813088982648413</v>
          </cell>
          <cell r="Z63">
            <v>0.2416604976642984</v>
          </cell>
          <cell r="AA63">
            <v>31.789311961213532</v>
          </cell>
          <cell r="AB63">
            <v>7245.2523028825599</v>
          </cell>
          <cell r="AC63">
            <v>3400.3835187566556</v>
          </cell>
          <cell r="AD63">
            <v>4015.4969294165335</v>
          </cell>
          <cell r="AE63">
            <v>487.15878168161612</v>
          </cell>
          <cell r="AF63">
            <v>3153.5062388027363</v>
          </cell>
          <cell r="AG63">
            <v>14.231078646257066</v>
          </cell>
          <cell r="AH63">
            <v>43.856384664837705</v>
          </cell>
          <cell r="AI63">
            <v>6577.0691402576413</v>
          </cell>
          <cell r="AJ63">
            <v>6.6154878229782144</v>
          </cell>
          <cell r="AK63">
            <v>134.746095016873</v>
          </cell>
          <cell r="AL63">
            <v>252.41206891055805</v>
          </cell>
          <cell r="AM63">
            <v>0</v>
          </cell>
          <cell r="AN63">
            <v>19.08620125835602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4.3059320055877688</v>
          </cell>
          <cell r="AU63">
            <v>0.11817515484307461</v>
          </cell>
          <cell r="AV63">
            <v>1.4013697696762244</v>
          </cell>
          <cell r="AW63">
            <v>0.88143681819352948</v>
          </cell>
          <cell r="AX63">
            <v>6.952866831259751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21.998258933518315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82.589216256075616</v>
          </cell>
        </row>
        <row r="64">
          <cell r="A64" t="str">
            <v>P60</v>
          </cell>
          <cell r="B64" t="str">
            <v>Structural metal products</v>
          </cell>
          <cell r="C64">
            <v>19645.214662000788</v>
          </cell>
          <cell r="E64">
            <v>146.23675239986332</v>
          </cell>
          <cell r="F64">
            <v>14.91332251391591</v>
          </cell>
          <cell r="G64">
            <v>1.5579015589634926</v>
          </cell>
          <cell r="H64">
            <v>17.550969410107463</v>
          </cell>
          <cell r="I64">
            <v>104.33145011645696</v>
          </cell>
          <cell r="J64">
            <v>140.30769292070715</v>
          </cell>
          <cell r="K64">
            <v>24.247936181514053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19.311765986190686</v>
          </cell>
          <cell r="Y64">
            <v>0</v>
          </cell>
          <cell r="Z64">
            <v>0</v>
          </cell>
          <cell r="AA64">
            <v>5.6592246213739621</v>
          </cell>
          <cell r="AB64">
            <v>1.9404654436852322</v>
          </cell>
          <cell r="AC64">
            <v>0</v>
          </cell>
          <cell r="AD64">
            <v>70.441084028905678</v>
          </cell>
          <cell r="AE64">
            <v>187.44380089168743</v>
          </cell>
          <cell r="AF64">
            <v>0</v>
          </cell>
          <cell r="AG64">
            <v>0</v>
          </cell>
          <cell r="AH64">
            <v>0</v>
          </cell>
          <cell r="AI64">
            <v>299.01678161894262</v>
          </cell>
          <cell r="AJ64">
            <v>0</v>
          </cell>
          <cell r="AK64">
            <v>38.982932935520211</v>
          </cell>
          <cell r="AL64">
            <v>0</v>
          </cell>
          <cell r="AM64">
            <v>45.156732438871323</v>
          </cell>
          <cell r="AN64">
            <v>122.5239344614284</v>
          </cell>
          <cell r="AO64">
            <v>12292.614750116529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17.116320115120551</v>
          </cell>
          <cell r="AU64">
            <v>0.46975283802046069</v>
          </cell>
          <cell r="AV64">
            <v>5.5705230705695774</v>
          </cell>
          <cell r="AW64">
            <v>3.5037605614476841</v>
          </cell>
          <cell r="AX64">
            <v>27.63803382106596</v>
          </cell>
          <cell r="AY64">
            <v>0</v>
          </cell>
          <cell r="AZ64">
            <v>0</v>
          </cell>
          <cell r="BA64">
            <v>0</v>
          </cell>
          <cell r="BB64">
            <v>104.40327901349893</v>
          </cell>
          <cell r="BC64">
            <v>8.487044297166932</v>
          </cell>
          <cell r="BD64">
            <v>31.552421150995894</v>
          </cell>
          <cell r="BE64">
            <v>3.1363167455859755</v>
          </cell>
          <cell r="BF64">
            <v>112.40562281792981</v>
          </cell>
          <cell r="BG64">
            <v>362.23578866472656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2747.7589115263095</v>
          </cell>
        </row>
        <row r="65">
          <cell r="A65" t="str">
            <v>P61</v>
          </cell>
          <cell r="B65" t="str">
            <v>Tanks, reservoirs</v>
          </cell>
          <cell r="C65">
            <v>3959.2123475025787</v>
          </cell>
          <cell r="E65">
            <v>416.87123985219523</v>
          </cell>
          <cell r="F65">
            <v>39.419285117144483</v>
          </cell>
          <cell r="G65">
            <v>2.6472125899476318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283.72795379229922</v>
          </cell>
          <cell r="AN65">
            <v>0</v>
          </cell>
          <cell r="AO65">
            <v>594.99744700296981</v>
          </cell>
          <cell r="AP65">
            <v>1115.71945422574</v>
          </cell>
          <cell r="AQ65">
            <v>377.71444411281527</v>
          </cell>
          <cell r="AR65">
            <v>0</v>
          </cell>
          <cell r="AS65">
            <v>0</v>
          </cell>
          <cell r="AT65">
            <v>5.3680563216923858</v>
          </cell>
          <cell r="AU65">
            <v>0.14732487326765223</v>
          </cell>
          <cell r="AV65">
            <v>1.7470391639665928</v>
          </cell>
          <cell r="AW65">
            <v>1.0988567580575046</v>
          </cell>
          <cell r="AX65">
            <v>8.6678983084254693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127.88714380042688</v>
          </cell>
          <cell r="BH65">
            <v>40.662532866969002</v>
          </cell>
          <cell r="BI65">
            <v>229.3284949307255</v>
          </cell>
          <cell r="BJ65">
            <v>0.96309033805489297</v>
          </cell>
          <cell r="BK65">
            <v>2.7454697780139217</v>
          </cell>
          <cell r="BL65">
            <v>53.069200831748979</v>
          </cell>
          <cell r="BM65">
            <v>5.3183077388422513</v>
          </cell>
          <cell r="BN65">
            <v>175.57980088177618</v>
          </cell>
        </row>
        <row r="66">
          <cell r="A66" t="str">
            <v>P62</v>
          </cell>
          <cell r="B66" t="str">
            <v xml:space="preserve">Other fabricated metal </v>
          </cell>
          <cell r="C66">
            <v>50144.612576582105</v>
          </cell>
          <cell r="E66">
            <v>1679.6762469076059</v>
          </cell>
          <cell r="F66">
            <v>169.81818219828659</v>
          </cell>
          <cell r="G66">
            <v>14.255231563097423</v>
          </cell>
          <cell r="H66">
            <v>1003.2669384897611</v>
          </cell>
          <cell r="I66">
            <v>2839.080939028031</v>
          </cell>
          <cell r="J66">
            <v>3632.4197639224217</v>
          </cell>
          <cell r="K66">
            <v>636.52585554496761</v>
          </cell>
          <cell r="L66">
            <v>0</v>
          </cell>
          <cell r="M66">
            <v>23.87683173202748</v>
          </cell>
          <cell r="N66">
            <v>28.675512000447</v>
          </cell>
          <cell r="O66">
            <v>33.721083588680052</v>
          </cell>
          <cell r="P66">
            <v>98.354244943966137</v>
          </cell>
          <cell r="Q66">
            <v>72.831767648946538</v>
          </cell>
          <cell r="R66">
            <v>390.13044197713566</v>
          </cell>
          <cell r="S66">
            <v>66.360712236952452</v>
          </cell>
          <cell r="T66">
            <v>269.77431612714349</v>
          </cell>
          <cell r="U66">
            <v>0</v>
          </cell>
          <cell r="V66">
            <v>932.185572412076</v>
          </cell>
          <cell r="W66">
            <v>46.539411812959067</v>
          </cell>
          <cell r="X66">
            <v>122.96745660046403</v>
          </cell>
          <cell r="Y66">
            <v>812.89369882275514</v>
          </cell>
          <cell r="Z66">
            <v>0</v>
          </cell>
          <cell r="AA66">
            <v>111.2336345683244</v>
          </cell>
          <cell r="AB66">
            <v>118.52491894899991</v>
          </cell>
          <cell r="AC66">
            <v>9.9769385264780977E-2</v>
          </cell>
          <cell r="AD66">
            <v>3675.7461357884831</v>
          </cell>
          <cell r="AE66">
            <v>2248.7170165613543</v>
          </cell>
          <cell r="AF66">
            <v>1550.0803580580155</v>
          </cell>
          <cell r="AG66">
            <v>65.759775072590713</v>
          </cell>
          <cell r="AH66">
            <v>104.96693384934004</v>
          </cell>
          <cell r="AI66">
            <v>5621.3424684775528</v>
          </cell>
          <cell r="AJ66">
            <v>79.764397457482175</v>
          </cell>
          <cell r="AK66">
            <v>1511.2682104431669</v>
          </cell>
          <cell r="AL66">
            <v>46.283382440071733</v>
          </cell>
          <cell r="AM66">
            <v>130.47204586601072</v>
          </cell>
          <cell r="AN66">
            <v>263.30614446609258</v>
          </cell>
          <cell r="AO66">
            <v>4282.245923819949</v>
          </cell>
          <cell r="AP66">
            <v>1229.4870232844498</v>
          </cell>
          <cell r="AQ66">
            <v>416.22919254919242</v>
          </cell>
          <cell r="AR66">
            <v>0</v>
          </cell>
          <cell r="AS66">
            <v>164.79504940619239</v>
          </cell>
          <cell r="AT66">
            <v>334.40485843194364</v>
          </cell>
          <cell r="AU66">
            <v>9.1776521027709208</v>
          </cell>
          <cell r="AV66">
            <v>108.83238723492285</v>
          </cell>
          <cell r="AW66">
            <v>68.453648135224981</v>
          </cell>
          <cell r="AX66">
            <v>539.96961526246446</v>
          </cell>
          <cell r="AY66">
            <v>36.686202499639691</v>
          </cell>
          <cell r="AZ66">
            <v>6.3207675958980722</v>
          </cell>
          <cell r="BA66">
            <v>2.2671334867593291</v>
          </cell>
          <cell r="BB66">
            <v>700.88400419605296</v>
          </cell>
          <cell r="BC66">
            <v>56.975543747227434</v>
          </cell>
          <cell r="BD66">
            <v>211.81889579857625</v>
          </cell>
          <cell r="BE66">
            <v>21.054839080190213</v>
          </cell>
          <cell r="BF66">
            <v>754.60563843589125</v>
          </cell>
          <cell r="BG66">
            <v>1791.3778427536486</v>
          </cell>
          <cell r="BH66">
            <v>62.363984518012877</v>
          </cell>
          <cell r="BI66">
            <v>351.72031103395921</v>
          </cell>
          <cell r="BJ66">
            <v>1.4770882848936526</v>
          </cell>
          <cell r="BK66">
            <v>4.210717401468516</v>
          </cell>
          <cell r="BL66">
            <v>81.392047806814048</v>
          </cell>
          <cell r="BM66">
            <v>8.1566699883717408</v>
          </cell>
          <cell r="BN66">
            <v>1396.8271373431141</v>
          </cell>
        </row>
        <row r="67">
          <cell r="A67" t="str">
            <v>P63</v>
          </cell>
          <cell r="B67" t="str">
            <v>Engines, turbines</v>
          </cell>
          <cell r="C67">
            <v>15523.95009199095</v>
          </cell>
          <cell r="E67">
            <v>0</v>
          </cell>
          <cell r="F67">
            <v>0</v>
          </cell>
          <cell r="G67">
            <v>0</v>
          </cell>
          <cell r="H67">
            <v>2.5320909572513175</v>
          </cell>
          <cell r="I67">
            <v>15.85085541799678</v>
          </cell>
          <cell r="J67">
            <v>86.520518580592793</v>
          </cell>
          <cell r="K67">
            <v>14.790669010418911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108.44662452901436</v>
          </cell>
          <cell r="AE67">
            <v>412.15390735618234</v>
          </cell>
          <cell r="AF67">
            <v>38.308311204341358</v>
          </cell>
          <cell r="AG67">
            <v>0</v>
          </cell>
          <cell r="AH67">
            <v>0</v>
          </cell>
          <cell r="AI67">
            <v>316.55152663117065</v>
          </cell>
          <cell r="AJ67">
            <v>114.43558877467972</v>
          </cell>
          <cell r="AK67">
            <v>0</v>
          </cell>
          <cell r="AL67">
            <v>2.7257579208561493</v>
          </cell>
          <cell r="AM67">
            <v>163.57147120051715</v>
          </cell>
          <cell r="AN67">
            <v>4.4026185889339091</v>
          </cell>
          <cell r="AO67">
            <v>0</v>
          </cell>
          <cell r="AP67">
            <v>22.586369447696413</v>
          </cell>
          <cell r="AQ67">
            <v>7.6463648170261731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17.675168578541211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7.0501229369266412</v>
          </cell>
        </row>
        <row r="68">
          <cell r="A68" t="str">
            <v>P64</v>
          </cell>
          <cell r="B68" t="str">
            <v>Pumps, compressors</v>
          </cell>
          <cell r="C68">
            <v>14112.859223120224</v>
          </cell>
          <cell r="E68">
            <v>0</v>
          </cell>
          <cell r="F68">
            <v>0</v>
          </cell>
          <cell r="G68">
            <v>0</v>
          </cell>
          <cell r="H68">
            <v>326.51429165784737</v>
          </cell>
          <cell r="I68">
            <v>1279.7171495319903</v>
          </cell>
          <cell r="J68">
            <v>2110.0411426645614</v>
          </cell>
          <cell r="K68">
            <v>369.41277510953478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1.3671425310973728</v>
          </cell>
          <cell r="AE68">
            <v>587.69548946334226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342.2685934365486</v>
          </cell>
          <cell r="AO68">
            <v>179.71071312662804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575.94031854500724</v>
          </cell>
          <cell r="BC68">
            <v>46.818749776852428</v>
          </cell>
          <cell r="BD68">
            <v>174.05881941908413</v>
          </cell>
          <cell r="BE68">
            <v>17.301480208081152</v>
          </cell>
          <cell r="BF68">
            <v>620.08521977205419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38.029742093855901</v>
          </cell>
        </row>
        <row r="69">
          <cell r="A69" t="str">
            <v>P65</v>
          </cell>
          <cell r="B69" t="str">
            <v>Bearings, gears</v>
          </cell>
          <cell r="C69">
            <v>7624.2261707925882</v>
          </cell>
          <cell r="E69">
            <v>0</v>
          </cell>
          <cell r="F69">
            <v>0</v>
          </cell>
          <cell r="G69">
            <v>0</v>
          </cell>
          <cell r="H69">
            <v>92.401436781976287</v>
          </cell>
          <cell r="I69">
            <v>154.82430112627466</v>
          </cell>
          <cell r="J69">
            <v>311.63727754080912</v>
          </cell>
          <cell r="K69">
            <v>54.373819697732728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55.794142280902491</v>
          </cell>
          <cell r="AE69">
            <v>834.96111631835231</v>
          </cell>
          <cell r="AF69">
            <v>84.339219289167389</v>
          </cell>
          <cell r="AG69">
            <v>0</v>
          </cell>
          <cell r="AH69">
            <v>0</v>
          </cell>
          <cell r="AI69">
            <v>2025.4504851911659</v>
          </cell>
          <cell r="AJ69">
            <v>20.031506057847011</v>
          </cell>
          <cell r="AK69">
            <v>9.358141992695139E-2</v>
          </cell>
          <cell r="AL69">
            <v>0</v>
          </cell>
          <cell r="AM69">
            <v>0</v>
          </cell>
          <cell r="AN69">
            <v>17.362171296614871</v>
          </cell>
          <cell r="AO69">
            <v>52.92570996493896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115.7968418198262</v>
          </cell>
          <cell r="AU69">
            <v>3.1780134230263961</v>
          </cell>
          <cell r="AV69">
            <v>37.686195076861523</v>
          </cell>
          <cell r="AW69">
            <v>23.703950661105395</v>
          </cell>
          <cell r="AX69">
            <v>186.97926943781383</v>
          </cell>
          <cell r="AY69">
            <v>0</v>
          </cell>
          <cell r="AZ69">
            <v>0</v>
          </cell>
          <cell r="BA69">
            <v>0</v>
          </cell>
          <cell r="BB69">
            <v>129.45295697423705</v>
          </cell>
          <cell r="BC69">
            <v>10.523357030745604</v>
          </cell>
          <cell r="BD69">
            <v>39.122853767502562</v>
          </cell>
          <cell r="BE69">
            <v>3.8888192072149792</v>
          </cell>
          <cell r="BF69">
            <v>139.37531839809779</v>
          </cell>
          <cell r="BG69">
            <v>208.36937194828388</v>
          </cell>
          <cell r="BH69">
            <v>82.548096957735964</v>
          </cell>
          <cell r="BI69">
            <v>465.55463961495968</v>
          </cell>
          <cell r="BJ69">
            <v>1.955148117922445</v>
          </cell>
          <cell r="BK69">
            <v>5.5735166860234129</v>
          </cell>
          <cell r="BL69">
            <v>107.73459563035162</v>
          </cell>
          <cell r="BM69">
            <v>10.79657738767307</v>
          </cell>
          <cell r="BN69">
            <v>132.47210665926153</v>
          </cell>
        </row>
        <row r="70">
          <cell r="A70" t="str">
            <v>P66</v>
          </cell>
          <cell r="B70" t="str">
            <v>Lifting equipment</v>
          </cell>
          <cell r="C70">
            <v>8830.0097208481438</v>
          </cell>
          <cell r="E70">
            <v>448.43933173060765</v>
          </cell>
          <cell r="F70">
            <v>45.624943650522233</v>
          </cell>
          <cell r="G70">
            <v>4.5959328621151272</v>
          </cell>
          <cell r="H70">
            <v>38.993988981216283</v>
          </cell>
          <cell r="I70">
            <v>130.84623611598653</v>
          </cell>
          <cell r="J70">
            <v>257.40703860090275</v>
          </cell>
          <cell r="K70">
            <v>45.151956596185471</v>
          </cell>
          <cell r="L70">
            <v>0</v>
          </cell>
          <cell r="M70">
            <v>0</v>
          </cell>
          <cell r="N70">
            <v>2.3278844446350713E-2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26.757471270040725</v>
          </cell>
          <cell r="AE70">
            <v>774.57651433416618</v>
          </cell>
          <cell r="AF70">
            <v>0</v>
          </cell>
          <cell r="AG70">
            <v>0</v>
          </cell>
          <cell r="AH70">
            <v>0</v>
          </cell>
          <cell r="AI70">
            <v>5.1126183877655675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91.312155509652953</v>
          </cell>
          <cell r="AO70">
            <v>0</v>
          </cell>
          <cell r="AP70">
            <v>2204.0593401594169</v>
          </cell>
          <cell r="AQ70">
            <v>746.15983911268711</v>
          </cell>
          <cell r="AR70">
            <v>0</v>
          </cell>
          <cell r="AS70">
            <v>0</v>
          </cell>
          <cell r="AT70">
            <v>308.09343561017113</v>
          </cell>
          <cell r="AU70">
            <v>8.4555421247059446</v>
          </cell>
          <cell r="AV70">
            <v>100.26930902287785</v>
          </cell>
          <cell r="AW70">
            <v>63.067623278337294</v>
          </cell>
          <cell r="AX70">
            <v>497.48408163505479</v>
          </cell>
          <cell r="AY70">
            <v>0</v>
          </cell>
          <cell r="AZ70">
            <v>0</v>
          </cell>
          <cell r="BA70">
            <v>0</v>
          </cell>
          <cell r="BB70">
            <v>237.78806375903585</v>
          </cell>
          <cell r="BC70">
            <v>19.330023439202229</v>
          </cell>
          <cell r="BD70">
            <v>71.863539184769593</v>
          </cell>
          <cell r="BE70">
            <v>7.1432496499607634</v>
          </cell>
          <cell r="BF70">
            <v>256.01413727674537</v>
          </cell>
          <cell r="BG70">
            <v>74.400715976367465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23.29083820384642</v>
          </cell>
        </row>
        <row r="71">
          <cell r="A71" t="str">
            <v>P67</v>
          </cell>
          <cell r="B71" t="str">
            <v>General machinery</v>
          </cell>
          <cell r="C71">
            <v>19870.935961798776</v>
          </cell>
          <cell r="E71">
            <v>53.473226407955124</v>
          </cell>
          <cell r="F71">
            <v>5.3390777361974138</v>
          </cell>
          <cell r="G71">
            <v>0.62745757767920052</v>
          </cell>
          <cell r="H71">
            <v>20.157248984117945</v>
          </cell>
          <cell r="I71">
            <v>23.446133806280287</v>
          </cell>
          <cell r="J71">
            <v>42.424933012243429</v>
          </cell>
          <cell r="K71">
            <v>7.431467772496835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2.1211484293791134</v>
          </cell>
          <cell r="Z71">
            <v>0</v>
          </cell>
          <cell r="AA71">
            <v>0</v>
          </cell>
          <cell r="AB71">
            <v>117.56779816933334</v>
          </cell>
          <cell r="AC71">
            <v>0</v>
          </cell>
          <cell r="AD71">
            <v>130.95953089125999</v>
          </cell>
          <cell r="AE71">
            <v>496.56218261391751</v>
          </cell>
          <cell r="AF71">
            <v>176.50042120465218</v>
          </cell>
          <cell r="AG71">
            <v>2.8065213110541587E-3</v>
          </cell>
          <cell r="AH71">
            <v>0</v>
          </cell>
          <cell r="AI71">
            <v>107.43789189028011</v>
          </cell>
          <cell r="AJ71">
            <v>10.677191771817395</v>
          </cell>
          <cell r="AK71">
            <v>3.4094885231361748E-2</v>
          </cell>
          <cell r="AL71">
            <v>0.21376669392004508</v>
          </cell>
          <cell r="AM71">
            <v>76.172464465739637</v>
          </cell>
          <cell r="AN71">
            <v>11.613704695553555</v>
          </cell>
          <cell r="AO71">
            <v>16.425867387655504</v>
          </cell>
          <cell r="AP71">
            <v>200.93461848372283</v>
          </cell>
          <cell r="AQ71">
            <v>68.024186040807507</v>
          </cell>
          <cell r="AR71">
            <v>0</v>
          </cell>
          <cell r="AS71">
            <v>3.7245485821644073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0.80738905056659727</v>
          </cell>
          <cell r="AZ71">
            <v>0.13910729921294993</v>
          </cell>
          <cell r="BA71">
            <v>4.9895018526388502E-2</v>
          </cell>
          <cell r="BB71">
            <v>96.274144568996007</v>
          </cell>
          <cell r="BC71">
            <v>7.8262190359296744</v>
          </cell>
          <cell r="BD71">
            <v>29.095660443768907</v>
          </cell>
          <cell r="BE71">
            <v>2.8921142576342369</v>
          </cell>
          <cell r="BF71">
            <v>103.65340326276753</v>
          </cell>
          <cell r="BG71">
            <v>20.419821330862675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5.6728790536393836</v>
          </cell>
        </row>
        <row r="72">
          <cell r="A72" t="str">
            <v>P68</v>
          </cell>
          <cell r="B72" t="str">
            <v>Special machinery</v>
          </cell>
          <cell r="C72">
            <v>71112.093371119889</v>
          </cell>
          <cell r="E72">
            <v>464.1304506152444</v>
          </cell>
          <cell r="F72">
            <v>47.143546045046399</v>
          </cell>
          <cell r="G72">
            <v>3.5788857448097331</v>
          </cell>
          <cell r="H72">
            <v>468.0256608428503</v>
          </cell>
          <cell r="I72">
            <v>344.14897916634141</v>
          </cell>
          <cell r="J72">
            <v>1603.0426152672185</v>
          </cell>
          <cell r="K72">
            <v>280.36106469660302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8.6917669361200627</v>
          </cell>
          <cell r="S72">
            <v>0</v>
          </cell>
          <cell r="T72">
            <v>8.485997651366757E-2</v>
          </cell>
          <cell r="U72">
            <v>0</v>
          </cell>
          <cell r="V72">
            <v>0.82403550477319409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88.473654508300001</v>
          </cell>
          <cell r="AE72">
            <v>555.1659251227137</v>
          </cell>
          <cell r="AF72">
            <v>47.863423406414107</v>
          </cell>
          <cell r="AG72">
            <v>4.1045656148385101E-3</v>
          </cell>
          <cell r="AH72">
            <v>18.041044659786778</v>
          </cell>
          <cell r="AI72">
            <v>287.71161234471799</v>
          </cell>
          <cell r="AJ72">
            <v>12.96825035641004</v>
          </cell>
          <cell r="AK72">
            <v>0.74163277653854476</v>
          </cell>
          <cell r="AL72">
            <v>0</v>
          </cell>
          <cell r="AM72">
            <v>41.723722258377101</v>
          </cell>
          <cell r="AN72">
            <v>6.0822689754418793</v>
          </cell>
          <cell r="AO72">
            <v>371.17492686917768</v>
          </cell>
          <cell r="AP72">
            <v>103.68464566465454</v>
          </cell>
          <cell r="AQ72">
            <v>35.101286575160358</v>
          </cell>
          <cell r="AR72">
            <v>0</v>
          </cell>
          <cell r="AS72">
            <v>0</v>
          </cell>
          <cell r="AT72">
            <v>3.3469037207343533</v>
          </cell>
          <cell r="AU72">
            <v>9.1854879484714755E-2</v>
          </cell>
          <cell r="AV72">
            <v>1.0892530792793318</v>
          </cell>
          <cell r="AW72">
            <v>0.68512093608906799</v>
          </cell>
          <cell r="AX72">
            <v>5.4043063933930098</v>
          </cell>
          <cell r="AY72">
            <v>0</v>
          </cell>
          <cell r="AZ72">
            <v>0</v>
          </cell>
          <cell r="BA72">
            <v>0</v>
          </cell>
          <cell r="BB72">
            <v>206.96188043086494</v>
          </cell>
          <cell r="BC72">
            <v>16.824132954814694</v>
          </cell>
          <cell r="BD72">
            <v>62.54734980797322</v>
          </cell>
          <cell r="BE72">
            <v>6.2172186297842122</v>
          </cell>
          <cell r="BF72">
            <v>222.8251764620673</v>
          </cell>
          <cell r="BG72">
            <v>248.8432072478667</v>
          </cell>
          <cell r="BH72">
            <v>3.2520850980522882</v>
          </cell>
          <cell r="BI72">
            <v>18.341104902709969</v>
          </cell>
          <cell r="BJ72">
            <v>7.7025495354980558E-2</v>
          </cell>
          <cell r="BK72">
            <v>0.21957563198146765</v>
          </cell>
          <cell r="BL72">
            <v>4.2443385844925876</v>
          </cell>
          <cell r="BM72">
            <v>0.42534461394544976</v>
          </cell>
          <cell r="BN72">
            <v>80.742774996443515</v>
          </cell>
        </row>
        <row r="73">
          <cell r="A73" t="str">
            <v>P69</v>
          </cell>
          <cell r="B73" t="str">
            <v>Domestic appliances</v>
          </cell>
          <cell r="C73">
            <v>17936.43874293812</v>
          </cell>
          <cell r="E73">
            <v>0</v>
          </cell>
          <cell r="F73">
            <v>0</v>
          </cell>
          <cell r="G73">
            <v>0</v>
          </cell>
          <cell r="H73">
            <v>1.8565404124475875</v>
          </cell>
          <cell r="I73">
            <v>3.3128028397877465</v>
          </cell>
          <cell r="J73">
            <v>9.9187092114699702</v>
          </cell>
          <cell r="K73">
            <v>1.7895812518719789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14.381840434103946</v>
          </cell>
          <cell r="AE73">
            <v>376.11536780093172</v>
          </cell>
          <cell r="AF73">
            <v>0</v>
          </cell>
          <cell r="AG73">
            <v>0</v>
          </cell>
          <cell r="AH73">
            <v>0</v>
          </cell>
          <cell r="AI73">
            <v>3.0384839856311741E-3</v>
          </cell>
          <cell r="AJ73">
            <v>0</v>
          </cell>
          <cell r="AK73">
            <v>0</v>
          </cell>
          <cell r="AL73">
            <v>0</v>
          </cell>
          <cell r="AM73">
            <v>4.4928253015094537</v>
          </cell>
          <cell r="AN73">
            <v>8.77257431732858</v>
          </cell>
          <cell r="AO73">
            <v>5.3867969744479849</v>
          </cell>
          <cell r="AP73">
            <v>3.2763953536517008</v>
          </cell>
          <cell r="AQ73">
            <v>0</v>
          </cell>
          <cell r="AR73">
            <v>0</v>
          </cell>
          <cell r="AS73">
            <v>5.7947626624414914</v>
          </cell>
          <cell r="AT73">
            <v>1.240434145260785</v>
          </cell>
          <cell r="AU73">
            <v>3.4043384103279582E-2</v>
          </cell>
          <cell r="AV73">
            <v>0.40370050204852803</v>
          </cell>
          <cell r="AW73">
            <v>0.25392048103835108</v>
          </cell>
          <cell r="AX73">
            <v>2.0029516057740069</v>
          </cell>
          <cell r="AY73">
            <v>0</v>
          </cell>
          <cell r="AZ73">
            <v>0</v>
          </cell>
          <cell r="BA73">
            <v>0</v>
          </cell>
          <cell r="BB73">
            <v>30.965683750354447</v>
          </cell>
          <cell r="BC73">
            <v>2.5172306096568047</v>
          </cell>
          <cell r="BD73">
            <v>9.35834874298736</v>
          </cell>
          <cell r="BE73">
            <v>0.93022166930407058</v>
          </cell>
          <cell r="BF73">
            <v>33.339153720369396</v>
          </cell>
          <cell r="BG73">
            <v>29.650945916642783</v>
          </cell>
          <cell r="BH73">
            <v>5.1784828757497667</v>
          </cell>
          <cell r="BI73">
            <v>29.20560034480593</v>
          </cell>
          <cell r="BJ73">
            <v>0.12265214367569968</v>
          </cell>
          <cell r="BK73">
            <v>0.34964295701517129</v>
          </cell>
          <cell r="BL73">
            <v>6.7585053945367282</v>
          </cell>
          <cell r="BM73">
            <v>0.67730078801692872</v>
          </cell>
          <cell r="BN73">
            <v>10.913017120308879</v>
          </cell>
        </row>
        <row r="74">
          <cell r="A74" t="str">
            <v>P70</v>
          </cell>
          <cell r="B74" t="str">
            <v>Office machinery</v>
          </cell>
          <cell r="C74">
            <v>28125.31815803242</v>
          </cell>
          <cell r="E74">
            <v>0</v>
          </cell>
          <cell r="F74">
            <v>0</v>
          </cell>
          <cell r="G74">
            <v>0</v>
          </cell>
          <cell r="H74">
            <v>0.10443373462595117</v>
          </cell>
          <cell r="I74">
            <v>1.0959989799534646</v>
          </cell>
          <cell r="J74">
            <v>2.7820171421047619</v>
          </cell>
          <cell r="K74">
            <v>0.52145289778614301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1163.1206119952838</v>
          </cell>
          <cell r="AF74">
            <v>0.92103594316349835</v>
          </cell>
          <cell r="AG74">
            <v>0</v>
          </cell>
          <cell r="AH74">
            <v>0</v>
          </cell>
          <cell r="AI74">
            <v>2.9487158847256164E-2</v>
          </cell>
          <cell r="AJ74">
            <v>0</v>
          </cell>
          <cell r="AK74">
            <v>0</v>
          </cell>
          <cell r="AL74">
            <v>0</v>
          </cell>
          <cell r="AM74">
            <v>1.4085468699350334</v>
          </cell>
          <cell r="AN74">
            <v>1.6735347277340937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1.5575201288540881</v>
          </cell>
          <cell r="AT74">
            <v>4.3199362516579392</v>
          </cell>
          <cell r="AU74">
            <v>0.11855949763939805</v>
          </cell>
          <cell r="AV74">
            <v>1.4059274652144582</v>
          </cell>
          <cell r="AW74">
            <v>0.88430352813723023</v>
          </cell>
          <cell r="AX74">
            <v>6.9754797424417516</v>
          </cell>
          <cell r="AY74">
            <v>4.3591694415265829</v>
          </cell>
          <cell r="AZ74">
            <v>0.7510533953821168</v>
          </cell>
          <cell r="BA74">
            <v>0.26938789904569538</v>
          </cell>
          <cell r="BB74">
            <v>62.314488308798275</v>
          </cell>
          <cell r="BC74">
            <v>5.0656054831733845</v>
          </cell>
          <cell r="BD74">
            <v>18.83248301687717</v>
          </cell>
          <cell r="BE74">
            <v>1.8719524427028342</v>
          </cell>
          <cell r="BF74">
            <v>67.090793843988536</v>
          </cell>
          <cell r="BG74">
            <v>802.35920572494365</v>
          </cell>
          <cell r="BH74">
            <v>9.3116985482829797</v>
          </cell>
          <cell r="BI74">
            <v>52.516104206116118</v>
          </cell>
          <cell r="BJ74">
            <v>0.2205471787030758</v>
          </cell>
          <cell r="BK74">
            <v>0.6287111289875903</v>
          </cell>
          <cell r="BL74">
            <v>12.152818958923092</v>
          </cell>
          <cell r="BM74">
            <v>1.2178896630251042</v>
          </cell>
          <cell r="BN74">
            <v>15.987954754292929</v>
          </cell>
        </row>
        <row r="75">
          <cell r="A75" t="str">
            <v>P71</v>
          </cell>
          <cell r="B75" t="str">
            <v>Electrical machinery</v>
          </cell>
          <cell r="C75">
            <v>60875.722786914666</v>
          </cell>
          <cell r="E75">
            <v>134.32996789021493</v>
          </cell>
          <cell r="F75">
            <v>13.287677407805354</v>
          </cell>
          <cell r="G75">
            <v>1.4697323776719449</v>
          </cell>
          <cell r="H75">
            <v>556.26769297305486</v>
          </cell>
          <cell r="I75">
            <v>554.89907908263899</v>
          </cell>
          <cell r="J75">
            <v>1126.3398730671283</v>
          </cell>
          <cell r="K75">
            <v>193.87212919425582</v>
          </cell>
          <cell r="L75">
            <v>0</v>
          </cell>
          <cell r="M75">
            <v>0</v>
          </cell>
          <cell r="N75">
            <v>5.1597228985898456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7.5506690781688257E-2</v>
          </cell>
          <cell r="U75">
            <v>0</v>
          </cell>
          <cell r="V75">
            <v>2.9984634403077037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24.451060804705413</v>
          </cell>
          <cell r="AC75">
            <v>0</v>
          </cell>
          <cell r="AD75">
            <v>289.96340251904587</v>
          </cell>
          <cell r="AE75">
            <v>1248.5207145480351</v>
          </cell>
          <cell r="AF75">
            <v>2182.9056247762996</v>
          </cell>
          <cell r="AG75">
            <v>842.27164137858642</v>
          </cell>
          <cell r="AH75">
            <v>131.47308009691926</v>
          </cell>
          <cell r="AI75">
            <v>1741.1272225708676</v>
          </cell>
          <cell r="AJ75">
            <v>695.83446863216477</v>
          </cell>
          <cell r="AK75">
            <v>2.655429499610114</v>
          </cell>
          <cell r="AL75">
            <v>42.907264443523218</v>
          </cell>
          <cell r="AM75">
            <v>3170.0752244687715</v>
          </cell>
          <cell r="AN75">
            <v>220.28194323425723</v>
          </cell>
          <cell r="AO75">
            <v>8389.7032421219646</v>
          </cell>
          <cell r="AP75">
            <v>586.30747602019005</v>
          </cell>
          <cell r="AQ75">
            <v>198.48789186689851</v>
          </cell>
          <cell r="AR75">
            <v>0</v>
          </cell>
          <cell r="AS75">
            <v>42.042691790022282</v>
          </cell>
          <cell r="AT75">
            <v>500.60909435947821</v>
          </cell>
          <cell r="AU75">
            <v>13.739083005726</v>
          </cell>
          <cell r="AV75">
            <v>162.92371787338377</v>
          </cell>
          <cell r="AW75">
            <v>102.47613913047221</v>
          </cell>
          <cell r="AX75">
            <v>808.34262201125694</v>
          </cell>
          <cell r="AY75">
            <v>5.9887901995191193</v>
          </cell>
          <cell r="AZ75">
            <v>1.0318252763317255</v>
          </cell>
          <cell r="BA75">
            <v>0.37009518242285533</v>
          </cell>
          <cell r="BB75">
            <v>263.12170642774004</v>
          </cell>
          <cell r="BC75">
            <v>21.389419940629097</v>
          </cell>
          <cell r="BD75">
            <v>79.519790696452745</v>
          </cell>
          <cell r="BE75">
            <v>7.9042825263158649</v>
          </cell>
          <cell r="BF75">
            <v>283.28956300407589</v>
          </cell>
          <cell r="BG75">
            <v>1483.8061545372132</v>
          </cell>
          <cell r="BH75">
            <v>31.48493244502075</v>
          </cell>
          <cell r="BI75">
            <v>177.56867714646251</v>
          </cell>
          <cell r="BJ75">
            <v>0.74571926769329122</v>
          </cell>
          <cell r="BK75">
            <v>2.1258127420004498</v>
          </cell>
          <cell r="BL75">
            <v>41.091395082674545</v>
          </cell>
          <cell r="BM75">
            <v>4.1179569513560752</v>
          </cell>
          <cell r="BN75">
            <v>4024.4059664783731</v>
          </cell>
        </row>
        <row r="76">
          <cell r="A76" t="str">
            <v>P72</v>
          </cell>
          <cell r="B76" t="str">
            <v>Radio, television</v>
          </cell>
          <cell r="C76">
            <v>53926.424552892931</v>
          </cell>
          <cell r="E76">
            <v>0</v>
          </cell>
          <cell r="F76">
            <v>0</v>
          </cell>
          <cell r="G76">
            <v>0</v>
          </cell>
          <cell r="H76">
            <v>103.51153499256142</v>
          </cell>
          <cell r="I76">
            <v>58.813934956208968</v>
          </cell>
          <cell r="J76">
            <v>160.48413921236678</v>
          </cell>
          <cell r="K76">
            <v>25.567965390194793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229.95583121770042</v>
          </cell>
          <cell r="U76">
            <v>0</v>
          </cell>
          <cell r="V76">
            <v>19.436736876919046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19.298383815983208</v>
          </cell>
          <cell r="AC76">
            <v>0</v>
          </cell>
          <cell r="AD76">
            <v>62.484257800223332</v>
          </cell>
          <cell r="AE76">
            <v>4447.6000305530169</v>
          </cell>
          <cell r="AF76">
            <v>3320.7515692171287</v>
          </cell>
          <cell r="AG76">
            <v>2591.7587681825717</v>
          </cell>
          <cell r="AH76">
            <v>1052.6012840795952</v>
          </cell>
          <cell r="AI76">
            <v>6164.3214840853161</v>
          </cell>
          <cell r="AJ76">
            <v>169.79688028458779</v>
          </cell>
          <cell r="AK76">
            <v>0</v>
          </cell>
          <cell r="AL76">
            <v>20.1839480869601</v>
          </cell>
          <cell r="AM76">
            <v>0</v>
          </cell>
          <cell r="AN76">
            <v>0</v>
          </cell>
          <cell r="AO76">
            <v>0</v>
          </cell>
          <cell r="AP76">
            <v>494.64463929462244</v>
          </cell>
          <cell r="AQ76">
            <v>167.45645534540543</v>
          </cell>
          <cell r="AR76">
            <v>0</v>
          </cell>
          <cell r="AS76">
            <v>0</v>
          </cell>
          <cell r="AT76">
            <v>260.18859596691851</v>
          </cell>
          <cell r="AU76">
            <v>7.1408065842404413</v>
          </cell>
          <cell r="AV76">
            <v>84.678632251826187</v>
          </cell>
          <cell r="AW76">
            <v>53.261363129215852</v>
          </cell>
          <cell r="AX76">
            <v>420.13126459563892</v>
          </cell>
          <cell r="AY76">
            <v>125.1442546757571</v>
          </cell>
          <cell r="AZ76">
            <v>21.561450787257581</v>
          </cell>
          <cell r="BA76">
            <v>7.7336630972839506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6865.9191496459862</v>
          </cell>
          <cell r="BH76">
            <v>500.72819293496082</v>
          </cell>
          <cell r="BI76">
            <v>2824.0061491210545</v>
          </cell>
          <cell r="BJ76">
            <v>11.859725664042083</v>
          </cell>
          <cell r="BK76">
            <v>33.80837404300464</v>
          </cell>
          <cell r="BL76">
            <v>653.50688113602769</v>
          </cell>
          <cell r="BM76">
            <v>65.49091843970551</v>
          </cell>
          <cell r="BN76">
            <v>775.96844382622749</v>
          </cell>
        </row>
        <row r="77">
          <cell r="A77" t="str">
            <v>P73</v>
          </cell>
          <cell r="B77" t="str">
            <v>Medical appliances</v>
          </cell>
          <cell r="C77">
            <v>26656.916320111166</v>
          </cell>
          <cell r="E77">
            <v>0</v>
          </cell>
          <cell r="F77">
            <v>0</v>
          </cell>
          <cell r="G77">
            <v>0</v>
          </cell>
          <cell r="H77">
            <v>8.5206309069550592</v>
          </cell>
          <cell r="I77">
            <v>15.726671490237301</v>
          </cell>
          <cell r="J77">
            <v>28.266259561828416</v>
          </cell>
          <cell r="K77">
            <v>4.9622127392213908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2.0392354549409206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116.04430397979178</v>
          </cell>
          <cell r="AI77">
            <v>0</v>
          </cell>
          <cell r="AJ77">
            <v>0</v>
          </cell>
          <cell r="AK77">
            <v>0</v>
          </cell>
          <cell r="AL77">
            <v>2.4026244722696162</v>
          </cell>
          <cell r="AM77">
            <v>3.3680511277743865</v>
          </cell>
          <cell r="AN77">
            <v>23.271266870417197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4.9528312057035784</v>
          </cell>
          <cell r="AT77">
            <v>1.1031632116232268</v>
          </cell>
          <cell r="AU77">
            <v>3.0276019960738497E-2</v>
          </cell>
          <cell r="AV77">
            <v>0.35902554285147803</v>
          </cell>
          <cell r="AW77">
            <v>0.22582072126069375</v>
          </cell>
          <cell r="AX77">
            <v>1.781297729180956</v>
          </cell>
          <cell r="AY77">
            <v>22.57806179171742</v>
          </cell>
          <cell r="AZ77">
            <v>3.890036897459562</v>
          </cell>
          <cell r="BA77">
            <v>1.3952787823876409</v>
          </cell>
          <cell r="BB77">
            <v>559.52731737105</v>
          </cell>
          <cell r="BC77">
            <v>45.484520916139985</v>
          </cell>
          <cell r="BD77">
            <v>169.09853531416093</v>
          </cell>
          <cell r="BE77">
            <v>16.808427011729385</v>
          </cell>
          <cell r="BF77">
            <v>602.41418839543132</v>
          </cell>
          <cell r="BG77">
            <v>446.19902180315592</v>
          </cell>
          <cell r="BH77">
            <v>22.802486705523211</v>
          </cell>
          <cell r="BI77">
            <v>128.60143203482912</v>
          </cell>
          <cell r="BJ77">
            <v>0.5400759146401799</v>
          </cell>
          <cell r="BK77">
            <v>1.5395877654348582</v>
          </cell>
          <cell r="BL77">
            <v>29.759822153668424</v>
          </cell>
          <cell r="BM77">
            <v>2.9823681153257122</v>
          </cell>
          <cell r="BN77">
            <v>45.036526863764173</v>
          </cell>
        </row>
        <row r="78">
          <cell r="A78" t="str">
            <v>P74</v>
          </cell>
          <cell r="B78" t="str">
            <v xml:space="preserve">Motor vehicles, parts </v>
          </cell>
          <cell r="C78">
            <v>280656.48483728844</v>
          </cell>
          <cell r="E78">
            <v>1188.186191670904</v>
          </cell>
          <cell r="F78">
            <v>120.41045314468874</v>
          </cell>
          <cell r="G78">
            <v>11.174914709995107</v>
          </cell>
          <cell r="H78">
            <v>689.30196745583999</v>
          </cell>
          <cell r="I78">
            <v>87.711283554684854</v>
          </cell>
          <cell r="J78">
            <v>2270.151408212128</v>
          </cell>
          <cell r="K78">
            <v>400.27645991732294</v>
          </cell>
          <cell r="L78">
            <v>414.66003816412365</v>
          </cell>
          <cell r="M78">
            <v>79.503316482437484</v>
          </cell>
          <cell r="N78">
            <v>22.529023955147672</v>
          </cell>
          <cell r="O78">
            <v>19.704689607689062</v>
          </cell>
          <cell r="P78">
            <v>3.7500766626042061</v>
          </cell>
          <cell r="Q78">
            <v>7.2590180478829192</v>
          </cell>
          <cell r="R78">
            <v>88.520835699622452</v>
          </cell>
          <cell r="S78">
            <v>55.704747976710792</v>
          </cell>
          <cell r="T78">
            <v>61.028351330004696</v>
          </cell>
          <cell r="U78">
            <v>48.277821542303542</v>
          </cell>
          <cell r="V78">
            <v>72.100685556707091</v>
          </cell>
          <cell r="W78">
            <v>166.28380397008942</v>
          </cell>
          <cell r="X78">
            <v>13.91375014029402</v>
          </cell>
          <cell r="Y78">
            <v>66.037854894504648</v>
          </cell>
          <cell r="Z78">
            <v>30.329577418375333</v>
          </cell>
          <cell r="AA78">
            <v>69.915245685387362</v>
          </cell>
          <cell r="AB78">
            <v>84.968163530644176</v>
          </cell>
          <cell r="AC78">
            <v>22.228593281530692</v>
          </cell>
          <cell r="AD78">
            <v>190.59415651095779</v>
          </cell>
          <cell r="AE78">
            <v>256.80409101522156</v>
          </cell>
          <cell r="AF78">
            <v>238.76977659295369</v>
          </cell>
          <cell r="AG78">
            <v>5.6504108190533113</v>
          </cell>
          <cell r="AH78">
            <v>16.383105969678454</v>
          </cell>
          <cell r="AI78">
            <v>51353.141337979054</v>
          </cell>
          <cell r="AJ78">
            <v>1895.1599579026029</v>
          </cell>
          <cell r="AK78">
            <v>29.705619799679447</v>
          </cell>
          <cell r="AL78">
            <v>56.128540630374538</v>
          </cell>
          <cell r="AM78">
            <v>126.10440765661835</v>
          </cell>
          <cell r="AN78">
            <v>35.099414161976341</v>
          </cell>
          <cell r="AO78">
            <v>0</v>
          </cell>
          <cell r="AP78">
            <v>1699.708936405782</v>
          </cell>
          <cell r="AQ78">
            <v>935.14801956172664</v>
          </cell>
          <cell r="AR78">
            <v>6604.6142633636391</v>
          </cell>
          <cell r="AS78">
            <v>0</v>
          </cell>
          <cell r="AT78">
            <v>4531.5116781200186</v>
          </cell>
          <cell r="AU78">
            <v>63.218754741732845</v>
          </cell>
          <cell r="AV78">
            <v>766.19724836721934</v>
          </cell>
          <cell r="AW78">
            <v>671.52639789577302</v>
          </cell>
          <cell r="AX78">
            <v>3789.6819209360369</v>
          </cell>
          <cell r="AY78">
            <v>47.51475128330388</v>
          </cell>
          <cell r="AZ78">
            <v>8.1864483041441041</v>
          </cell>
          <cell r="BA78">
            <v>2.9363160100988264</v>
          </cell>
          <cell r="BB78">
            <v>450.9850449959024</v>
          </cell>
          <cell r="BC78">
            <v>99.803550864434683</v>
          </cell>
          <cell r="BD78">
            <v>120.78759791790033</v>
          </cell>
          <cell r="BE78">
            <v>20.95254385042055</v>
          </cell>
          <cell r="BF78">
            <v>916.96088784398376</v>
          </cell>
          <cell r="BG78">
            <v>10067.863030421417</v>
          </cell>
          <cell r="BH78">
            <v>805.1556794549283</v>
          </cell>
          <cell r="BI78">
            <v>4700.9935260095535</v>
          </cell>
          <cell r="BJ78">
            <v>39.18024042004776</v>
          </cell>
          <cell r="BK78">
            <v>59.493892818898438</v>
          </cell>
          <cell r="BL78">
            <v>1043.8916937195199</v>
          </cell>
          <cell r="BM78">
            <v>129.53874867623048</v>
          </cell>
          <cell r="BN78">
            <v>1483.3599823109432</v>
          </cell>
        </row>
        <row r="79">
          <cell r="A79" t="str">
            <v>P75</v>
          </cell>
          <cell r="B79" t="str">
            <v>Ships and boats</v>
          </cell>
          <cell r="C79">
            <v>3963.5582225253006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0.9321571298925897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</row>
        <row r="80">
          <cell r="A80" t="str">
            <v>P76</v>
          </cell>
          <cell r="B80" t="str">
            <v>Railway and trams</v>
          </cell>
          <cell r="C80">
            <v>2736.9983159877738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78.843285514788079</v>
          </cell>
          <cell r="AE80">
            <v>8.2802778217321116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99.454018020103447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</row>
        <row r="81">
          <cell r="A81" t="str">
            <v>P77</v>
          </cell>
          <cell r="B81" t="str">
            <v xml:space="preserve">Aircrafts </v>
          </cell>
          <cell r="C81">
            <v>11324.344378496759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0.97047855833626362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</row>
        <row r="82">
          <cell r="A82" t="str">
            <v>P78</v>
          </cell>
          <cell r="B82" t="str">
            <v>Other transport equipment</v>
          </cell>
          <cell r="C82">
            <v>4753.4869583290811</v>
          </cell>
          <cell r="E82">
            <v>64.184971533134146</v>
          </cell>
          <cell r="F82">
            <v>6.5028447581427455</v>
          </cell>
          <cell r="G82">
            <v>0.57316910638495233</v>
          </cell>
          <cell r="H82">
            <v>17.743396155802987</v>
          </cell>
          <cell r="I82">
            <v>132.77022239646666</v>
          </cell>
          <cell r="J82">
            <v>184.39322170139991</v>
          </cell>
          <cell r="K82">
            <v>32.275580233755015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3.6124264871307559</v>
          </cell>
          <cell r="AQ82">
            <v>1.2229469131484156</v>
          </cell>
          <cell r="AR82">
            <v>0</v>
          </cell>
          <cell r="AS82">
            <v>0</v>
          </cell>
          <cell r="AT82">
            <v>680.02140590126351</v>
          </cell>
          <cell r="AU82">
            <v>18.663006019301353</v>
          </cell>
          <cell r="AV82">
            <v>221.31362959891041</v>
          </cell>
          <cell r="AW82">
            <v>139.20236165904842</v>
          </cell>
          <cell r="AX82">
            <v>1098.0429490066006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881.42590702431937</v>
          </cell>
          <cell r="BH82">
            <v>1.6468803505514975</v>
          </cell>
          <cell r="BI82">
            <v>9.2880734547098829</v>
          </cell>
          <cell r="BJ82">
            <v>3.9006290108332585E-2</v>
          </cell>
          <cell r="BK82">
            <v>0.11119475132639875</v>
          </cell>
          <cell r="BL82">
            <v>2.1493649782026854</v>
          </cell>
          <cell r="BM82">
            <v>0.21539771125276266</v>
          </cell>
          <cell r="BN82">
            <v>53.313091646205166</v>
          </cell>
        </row>
        <row r="83">
          <cell r="A83" t="str">
            <v>P79</v>
          </cell>
          <cell r="B83" t="str">
            <v>Construction</v>
          </cell>
          <cell r="C83">
            <v>117552.34882963132</v>
          </cell>
          <cell r="E83">
            <v>212.23102400411312</v>
          </cell>
          <cell r="F83">
            <v>21.534482610300184</v>
          </cell>
          <cell r="G83">
            <v>2.0765286979273658</v>
          </cell>
          <cell r="H83">
            <v>2.6962777501820208</v>
          </cell>
          <cell r="I83">
            <v>0.81120377553004952</v>
          </cell>
          <cell r="J83">
            <v>9.4749140999567292</v>
          </cell>
          <cell r="K83">
            <v>2.2627414714186114</v>
          </cell>
          <cell r="L83">
            <v>399.64895846094953</v>
          </cell>
          <cell r="M83">
            <v>144.82795720855995</v>
          </cell>
          <cell r="N83">
            <v>13.774231223155576</v>
          </cell>
          <cell r="O83">
            <v>57.268383632999267</v>
          </cell>
          <cell r="P83">
            <v>3.6149433565908655</v>
          </cell>
          <cell r="Q83">
            <v>43.88044584417468</v>
          </cell>
          <cell r="R83">
            <v>108.11869090099357</v>
          </cell>
          <cell r="S83">
            <v>29.262350876939863</v>
          </cell>
          <cell r="T83">
            <v>706.82059258319714</v>
          </cell>
          <cell r="U83">
            <v>1894.9240727905028</v>
          </cell>
          <cell r="V83">
            <v>346.05755384783043</v>
          </cell>
          <cell r="W83">
            <v>70.66373796427041</v>
          </cell>
          <cell r="X83">
            <v>5.0764367901223606</v>
          </cell>
          <cell r="Y83">
            <v>81.750900441492334</v>
          </cell>
          <cell r="Z83">
            <v>5.0886025423767416</v>
          </cell>
          <cell r="AA83">
            <v>25.285800064580023</v>
          </cell>
          <cell r="AB83">
            <v>384.25772802739385</v>
          </cell>
          <cell r="AC83">
            <v>165.11627553747294</v>
          </cell>
          <cell r="AD83">
            <v>233.37027744647139</v>
          </cell>
          <cell r="AE83">
            <v>124.18188232062697</v>
          </cell>
          <cell r="AF83">
            <v>48.67152253974303</v>
          </cell>
          <cell r="AG83">
            <v>46.563345333075915</v>
          </cell>
          <cell r="AH83">
            <v>12.124147347552915</v>
          </cell>
          <cell r="AI83">
            <v>226.91503414827233</v>
          </cell>
          <cell r="AJ83">
            <v>84.300619018848721</v>
          </cell>
          <cell r="AK83">
            <v>7.6709901310626023</v>
          </cell>
          <cell r="AL83">
            <v>34.089146151896102</v>
          </cell>
          <cell r="AM83">
            <v>18.078202492525524</v>
          </cell>
          <cell r="AN83">
            <v>163.66977164133931</v>
          </cell>
          <cell r="AO83">
            <v>5583.4964885671225</v>
          </cell>
          <cell r="AP83">
            <v>165.59478063557535</v>
          </cell>
          <cell r="AQ83">
            <v>83.218467269433617</v>
          </cell>
          <cell r="AR83">
            <v>35.600429411973174</v>
          </cell>
          <cell r="AS83">
            <v>590.57566163882871</v>
          </cell>
          <cell r="AT83">
            <v>3426.3834434896639</v>
          </cell>
          <cell r="AU83">
            <v>9.8688826381229902</v>
          </cell>
          <cell r="AV83">
            <v>93.891787811556227</v>
          </cell>
          <cell r="AW83">
            <v>494.26443051080662</v>
          </cell>
          <cell r="AX83">
            <v>2641.590928145582</v>
          </cell>
          <cell r="AY83">
            <v>41.460530522464055</v>
          </cell>
          <cell r="AZ83">
            <v>7.1433498148985759</v>
          </cell>
          <cell r="BA83">
            <v>2.5621773506595185</v>
          </cell>
          <cell r="BB83">
            <v>2219.6588693206718</v>
          </cell>
          <cell r="BC83">
            <v>67.747428860722636</v>
          </cell>
          <cell r="BD83">
            <v>315.48624133582791</v>
          </cell>
          <cell r="BE83">
            <v>34.771748185069526</v>
          </cell>
          <cell r="BF83">
            <v>2396.1528337614991</v>
          </cell>
          <cell r="BG83">
            <v>826.3508449219446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607.4616012175062</v>
          </cell>
        </row>
        <row r="84">
          <cell r="A84" t="str">
            <v>P80</v>
          </cell>
          <cell r="B84" t="str">
            <v>Construction services</v>
          </cell>
          <cell r="C84">
            <v>95160.595666404814</v>
          </cell>
          <cell r="E84">
            <v>0</v>
          </cell>
          <cell r="F84">
            <v>0</v>
          </cell>
          <cell r="G84">
            <v>0</v>
          </cell>
          <cell r="H84">
            <v>464.7337295196354</v>
          </cell>
          <cell r="I84">
            <v>85.458362018902378</v>
          </cell>
          <cell r="J84">
            <v>1795.9920847147107</v>
          </cell>
          <cell r="K84">
            <v>142.4528553180761</v>
          </cell>
          <cell r="L84">
            <v>339.95272672428422</v>
          </cell>
          <cell r="M84">
            <v>123.19476359593283</v>
          </cell>
          <cell r="N84">
            <v>11.716751323149166</v>
          </cell>
          <cell r="O84">
            <v>48.714109617860039</v>
          </cell>
          <cell r="P84">
            <v>3.0749732359104103</v>
          </cell>
          <cell r="Q84">
            <v>37.325950434228446</v>
          </cell>
          <cell r="R84">
            <v>91.968821645869255</v>
          </cell>
          <cell r="S84">
            <v>24.891384702433633</v>
          </cell>
          <cell r="T84">
            <v>601.24162134406924</v>
          </cell>
          <cell r="U84">
            <v>1611.876102370863</v>
          </cell>
          <cell r="V84">
            <v>294.36635963508911</v>
          </cell>
          <cell r="W84">
            <v>60.10857752261888</v>
          </cell>
          <cell r="X84">
            <v>4.318160956784264</v>
          </cell>
          <cell r="Y84">
            <v>69.539632041768471</v>
          </cell>
          <cell r="Z84">
            <v>4.3285094903259083</v>
          </cell>
          <cell r="AA84">
            <v>21.508817919761832</v>
          </cell>
          <cell r="AB84">
            <v>326.8605100607416</v>
          </cell>
          <cell r="AC84">
            <v>140.45258196514567</v>
          </cell>
          <cell r="AD84">
            <v>198.51136972769496</v>
          </cell>
          <cell r="AE84">
            <v>105.63262736183498</v>
          </cell>
          <cell r="AF84">
            <v>41.401376009903302</v>
          </cell>
          <cell r="AG84">
            <v>39.608100750074186</v>
          </cell>
          <cell r="AH84">
            <v>10.313143229197983</v>
          </cell>
          <cell r="AI84">
            <v>193.02035689147451</v>
          </cell>
          <cell r="AJ84">
            <v>71.708494901038648</v>
          </cell>
          <cell r="AK84">
            <v>6.5251615361950233</v>
          </cell>
          <cell r="AL84">
            <v>28.997193513696974</v>
          </cell>
          <cell r="AM84">
            <v>10.077651576450922</v>
          </cell>
          <cell r="AN84">
            <v>91.624830318361816</v>
          </cell>
          <cell r="AO84">
            <v>4629.3618013675878</v>
          </cell>
          <cell r="AP84">
            <v>140.85961195836251</v>
          </cell>
          <cell r="AQ84">
            <v>70.78798596399605</v>
          </cell>
          <cell r="AR84">
            <v>17.082567825034051</v>
          </cell>
          <cell r="AS84">
            <v>0</v>
          </cell>
          <cell r="AT84">
            <v>2499.2303928584802</v>
          </cell>
          <cell r="AU84">
            <v>4.7026717594331764</v>
          </cell>
          <cell r="AV84">
            <v>41.254387369629733</v>
          </cell>
          <cell r="AW84">
            <v>372.6501613385127</v>
          </cell>
          <cell r="AX84">
            <v>1876.7269671416257</v>
          </cell>
          <cell r="AY84">
            <v>18.473453377097933</v>
          </cell>
          <cell r="AZ84">
            <v>3.1828425275535372</v>
          </cell>
          <cell r="BA84">
            <v>1.1416222425233931</v>
          </cell>
          <cell r="BB84">
            <v>1242.5988331664812</v>
          </cell>
          <cell r="BC84">
            <v>37.926042247260867</v>
          </cell>
          <cell r="BD84">
            <v>176.61400171998369</v>
          </cell>
          <cell r="BE84">
            <v>19.465754093623314</v>
          </cell>
          <cell r="BF84">
            <v>1341.4028418843768</v>
          </cell>
          <cell r="BG84">
            <v>1014.7978504023833</v>
          </cell>
          <cell r="BH84">
            <v>126.65800970470222</v>
          </cell>
          <cell r="BI84">
            <v>466.30374486633008</v>
          </cell>
          <cell r="BJ84">
            <v>11.959579022252871</v>
          </cell>
          <cell r="BK84">
            <v>24.271284955239047</v>
          </cell>
          <cell r="BL84">
            <v>86.580527056378017</v>
          </cell>
          <cell r="BM84">
            <v>7.5782052054263751</v>
          </cell>
          <cell r="BN84">
            <v>368.78294775508476</v>
          </cell>
        </row>
        <row r="85">
          <cell r="A85" t="str">
            <v>P81</v>
          </cell>
          <cell r="B85" t="str">
            <v>Trade services</v>
          </cell>
          <cell r="C85">
            <v>43084.78183791331</v>
          </cell>
          <cell r="E85">
            <v>268.35106926607989</v>
          </cell>
          <cell r="F85">
            <v>26.961191354447745</v>
          </cell>
          <cell r="G85">
            <v>2.1727031826593772</v>
          </cell>
          <cell r="H85">
            <v>74.496579367148129</v>
          </cell>
          <cell r="I85">
            <v>10.501609966229553</v>
          </cell>
          <cell r="J85">
            <v>122.85212762406813</v>
          </cell>
          <cell r="K85">
            <v>29.334368845534666</v>
          </cell>
          <cell r="L85">
            <v>791.58525292896365</v>
          </cell>
          <cell r="M85">
            <v>377.81646847661733</v>
          </cell>
          <cell r="N85">
            <v>126.83998011835278</v>
          </cell>
          <cell r="O85">
            <v>65.77048678429658</v>
          </cell>
          <cell r="P85">
            <v>26.123812351623066</v>
          </cell>
          <cell r="Q85">
            <v>27.500527328857789</v>
          </cell>
          <cell r="R85">
            <v>98.270085976319336</v>
          </cell>
          <cell r="S85">
            <v>468.02549858981524</v>
          </cell>
          <cell r="T85">
            <v>206.74248635756683</v>
          </cell>
          <cell r="U85">
            <v>95.630725954100271</v>
          </cell>
          <cell r="V85">
            <v>386.46769646264067</v>
          </cell>
          <cell r="W85">
            <v>438.77985842791963</v>
          </cell>
          <cell r="X85">
            <v>32.585082454689875</v>
          </cell>
          <cell r="Y85">
            <v>187.05904053686834</v>
          </cell>
          <cell r="Z85">
            <v>24.372383924312842</v>
          </cell>
          <cell r="AA85">
            <v>113.42956122642312</v>
          </cell>
          <cell r="AB85">
            <v>539.0715060654386</v>
          </cell>
          <cell r="AC85">
            <v>150.90558079187579</v>
          </cell>
          <cell r="AD85">
            <v>222.31173942147575</v>
          </cell>
          <cell r="AE85">
            <v>219.97733094211321</v>
          </cell>
          <cell r="AF85">
            <v>166.49145103445389</v>
          </cell>
          <cell r="AG85">
            <v>22.821725036460258</v>
          </cell>
          <cell r="AH85">
            <v>26.612742670888466</v>
          </cell>
          <cell r="AI85">
            <v>821.60535479707471</v>
          </cell>
          <cell r="AJ85">
            <v>131.63558074086484</v>
          </cell>
          <cell r="AK85">
            <v>96.137203200738696</v>
          </cell>
          <cell r="AL85">
            <v>59.635421982187594</v>
          </cell>
          <cell r="AM85">
            <v>92.018926468126267</v>
          </cell>
          <cell r="AN85">
            <v>24.303303354113432</v>
          </cell>
          <cell r="AO85">
            <v>212.32907811143045</v>
          </cell>
          <cell r="AP85">
            <v>0</v>
          </cell>
          <cell r="AQ85">
            <v>0</v>
          </cell>
          <cell r="AR85">
            <v>3551.231814262504</v>
          </cell>
          <cell r="AS85">
            <v>351.69149788371226</v>
          </cell>
          <cell r="AT85">
            <v>4518.0705170721658</v>
          </cell>
          <cell r="AU85">
            <v>40.161641610929308</v>
          </cell>
          <cell r="AV85">
            <v>420.01981307438672</v>
          </cell>
          <cell r="AW85">
            <v>519.79670995523929</v>
          </cell>
          <cell r="AX85">
            <v>4027.8814411628077</v>
          </cell>
          <cell r="AY85">
            <v>159.66859250160519</v>
          </cell>
          <cell r="AZ85">
            <v>27.509744721512156</v>
          </cell>
          <cell r="BA85">
            <v>9.8671976977631601</v>
          </cell>
          <cell r="BB85">
            <v>8575.5259806823269</v>
          </cell>
          <cell r="BC85">
            <v>369.83495616586174</v>
          </cell>
          <cell r="BD85">
            <v>914.05843983619434</v>
          </cell>
          <cell r="BE85">
            <v>204.9458315665978</v>
          </cell>
          <cell r="BF85">
            <v>9155.1937468881242</v>
          </cell>
          <cell r="BG85">
            <v>793.12382217829213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609.7925483403211</v>
          </cell>
        </row>
        <row r="86">
          <cell r="A86" t="str">
            <v>P82</v>
          </cell>
          <cell r="B86" t="str">
            <v xml:space="preserve">Accommodation </v>
          </cell>
          <cell r="C86">
            <v>34585.057467893144</v>
          </cell>
          <cell r="E86">
            <v>4.9138755548119457</v>
          </cell>
          <cell r="F86">
            <v>0</v>
          </cell>
          <cell r="G86">
            <v>0</v>
          </cell>
          <cell r="H86">
            <v>19.704786824958376</v>
          </cell>
          <cell r="I86">
            <v>25.099248697697458</v>
          </cell>
          <cell r="J86">
            <v>104.60256784880245</v>
          </cell>
          <cell r="K86">
            <v>10.559213035362134</v>
          </cell>
          <cell r="L86">
            <v>102.85474810922402</v>
          </cell>
          <cell r="M86">
            <v>28.527905051979857</v>
          </cell>
          <cell r="N86">
            <v>6.0104946620489219</v>
          </cell>
          <cell r="O86">
            <v>2.8386678437542212</v>
          </cell>
          <cell r="P86">
            <v>3.2521701317758596</v>
          </cell>
          <cell r="Q86">
            <v>3.041339687896039</v>
          </cell>
          <cell r="R86">
            <v>14.702746091898764</v>
          </cell>
          <cell r="S86">
            <v>27.900870292957951</v>
          </cell>
          <cell r="T86">
            <v>30.050248222519134</v>
          </cell>
          <cell r="U86">
            <v>12.983825192532818</v>
          </cell>
          <cell r="V86">
            <v>43.802193103357723</v>
          </cell>
          <cell r="W86">
            <v>40.782167959038951</v>
          </cell>
          <cell r="X86">
            <v>10.114393902507576</v>
          </cell>
          <cell r="Y86">
            <v>175.58496340601997</v>
          </cell>
          <cell r="Z86">
            <v>4.6308645441283804</v>
          </cell>
          <cell r="AA86">
            <v>35.67874176608548</v>
          </cell>
          <cell r="AB86">
            <v>11.946112214991505</v>
          </cell>
          <cell r="AC86">
            <v>0.90926577351824078</v>
          </cell>
          <cell r="AD86">
            <v>19.51340968224703</v>
          </cell>
          <cell r="AE86">
            <v>55.706099871061106</v>
          </cell>
          <cell r="AF86">
            <v>39.422736071792421</v>
          </cell>
          <cell r="AG86">
            <v>5.4985792642218634</v>
          </cell>
          <cell r="AH86">
            <v>11.977363057608173</v>
          </cell>
          <cell r="AI86">
            <v>43.113124283350999</v>
          </cell>
          <cell r="AJ86">
            <v>5.9184527643984399</v>
          </cell>
          <cell r="AK86">
            <v>5.072600697480464</v>
          </cell>
          <cell r="AL86">
            <v>19.396561482257013</v>
          </cell>
          <cell r="AM86">
            <v>57.10913981274598</v>
          </cell>
          <cell r="AN86">
            <v>16.197906103835972</v>
          </cell>
          <cell r="AO86">
            <v>361.71781654871097</v>
          </cell>
          <cell r="AP86">
            <v>309.74860130278046</v>
          </cell>
          <cell r="AQ86">
            <v>178.44902823064379</v>
          </cell>
          <cell r="AR86">
            <v>33.183482452412584</v>
          </cell>
          <cell r="AS86">
            <v>322.96270325132059</v>
          </cell>
          <cell r="AT86">
            <v>2700.5787541884838</v>
          </cell>
          <cell r="AU86">
            <v>21.885486435097441</v>
          </cell>
          <cell r="AV86">
            <v>630.35186247810111</v>
          </cell>
          <cell r="AW86">
            <v>381.44764888551083</v>
          </cell>
          <cell r="AX86">
            <v>2241.2935361440673</v>
          </cell>
          <cell r="AY86">
            <v>24.317186217959684</v>
          </cell>
          <cell r="AZ86">
            <v>4.1896754691741922</v>
          </cell>
          <cell r="BA86">
            <v>1.502753172096241</v>
          </cell>
          <cell r="BB86">
            <v>221.69418680837938</v>
          </cell>
          <cell r="BC86">
            <v>5.1485850229392884</v>
          </cell>
          <cell r="BD86">
            <v>28.153164861648801</v>
          </cell>
          <cell r="BE86">
            <v>11.25273755709852</v>
          </cell>
          <cell r="BF86">
            <v>573.27244239127003</v>
          </cell>
          <cell r="BG86">
            <v>1008.2846277577047</v>
          </cell>
          <cell r="BH86">
            <v>202.76322179710158</v>
          </cell>
          <cell r="BI86">
            <v>52.156130895896503</v>
          </cell>
          <cell r="BJ86">
            <v>3.7999787375257021</v>
          </cell>
          <cell r="BK86">
            <v>4.8169342667733712</v>
          </cell>
          <cell r="BL86">
            <v>67.848634498773123</v>
          </cell>
          <cell r="BM86">
            <v>2.9401265159785503</v>
          </cell>
          <cell r="BN86">
            <v>389.59756074014518</v>
          </cell>
        </row>
        <row r="87">
          <cell r="A87" t="str">
            <v>P83</v>
          </cell>
          <cell r="B87" t="str">
            <v>Catering services</v>
          </cell>
          <cell r="C87">
            <v>33241.088850933651</v>
          </cell>
          <cell r="E87">
            <v>0</v>
          </cell>
          <cell r="F87">
            <v>0</v>
          </cell>
          <cell r="G87">
            <v>0</v>
          </cell>
          <cell r="H87">
            <v>23.377147551741306</v>
          </cell>
          <cell r="I87">
            <v>1.2675767368838855</v>
          </cell>
          <cell r="J87">
            <v>4.6704030165126174</v>
          </cell>
          <cell r="K87">
            <v>5.4840457243768563</v>
          </cell>
          <cell r="L87">
            <v>29.769802706308106</v>
          </cell>
          <cell r="M87">
            <v>15.116269645584447</v>
          </cell>
          <cell r="N87">
            <v>8.4239820474387948</v>
          </cell>
          <cell r="O87">
            <v>7.248657777459754</v>
          </cell>
          <cell r="P87">
            <v>1.7023960282546915</v>
          </cell>
          <cell r="Q87">
            <v>2.1438184367080635</v>
          </cell>
          <cell r="R87">
            <v>13.017807573405252</v>
          </cell>
          <cell r="S87">
            <v>15.556459161991711</v>
          </cell>
          <cell r="T87">
            <v>38.654896645275521</v>
          </cell>
          <cell r="U87">
            <v>19.215536403723739</v>
          </cell>
          <cell r="V87">
            <v>52.289288197961973</v>
          </cell>
          <cell r="W87">
            <v>58.639284015956562</v>
          </cell>
          <cell r="X87">
            <v>4.4484777897188437</v>
          </cell>
          <cell r="Y87">
            <v>19.023517817413079</v>
          </cell>
          <cell r="Z87">
            <v>4.3062860599246795</v>
          </cell>
          <cell r="AA87">
            <v>10.318713173753517</v>
          </cell>
          <cell r="AB87">
            <v>16.339193229359527</v>
          </cell>
          <cell r="AC87">
            <v>10.772569445824159</v>
          </cell>
          <cell r="AD87">
            <v>43.85505553348456</v>
          </cell>
          <cell r="AE87">
            <v>60.434143204920957</v>
          </cell>
          <cell r="AF87">
            <v>40.400288433607663</v>
          </cell>
          <cell r="AG87">
            <v>8.6699822277547547</v>
          </cell>
          <cell r="AH87">
            <v>11.420961457789218</v>
          </cell>
          <cell r="AI87">
            <v>135.59755500160958</v>
          </cell>
          <cell r="AJ87">
            <v>7.9823268659733513</v>
          </cell>
          <cell r="AK87">
            <v>8.6012421041389988</v>
          </cell>
          <cell r="AL87">
            <v>15.092635115964827</v>
          </cell>
          <cell r="AM87">
            <v>26.778981204373217</v>
          </cell>
          <cell r="AN87">
            <v>0.55618181368470054</v>
          </cell>
          <cell r="AO87">
            <v>118.73993194472034</v>
          </cell>
          <cell r="AP87">
            <v>299.65543815839828</v>
          </cell>
          <cell r="AQ87">
            <v>148.34047540916987</v>
          </cell>
          <cell r="AR87">
            <v>104.8227642689242</v>
          </cell>
          <cell r="AS87">
            <v>48.024402031383318</v>
          </cell>
          <cell r="AT87">
            <v>152.89145021463537</v>
          </cell>
          <cell r="AU87">
            <v>0.40418866666993791</v>
          </cell>
          <cell r="AV87">
            <v>4.212881399039941</v>
          </cell>
          <cell r="AW87">
            <v>29.415941617073774</v>
          </cell>
          <cell r="AX87">
            <v>212.03984487908099</v>
          </cell>
          <cell r="AY87">
            <v>10.643364908618901</v>
          </cell>
          <cell r="AZ87">
            <v>1.8337748647159127</v>
          </cell>
          <cell r="BA87">
            <v>0.65773853252775916</v>
          </cell>
          <cell r="BB87">
            <v>135.62960784108463</v>
          </cell>
          <cell r="BC87">
            <v>113.65674210129458</v>
          </cell>
          <cell r="BD87">
            <v>28.948816719303068</v>
          </cell>
          <cell r="BE87">
            <v>4.6497549822045334</v>
          </cell>
          <cell r="BF87">
            <v>430.3805962556292</v>
          </cell>
          <cell r="BG87">
            <v>0</v>
          </cell>
          <cell r="BH87">
            <v>85.909384176958525</v>
          </cell>
          <cell r="BI87">
            <v>146.75248770678269</v>
          </cell>
          <cell r="BJ87">
            <v>0.99792533525795635</v>
          </cell>
          <cell r="BK87">
            <v>7.2285227668184753</v>
          </cell>
          <cell r="BL87">
            <v>48.460936727213983</v>
          </cell>
          <cell r="BM87">
            <v>4.8257288754415661</v>
          </cell>
          <cell r="BN87">
            <v>95.596483966471055</v>
          </cell>
        </row>
        <row r="88">
          <cell r="A88" t="str">
            <v>P84</v>
          </cell>
          <cell r="B88" t="str">
            <v xml:space="preserve">Passenger transport </v>
          </cell>
          <cell r="C88">
            <v>106286.01829546796</v>
          </cell>
          <cell r="E88">
            <v>0</v>
          </cell>
          <cell r="F88">
            <v>0</v>
          </cell>
          <cell r="G88">
            <v>0</v>
          </cell>
          <cell r="H88">
            <v>196.29841696600568</v>
          </cell>
          <cell r="I88">
            <v>10.552111962337497</v>
          </cell>
          <cell r="J88">
            <v>49.039276726502472</v>
          </cell>
          <cell r="K88">
            <v>54.025507808031641</v>
          </cell>
          <cell r="L88">
            <v>807.29445177925868</v>
          </cell>
          <cell r="M88">
            <v>262.7798064511814</v>
          </cell>
          <cell r="N88">
            <v>154.49758915400821</v>
          </cell>
          <cell r="O88">
            <v>118.66288969904069</v>
          </cell>
          <cell r="P88">
            <v>20.020327311930682</v>
          </cell>
          <cell r="Q88">
            <v>40.710460150539681</v>
          </cell>
          <cell r="R88">
            <v>142.30206803991274</v>
          </cell>
          <cell r="S88">
            <v>146.10208902192093</v>
          </cell>
          <cell r="T88">
            <v>364.47262657782699</v>
          </cell>
          <cell r="U88">
            <v>58.049185776541798</v>
          </cell>
          <cell r="V88">
            <v>302.76298513374559</v>
          </cell>
          <cell r="W88">
            <v>680.77871230864014</v>
          </cell>
          <cell r="X88">
            <v>64.307823641874649</v>
          </cell>
          <cell r="Y88">
            <v>249.99105744024217</v>
          </cell>
          <cell r="Z88">
            <v>52.737179472308888</v>
          </cell>
          <cell r="AA88">
            <v>139.78630676898337</v>
          </cell>
          <cell r="AB88">
            <v>500.4177765653186</v>
          </cell>
          <cell r="AC88">
            <v>93.759825501402361</v>
          </cell>
          <cell r="AD88">
            <v>320.46332153987794</v>
          </cell>
          <cell r="AE88">
            <v>429.06102745835398</v>
          </cell>
          <cell r="AF88">
            <v>186.2883300177887</v>
          </cell>
          <cell r="AG88">
            <v>108.12878349037243</v>
          </cell>
          <cell r="AH88">
            <v>61.238337167330464</v>
          </cell>
          <cell r="AI88">
            <v>739.11098634509926</v>
          </cell>
          <cell r="AJ88">
            <v>145.15776146774039</v>
          </cell>
          <cell r="AK88">
            <v>58.626024009239764</v>
          </cell>
          <cell r="AL88">
            <v>78.001141582378494</v>
          </cell>
          <cell r="AM88">
            <v>4.6572789980795708</v>
          </cell>
          <cell r="AN88">
            <v>229.12638110521306</v>
          </cell>
          <cell r="AO88">
            <v>395.38657339553475</v>
          </cell>
          <cell r="AP88">
            <v>2830.7155108922543</v>
          </cell>
          <cell r="AQ88">
            <v>1295.9616367894901</v>
          </cell>
          <cell r="AR88">
            <v>531.07814013667758</v>
          </cell>
          <cell r="AS88">
            <v>1546.0047204879456</v>
          </cell>
          <cell r="AT88">
            <v>5650.9412707857946</v>
          </cell>
          <cell r="AU88">
            <v>45.009362302788652</v>
          </cell>
          <cell r="AV88">
            <v>705.28781646857306</v>
          </cell>
          <cell r="AW88">
            <v>772.65374113932444</v>
          </cell>
          <cell r="AX88">
            <v>4615.4378596371071</v>
          </cell>
          <cell r="AY88">
            <v>146.89297798534128</v>
          </cell>
          <cell r="AZ88">
            <v>25.308598657051903</v>
          </cell>
          <cell r="BA88">
            <v>9.0776904304456103</v>
          </cell>
          <cell r="BB88">
            <v>697.95300806452076</v>
          </cell>
          <cell r="BC88">
            <v>101.35127688609043</v>
          </cell>
          <cell r="BD88">
            <v>476.09825358990156</v>
          </cell>
          <cell r="BE88">
            <v>237.63174142529078</v>
          </cell>
          <cell r="BF88">
            <v>3121.7850934660873</v>
          </cell>
          <cell r="BG88">
            <v>3786.0782625600923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1197.7483844194455</v>
          </cell>
        </row>
        <row r="89">
          <cell r="A89" t="str">
            <v>P85</v>
          </cell>
          <cell r="B89" t="str">
            <v xml:space="preserve">Freight transport </v>
          </cell>
          <cell r="C89">
            <v>49506.487010641213</v>
          </cell>
          <cell r="E89">
            <v>7779.0295538118862</v>
          </cell>
          <cell r="F89">
            <v>789.39589652187078</v>
          </cell>
          <cell r="G89">
            <v>73.31459484626825</v>
          </cell>
          <cell r="H89">
            <v>2012.814537810872</v>
          </cell>
          <cell r="I89">
            <v>11.166148392732328</v>
          </cell>
          <cell r="J89">
            <v>1800.6769378972647</v>
          </cell>
          <cell r="K89">
            <v>720.0821916781133</v>
          </cell>
          <cell r="L89">
            <v>5628.5760553363107</v>
          </cell>
          <cell r="M89">
            <v>538.52370907947159</v>
          </cell>
          <cell r="N89">
            <v>274.90975467825643</v>
          </cell>
          <cell r="O89">
            <v>118.13843318842763</v>
          </cell>
          <cell r="P89">
            <v>31.822713749283402</v>
          </cell>
          <cell r="Q89">
            <v>83.769609070685689</v>
          </cell>
          <cell r="R89">
            <v>762.18794044574383</v>
          </cell>
          <cell r="S89">
            <v>783.23116101230391</v>
          </cell>
          <cell r="T89">
            <v>276.58327290013813</v>
          </cell>
          <cell r="U89">
            <v>253.03124787184566</v>
          </cell>
          <cell r="V89">
            <v>1501.0010169412558</v>
          </cell>
          <cell r="W89">
            <v>3114.4266767636509</v>
          </cell>
          <cell r="X89">
            <v>211.48396052591352</v>
          </cell>
          <cell r="Y89">
            <v>520.27665783683415</v>
          </cell>
          <cell r="Z89">
            <v>102.08981763910448</v>
          </cell>
          <cell r="AA89">
            <v>1185.1898235792303</v>
          </cell>
          <cell r="AB89">
            <v>2984.2521272225135</v>
          </cell>
          <cell r="AC89">
            <v>116.76513906966036</v>
          </cell>
          <cell r="AD89">
            <v>385.94916066659084</v>
          </cell>
          <cell r="AE89">
            <v>334.07228993663671</v>
          </cell>
          <cell r="AF89">
            <v>155.25453616660695</v>
          </cell>
          <cell r="AG89">
            <v>22.51357062798828</v>
          </cell>
          <cell r="AH89">
            <v>21.090989502730661</v>
          </cell>
          <cell r="AI89">
            <v>1024.7196673437725</v>
          </cell>
          <cell r="AJ89">
            <v>22.468038935920895</v>
          </cell>
          <cell r="AK89">
            <v>571.73649606167464</v>
          </cell>
          <cell r="AL89">
            <v>260.80026772881456</v>
          </cell>
          <cell r="AM89">
            <v>493.37607825965267</v>
          </cell>
          <cell r="AN89">
            <v>0.39433854276261865</v>
          </cell>
          <cell r="AO89">
            <v>213.26651636338246</v>
          </cell>
          <cell r="AP89">
            <v>3615.8838154657778</v>
          </cell>
          <cell r="AQ89">
            <v>1226.9463036398454</v>
          </cell>
          <cell r="AR89">
            <v>311.28645457588067</v>
          </cell>
          <cell r="AS89">
            <v>47.016814418486305</v>
          </cell>
          <cell r="AT89">
            <v>1301.4134762357223</v>
          </cell>
          <cell r="AU89">
            <v>1.0965260257340328</v>
          </cell>
          <cell r="AV89">
            <v>53.309108402782556</v>
          </cell>
          <cell r="AW89">
            <v>701.30613434885504</v>
          </cell>
          <cell r="AX89">
            <v>586.46684363141708</v>
          </cell>
          <cell r="AY89">
            <v>177.79177174278522</v>
          </cell>
          <cell r="AZ89">
            <v>30.632237546531066</v>
          </cell>
          <cell r="BA89">
            <v>10.987173703582439</v>
          </cell>
          <cell r="BB89">
            <v>33.224879123963127</v>
          </cell>
          <cell r="BC89">
            <v>14.473121755436852</v>
          </cell>
          <cell r="BD89">
            <v>18.485342394375568</v>
          </cell>
          <cell r="BE89">
            <v>1.1488424098543353</v>
          </cell>
          <cell r="BF89">
            <v>41.349795965950634</v>
          </cell>
          <cell r="BG89">
            <v>3647.276903405223</v>
          </cell>
          <cell r="BH89">
            <v>8.0209874400390309</v>
          </cell>
          <cell r="BI89">
            <v>92.942823396770962</v>
          </cell>
          <cell r="BJ89">
            <v>0.86184072410933665</v>
          </cell>
          <cell r="BK89">
            <v>2.3410451196175774</v>
          </cell>
          <cell r="BL89">
            <v>18.601083812749629</v>
          </cell>
          <cell r="BM89">
            <v>2.5005936945918847</v>
          </cell>
          <cell r="BN89">
            <v>588.41946053892605</v>
          </cell>
        </row>
        <row r="90">
          <cell r="A90" t="str">
            <v>P86</v>
          </cell>
          <cell r="B90" t="str">
            <v>Supporting transport services</v>
          </cell>
          <cell r="C90">
            <v>35334.290328586445</v>
          </cell>
          <cell r="E90">
            <v>0</v>
          </cell>
          <cell r="F90">
            <v>0</v>
          </cell>
          <cell r="G90">
            <v>0</v>
          </cell>
          <cell r="H90">
            <v>10062.840569029069</v>
          </cell>
          <cell r="I90">
            <v>55.823906741250269</v>
          </cell>
          <cell r="J90">
            <v>9002.2824269219327</v>
          </cell>
          <cell r="K90">
            <v>3599.9701688039031</v>
          </cell>
          <cell r="L90">
            <v>1057.1419886205347</v>
          </cell>
          <cell r="M90">
            <v>278.8837781274064</v>
          </cell>
          <cell r="N90">
            <v>111.08591753090664</v>
          </cell>
          <cell r="O90">
            <v>79.52203857116983</v>
          </cell>
          <cell r="P90">
            <v>21.566644800438041</v>
          </cell>
          <cell r="Q90">
            <v>32.00027706213487</v>
          </cell>
          <cell r="R90">
            <v>127.47303488779076</v>
          </cell>
          <cell r="S90">
            <v>296.60563334270489</v>
          </cell>
          <cell r="T90">
            <v>157.69544087818562</v>
          </cell>
          <cell r="U90">
            <v>423.6730893366219</v>
          </cell>
          <cell r="V90">
            <v>450.99904819155074</v>
          </cell>
          <cell r="W90">
            <v>533.84133792303624</v>
          </cell>
          <cell r="X90">
            <v>62.477625795612795</v>
          </cell>
          <cell r="Y90">
            <v>145.94451857254964</v>
          </cell>
          <cell r="Z90">
            <v>35.315945298580615</v>
          </cell>
          <cell r="AA90">
            <v>152.11652609326254</v>
          </cell>
          <cell r="AB90">
            <v>626.8139131597286</v>
          </cell>
          <cell r="AC90">
            <v>190.79536953498624</v>
          </cell>
          <cell r="AD90">
            <v>314.77297915828444</v>
          </cell>
          <cell r="AE90">
            <v>304.36846847374636</v>
          </cell>
          <cell r="AF90">
            <v>210.87055343560948</v>
          </cell>
          <cell r="AG90">
            <v>47.587177145819766</v>
          </cell>
          <cell r="AH90">
            <v>31.489121495521825</v>
          </cell>
          <cell r="AI90">
            <v>1205.9340274769472</v>
          </cell>
          <cell r="AJ90">
            <v>69.90433636950344</v>
          </cell>
          <cell r="AK90">
            <v>92.569930390972857</v>
          </cell>
          <cell r="AL90">
            <v>105.22545030067988</v>
          </cell>
          <cell r="AM90">
            <v>0</v>
          </cell>
          <cell r="AN90">
            <v>0</v>
          </cell>
          <cell r="AO90">
            <v>1024.7904101307854</v>
          </cell>
          <cell r="AP90">
            <v>675.55099227992309</v>
          </cell>
          <cell r="AQ90">
            <v>563.43970885923864</v>
          </cell>
          <cell r="AR90">
            <v>0</v>
          </cell>
          <cell r="AS90">
            <v>0</v>
          </cell>
          <cell r="AT90">
            <v>564.64179641690737</v>
          </cell>
          <cell r="AU90">
            <v>0</v>
          </cell>
          <cell r="AV90">
            <v>0</v>
          </cell>
          <cell r="AW90">
            <v>109.24569463368388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38.368785531562139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4.8130349209465644</v>
          </cell>
        </row>
        <row r="91">
          <cell r="A91" t="str">
            <v>P87</v>
          </cell>
          <cell r="B91" t="str">
            <v>Postal,  courier services</v>
          </cell>
          <cell r="C91">
            <v>10169.402956084768</v>
          </cell>
          <cell r="E91">
            <v>0</v>
          </cell>
          <cell r="F91">
            <v>0</v>
          </cell>
          <cell r="G91">
            <v>0</v>
          </cell>
          <cell r="H91">
            <v>68.200573226313807</v>
          </cell>
          <cell r="I91">
            <v>25.303319651384754</v>
          </cell>
          <cell r="J91">
            <v>28.04910893415515</v>
          </cell>
          <cell r="K91">
            <v>77.947871269926694</v>
          </cell>
          <cell r="L91">
            <v>419.59194421364293</v>
          </cell>
          <cell r="M91">
            <v>94.043823579230704</v>
          </cell>
          <cell r="N91">
            <v>58.688697587086153</v>
          </cell>
          <cell r="O91">
            <v>27.898606500368437</v>
          </cell>
          <cell r="P91">
            <v>3.7438941313165062</v>
          </cell>
          <cell r="Q91">
            <v>29.855271254184601</v>
          </cell>
          <cell r="R91">
            <v>68.154119874041285</v>
          </cell>
          <cell r="S91">
            <v>57.052868706832029</v>
          </cell>
          <cell r="T91">
            <v>236.43795905732046</v>
          </cell>
          <cell r="U91">
            <v>29.781932094609232</v>
          </cell>
          <cell r="V91">
            <v>121.5438017758413</v>
          </cell>
          <cell r="W91">
            <v>225.46767708646408</v>
          </cell>
          <cell r="X91">
            <v>14.357738735553374</v>
          </cell>
          <cell r="Y91">
            <v>54.877295663333896</v>
          </cell>
          <cell r="Z91">
            <v>40.184275965857722</v>
          </cell>
          <cell r="AA91">
            <v>60.801972389098559</v>
          </cell>
          <cell r="AB91">
            <v>48.760425292543594</v>
          </cell>
          <cell r="AC91">
            <v>17.042585929927299</v>
          </cell>
          <cell r="AD91">
            <v>66.607423834752794</v>
          </cell>
          <cell r="AE91">
            <v>117.04979969146972</v>
          </cell>
          <cell r="AF91">
            <v>94.843195779665066</v>
          </cell>
          <cell r="AG91">
            <v>18.758677380780437</v>
          </cell>
          <cell r="AH91">
            <v>46.270501438513207</v>
          </cell>
          <cell r="AI91">
            <v>380.80711548804555</v>
          </cell>
          <cell r="AJ91">
            <v>31.758185223046386</v>
          </cell>
          <cell r="AK91">
            <v>20.13147370672014</v>
          </cell>
          <cell r="AL91">
            <v>39.517822851727011</v>
          </cell>
          <cell r="AM91">
            <v>107.06531237097271</v>
          </cell>
          <cell r="AN91">
            <v>8.3295174592782075</v>
          </cell>
          <cell r="AO91">
            <v>153.85530208379842</v>
          </cell>
          <cell r="AP91">
            <v>983.73615718214842</v>
          </cell>
          <cell r="AQ91">
            <v>1732.2316548135598</v>
          </cell>
          <cell r="AR91">
            <v>374.67176929149736</v>
          </cell>
          <cell r="AS91">
            <v>127.41464926234481</v>
          </cell>
          <cell r="AT91">
            <v>207.33436822196325</v>
          </cell>
          <cell r="AU91">
            <v>0.20170997807514418</v>
          </cell>
          <cell r="AV91">
            <v>11.388187107079613</v>
          </cell>
          <cell r="AW91">
            <v>101.80125218253366</v>
          </cell>
          <cell r="AX91">
            <v>220.88715838399423</v>
          </cell>
          <cell r="AY91">
            <v>36.691706734604971</v>
          </cell>
          <cell r="AZ91">
            <v>6.321715935808947</v>
          </cell>
          <cell r="BA91">
            <v>2.2674736374034015</v>
          </cell>
          <cell r="BB91">
            <v>106.58336799318836</v>
          </cell>
          <cell r="BC91">
            <v>28.155929405419108</v>
          </cell>
          <cell r="BD91">
            <v>69.09985731103761</v>
          </cell>
          <cell r="BE91">
            <v>9.8910636369247715</v>
          </cell>
          <cell r="BF91">
            <v>759.22131159222829</v>
          </cell>
          <cell r="BG91">
            <v>0</v>
          </cell>
          <cell r="BH91">
            <v>156.42850712814018</v>
          </cell>
          <cell r="BI91">
            <v>557.41260374375247</v>
          </cell>
          <cell r="BJ91">
            <v>1.2450342754160639</v>
          </cell>
          <cell r="BK91">
            <v>24.800789488140275</v>
          </cell>
          <cell r="BL91">
            <v>235.73668586574354</v>
          </cell>
          <cell r="BM91">
            <v>8.4289642702891499</v>
          </cell>
          <cell r="BN91">
            <v>379.34502730131874</v>
          </cell>
        </row>
        <row r="92">
          <cell r="A92" t="str">
            <v>P88</v>
          </cell>
          <cell r="B92" t="str">
            <v xml:space="preserve">Electricity distribution </v>
          </cell>
          <cell r="C92">
            <v>51016.239247188227</v>
          </cell>
          <cell r="E92">
            <v>0</v>
          </cell>
          <cell r="F92">
            <v>0</v>
          </cell>
          <cell r="G92">
            <v>0</v>
          </cell>
          <cell r="H92">
            <v>392.21921998430383</v>
          </cell>
          <cell r="I92">
            <v>550.08144599267939</v>
          </cell>
          <cell r="J92">
            <v>1890.9326647100288</v>
          </cell>
          <cell r="K92">
            <v>223.68173878864127</v>
          </cell>
          <cell r="L92">
            <v>1769.8523020037262</v>
          </cell>
          <cell r="M92">
            <v>154.26205453997935</v>
          </cell>
          <cell r="N92">
            <v>253.35412426599191</v>
          </cell>
          <cell r="O92">
            <v>97.846452480081638</v>
          </cell>
          <cell r="P92">
            <v>20.979653136159058</v>
          </cell>
          <cell r="Q92">
            <v>29.896396095216588</v>
          </cell>
          <cell r="R92">
            <v>182.91149165553267</v>
          </cell>
          <cell r="S92">
            <v>451.10298552875491</v>
          </cell>
          <cell r="T92">
            <v>110.4334095229318</v>
          </cell>
          <cell r="U92">
            <v>418.11042175622248</v>
          </cell>
          <cell r="V92">
            <v>789.59658613592092</v>
          </cell>
          <cell r="W92">
            <v>318.12851751889116</v>
          </cell>
          <cell r="X92">
            <v>136.19334025630968</v>
          </cell>
          <cell r="Y92">
            <v>305.79990637327325</v>
          </cell>
          <cell r="Z92">
            <v>149.22534910946445</v>
          </cell>
          <cell r="AA92">
            <v>280.26632953270615</v>
          </cell>
          <cell r="AB92">
            <v>2815.2346443158558</v>
          </cell>
          <cell r="AC92">
            <v>1849.8087501923969</v>
          </cell>
          <cell r="AD92">
            <v>327.25827200601384</v>
          </cell>
          <cell r="AE92">
            <v>190.37987089996216</v>
          </cell>
          <cell r="AF92">
            <v>197.97206953678253</v>
          </cell>
          <cell r="AG92">
            <v>21.966089105509788</v>
          </cell>
          <cell r="AH92">
            <v>35.607880873132949</v>
          </cell>
          <cell r="AI92">
            <v>597.72431834563849</v>
          </cell>
          <cell r="AJ92">
            <v>65.36338235235408</v>
          </cell>
          <cell r="AK92">
            <v>91.591342344173697</v>
          </cell>
          <cell r="AL92">
            <v>159.90654400621426</v>
          </cell>
          <cell r="AM92">
            <v>3686.9498326450494</v>
          </cell>
          <cell r="AN92">
            <v>157.06444289672959</v>
          </cell>
          <cell r="AO92">
            <v>268.28517064064198</v>
          </cell>
          <cell r="AP92">
            <v>600.99592588564042</v>
          </cell>
          <cell r="AQ92">
            <v>1016.7706395389534</v>
          </cell>
          <cell r="AR92">
            <v>293.34081922753541</v>
          </cell>
          <cell r="AS92">
            <v>544.61593619944165</v>
          </cell>
          <cell r="AT92">
            <v>1028.3774817695346</v>
          </cell>
          <cell r="AU92">
            <v>2.9773903098576735</v>
          </cell>
          <cell r="AV92">
            <v>19.618884420166395</v>
          </cell>
          <cell r="AW92">
            <v>123.85746209688961</v>
          </cell>
          <cell r="AX92">
            <v>228.47024047785604</v>
          </cell>
          <cell r="AY92">
            <v>192.09354025519139</v>
          </cell>
          <cell r="AZ92">
            <v>33.096328916526161</v>
          </cell>
          <cell r="BA92">
            <v>11.87099421661253</v>
          </cell>
          <cell r="BB92">
            <v>2947.8356863113545</v>
          </cell>
          <cell r="BC92">
            <v>47.387935997333138</v>
          </cell>
          <cell r="BD92">
            <v>136.05149086758834</v>
          </cell>
          <cell r="BE92">
            <v>13.929174003606928</v>
          </cell>
          <cell r="BF92">
            <v>1832.2523526874149</v>
          </cell>
          <cell r="BG92">
            <v>819.47556184405039</v>
          </cell>
          <cell r="BH92">
            <v>326.3467980564244</v>
          </cell>
          <cell r="BI92">
            <v>789.02648889516649</v>
          </cell>
          <cell r="BJ92">
            <v>1.2674233202639753</v>
          </cell>
          <cell r="BK92">
            <v>19.508870808588835</v>
          </cell>
          <cell r="BL92">
            <v>138.63890456606151</v>
          </cell>
          <cell r="BM92">
            <v>33.096366961256145</v>
          </cell>
          <cell r="BN92">
            <v>740.67242797001052</v>
          </cell>
        </row>
        <row r="93">
          <cell r="A93" t="str">
            <v>P89</v>
          </cell>
          <cell r="B93" t="str">
            <v xml:space="preserve">Water distribution </v>
          </cell>
          <cell r="C93">
            <v>20656.823923298791</v>
          </cell>
          <cell r="E93">
            <v>0</v>
          </cell>
          <cell r="F93">
            <v>0</v>
          </cell>
          <cell r="G93">
            <v>0</v>
          </cell>
          <cell r="H93">
            <v>172.38836975706241</v>
          </cell>
          <cell r="I93">
            <v>241.77204705083105</v>
          </cell>
          <cell r="J93">
            <v>831.10358386511928</v>
          </cell>
          <cell r="K93">
            <v>98.312699453488165</v>
          </cell>
          <cell r="L93">
            <v>105.63887859559478</v>
          </cell>
          <cell r="M93">
            <v>9.2075877930640964</v>
          </cell>
          <cell r="N93">
            <v>15.122191577640494</v>
          </cell>
          <cell r="O93">
            <v>5.8402554285748458</v>
          </cell>
          <cell r="P93">
            <v>1.2522327586992663</v>
          </cell>
          <cell r="Q93">
            <v>1.7844549819060285</v>
          </cell>
          <cell r="R93">
            <v>10.917614333615358</v>
          </cell>
          <cell r="S93">
            <v>26.92541827836785</v>
          </cell>
          <cell r="T93">
            <v>6.5915452539643749</v>
          </cell>
          <cell r="U93">
            <v>24.956159354909495</v>
          </cell>
          <cell r="V93">
            <v>47.129411763837226</v>
          </cell>
          <cell r="W93">
            <v>18.988443161006721</v>
          </cell>
          <cell r="X93">
            <v>8.1291030446870227</v>
          </cell>
          <cell r="Y93">
            <v>18.252573475954669</v>
          </cell>
          <cell r="Z93">
            <v>8.90695710603236</v>
          </cell>
          <cell r="AA93">
            <v>16.728526287995415</v>
          </cell>
          <cell r="AB93">
            <v>168.03562109239002</v>
          </cell>
          <cell r="AC93">
            <v>110.41131611118448</v>
          </cell>
          <cell r="AD93">
            <v>19.533379608404509</v>
          </cell>
          <cell r="AE93">
            <v>11.36338667711253</v>
          </cell>
          <cell r="AF93">
            <v>11.816549547912961</v>
          </cell>
          <cell r="AG93">
            <v>1.3111111122718295</v>
          </cell>
          <cell r="AH93">
            <v>2.1253618736120745</v>
          </cell>
          <cell r="AI93">
            <v>35.676946956456305</v>
          </cell>
          <cell r="AJ93">
            <v>3.9014071429013377</v>
          </cell>
          <cell r="AK93">
            <v>5.46690064665255</v>
          </cell>
          <cell r="AL93">
            <v>9.5444958710899321</v>
          </cell>
          <cell r="AM93">
            <v>7.4285422611842389</v>
          </cell>
          <cell r="AN93">
            <v>4326.7637092964915</v>
          </cell>
          <cell r="AO93">
            <v>36.030139470390921</v>
          </cell>
          <cell r="AP93">
            <v>39.902809348954065</v>
          </cell>
          <cell r="AQ93">
            <v>972.23727124123684</v>
          </cell>
          <cell r="AR93">
            <v>157.58024349819641</v>
          </cell>
          <cell r="AS93">
            <v>56.626498909182402</v>
          </cell>
          <cell r="AT93">
            <v>138.10895327493259</v>
          </cell>
          <cell r="AU93">
            <v>0.39985731550423259</v>
          </cell>
          <cell r="AV93">
            <v>2.6347753035478103</v>
          </cell>
          <cell r="AW93">
            <v>16.633799114364976</v>
          </cell>
          <cell r="AX93">
            <v>30.68307730015075</v>
          </cell>
          <cell r="AY93">
            <v>19.587189854692131</v>
          </cell>
          <cell r="AZ93">
            <v>3.3747312747744163</v>
          </cell>
          <cell r="BA93">
            <v>1.2104489155431559</v>
          </cell>
          <cell r="BB93">
            <v>395.88819113621332</v>
          </cell>
          <cell r="BC93">
            <v>6.3641010761823562</v>
          </cell>
          <cell r="BD93">
            <v>18.271431773170324</v>
          </cell>
          <cell r="BE93">
            <v>1.8706590485746115</v>
          </cell>
          <cell r="BF93">
            <v>246.06767364233457</v>
          </cell>
          <cell r="BG93">
            <v>225.28666684422774</v>
          </cell>
          <cell r="BH93">
            <v>43.827695066449593</v>
          </cell>
          <cell r="BI93">
            <v>105.9646135969432</v>
          </cell>
          <cell r="BJ93">
            <v>0.17021231135545745</v>
          </cell>
          <cell r="BK93">
            <v>2.6200007047158373</v>
          </cell>
          <cell r="BL93">
            <v>18.618916042244564</v>
          </cell>
          <cell r="BM93">
            <v>4.4447731297625772</v>
          </cell>
          <cell r="BN93">
            <v>81.088323878528698</v>
          </cell>
        </row>
        <row r="94">
          <cell r="A94" t="str">
            <v>P90</v>
          </cell>
          <cell r="B94" t="str">
            <v>Financial services</v>
          </cell>
          <cell r="C94">
            <v>171533.17926477085</v>
          </cell>
          <cell r="E94">
            <v>3070.6931555290703</v>
          </cell>
          <cell r="F94">
            <v>92.524367463686389</v>
          </cell>
          <cell r="G94">
            <v>236.81080757305153</v>
          </cell>
          <cell r="H94">
            <v>1225.1595443907854</v>
          </cell>
          <cell r="I94">
            <v>189.47400234057369</v>
          </cell>
          <cell r="J94">
            <v>1805.1957715427075</v>
          </cell>
          <cell r="K94">
            <v>2634.0265995764357</v>
          </cell>
          <cell r="L94">
            <v>1610.0834723594903</v>
          </cell>
          <cell r="M94">
            <v>438.66388546930142</v>
          </cell>
          <cell r="N94">
            <v>382.51883935167052</v>
          </cell>
          <cell r="O94">
            <v>535.83527807581504</v>
          </cell>
          <cell r="P94">
            <v>116.53572202018825</v>
          </cell>
          <cell r="Q94">
            <v>147.02551196369487</v>
          </cell>
          <cell r="R94">
            <v>516.42633251718757</v>
          </cell>
          <cell r="S94">
            <v>214.34983988923182</v>
          </cell>
          <cell r="T94">
            <v>594.4612484249343</v>
          </cell>
          <cell r="U94">
            <v>112.19817053506256</v>
          </cell>
          <cell r="V94">
            <v>250.05941205626735</v>
          </cell>
          <cell r="W94">
            <v>1724.8261504939167</v>
          </cell>
          <cell r="X94">
            <v>172.46424577334423</v>
          </cell>
          <cell r="Y94">
            <v>482.03114618679456</v>
          </cell>
          <cell r="Z94">
            <v>93.19471303090755</v>
          </cell>
          <cell r="AA94">
            <v>427.61597138547216</v>
          </cell>
          <cell r="AB94">
            <v>311.24278197330881</v>
          </cell>
          <cell r="AC94">
            <v>290.99587602954449</v>
          </cell>
          <cell r="AD94">
            <v>1250.1128635384393</v>
          </cell>
          <cell r="AE94">
            <v>1416.6118680394659</v>
          </cell>
          <cell r="AF94">
            <v>460.03722060741734</v>
          </cell>
          <cell r="AG94">
            <v>88.99342649865649</v>
          </cell>
          <cell r="AH94">
            <v>620.0332835560389</v>
          </cell>
          <cell r="AI94">
            <v>738.91370089963311</v>
          </cell>
          <cell r="AJ94">
            <v>131.02476574706884</v>
          </cell>
          <cell r="AK94">
            <v>443.34062116638853</v>
          </cell>
          <cell r="AL94">
            <v>447.07505410652146</v>
          </cell>
          <cell r="AM94">
            <v>3398.749058526103</v>
          </cell>
          <cell r="AN94">
            <v>1347.4834136176339</v>
          </cell>
          <cell r="AO94">
            <v>2231.4893326832416</v>
          </cell>
          <cell r="AP94">
            <v>5469.9816664169939</v>
          </cell>
          <cell r="AQ94">
            <v>7647.628721315743</v>
          </cell>
          <cell r="AR94">
            <v>4633.9226135892914</v>
          </cell>
          <cell r="AS94">
            <v>1053.1368605025827</v>
          </cell>
          <cell r="AT94">
            <v>1955.1692928847083</v>
          </cell>
          <cell r="AU94">
            <v>57.093452799573143</v>
          </cell>
          <cell r="AV94">
            <v>588.99567135825964</v>
          </cell>
          <cell r="AW94">
            <v>2478.9931002327867</v>
          </cell>
          <cell r="AX94">
            <v>1785.5373569198641</v>
          </cell>
          <cell r="AY94">
            <v>5254.6857768392956</v>
          </cell>
          <cell r="AZ94">
            <v>35882.142848950927</v>
          </cell>
          <cell r="BA94">
            <v>11.29530577598411</v>
          </cell>
          <cell r="BB94">
            <v>20131.280440885235</v>
          </cell>
          <cell r="BC94">
            <v>1582.9978438748308</v>
          </cell>
          <cell r="BD94">
            <v>323.14776232608739</v>
          </cell>
          <cell r="BE94">
            <v>53.768584289434401</v>
          </cell>
          <cell r="BF94">
            <v>7841.6369029746493</v>
          </cell>
          <cell r="BG94">
            <v>7453.7380936237878</v>
          </cell>
          <cell r="BH94">
            <v>85.767206234294633</v>
          </cell>
          <cell r="BI94">
            <v>426.18598372803194</v>
          </cell>
          <cell r="BJ94">
            <v>2.7156672501201911</v>
          </cell>
          <cell r="BK94">
            <v>21.688480192143651</v>
          </cell>
          <cell r="BL94">
            <v>120.14715880762589</v>
          </cell>
          <cell r="BM94">
            <v>53.669702594947502</v>
          </cell>
          <cell r="BN94">
            <v>3016.4130982572979</v>
          </cell>
        </row>
        <row r="95">
          <cell r="A95" t="str">
            <v>P91</v>
          </cell>
          <cell r="B95" t="str">
            <v xml:space="preserve">Insurance, pension </v>
          </cell>
          <cell r="C95">
            <v>96374.987186190643</v>
          </cell>
          <cell r="E95">
            <v>1060.1285449205943</v>
          </cell>
          <cell r="F95">
            <v>107.61242234531801</v>
          </cell>
          <cell r="G95">
            <v>9.8974929461143297</v>
          </cell>
          <cell r="H95">
            <v>154.8625294678564</v>
          </cell>
          <cell r="I95">
            <v>66.709678850855695</v>
          </cell>
          <cell r="J95">
            <v>342.74877190826885</v>
          </cell>
          <cell r="K95">
            <v>97.470340781004197</v>
          </cell>
          <cell r="L95">
            <v>386.40193573053585</v>
          </cell>
          <cell r="M95">
            <v>65.520815748452804</v>
          </cell>
          <cell r="N95">
            <v>64.847080136618558</v>
          </cell>
          <cell r="O95">
            <v>45.692323275877023</v>
          </cell>
          <cell r="P95">
            <v>10.19950970633059</v>
          </cell>
          <cell r="Q95">
            <v>16.139255149691191</v>
          </cell>
          <cell r="R95">
            <v>92.061322185258504</v>
          </cell>
          <cell r="S95">
            <v>101.88066893389576</v>
          </cell>
          <cell r="T95">
            <v>83.678968541543739</v>
          </cell>
          <cell r="U95">
            <v>67.513931356681994</v>
          </cell>
          <cell r="V95">
            <v>200.43741696039959</v>
          </cell>
          <cell r="W95">
            <v>176.01774714559156</v>
          </cell>
          <cell r="X95">
            <v>29.774663973529478</v>
          </cell>
          <cell r="Y95">
            <v>109.25865159972881</v>
          </cell>
          <cell r="Z95">
            <v>16.957382517532043</v>
          </cell>
          <cell r="AA95">
            <v>55.922035249381395</v>
          </cell>
          <cell r="AB95">
            <v>275.49423910641769</v>
          </cell>
          <cell r="AC95">
            <v>60.707770597036735</v>
          </cell>
          <cell r="AD95">
            <v>153.01400967579946</v>
          </cell>
          <cell r="AE95">
            <v>159.85407714413583</v>
          </cell>
          <cell r="AF95">
            <v>95.110041106838793</v>
          </cell>
          <cell r="AG95">
            <v>16.316740318061679</v>
          </cell>
          <cell r="AH95">
            <v>23.221022994359068</v>
          </cell>
          <cell r="AI95">
            <v>220.81232853680851</v>
          </cell>
          <cell r="AJ95">
            <v>53.169220100755581</v>
          </cell>
          <cell r="AK95">
            <v>59.443761868935745</v>
          </cell>
          <cell r="AL95">
            <v>46.177235470983007</v>
          </cell>
          <cell r="AM95">
            <v>187.63886784971905</v>
          </cell>
          <cell r="AN95">
            <v>60.84256139515584</v>
          </cell>
          <cell r="AO95">
            <v>584.61725641168994</v>
          </cell>
          <cell r="AP95">
            <v>1125.5679020438172</v>
          </cell>
          <cell r="AQ95">
            <v>755.70866865140067</v>
          </cell>
          <cell r="AR95">
            <v>616.42674776107685</v>
          </cell>
          <cell r="AS95">
            <v>131.40345543622755</v>
          </cell>
          <cell r="AT95">
            <v>1850.175978790865</v>
          </cell>
          <cell r="AU95">
            <v>1.2252401081322497</v>
          </cell>
          <cell r="AV95">
            <v>125.93375656854302</v>
          </cell>
          <cell r="AW95">
            <v>167.36716335765357</v>
          </cell>
          <cell r="AX95">
            <v>152.45478079936726</v>
          </cell>
          <cell r="AY95">
            <v>274.52563719980532</v>
          </cell>
          <cell r="AZ95">
            <v>1576.6261188365834</v>
          </cell>
          <cell r="BA95">
            <v>16.965131920528759</v>
          </cell>
          <cell r="BB95">
            <v>746.12253037463154</v>
          </cell>
          <cell r="BC95">
            <v>63.326154168628818</v>
          </cell>
          <cell r="BD95">
            <v>31.206924688639148</v>
          </cell>
          <cell r="BE95">
            <v>9.0542481198162648</v>
          </cell>
          <cell r="BF95">
            <v>747.21986112984996</v>
          </cell>
          <cell r="BG95">
            <v>1469.174363171654</v>
          </cell>
          <cell r="BH95">
            <v>47.574590587110968</v>
          </cell>
          <cell r="BI95">
            <v>492.91494214750458</v>
          </cell>
          <cell r="BJ95">
            <v>10.503707853750207</v>
          </cell>
          <cell r="BK95">
            <v>7.9888347462466065</v>
          </cell>
          <cell r="BL95">
            <v>62.651975621538156</v>
          </cell>
          <cell r="BM95">
            <v>17.472938412696166</v>
          </cell>
          <cell r="BN95">
            <v>429.44341737341188</v>
          </cell>
        </row>
        <row r="96">
          <cell r="A96" t="str">
            <v>P92</v>
          </cell>
          <cell r="B96" t="str">
            <v>Other financial services</v>
          </cell>
          <cell r="C96">
            <v>109955.81390070922</v>
          </cell>
          <cell r="E96">
            <v>0</v>
          </cell>
          <cell r="F96">
            <v>0</v>
          </cell>
          <cell r="G96">
            <v>0</v>
          </cell>
          <cell r="H96">
            <v>1388.9906556404267</v>
          </cell>
          <cell r="I96">
            <v>210.66356760380702</v>
          </cell>
          <cell r="J96">
            <v>4015.3074758397138</v>
          </cell>
          <cell r="K96">
            <v>3389.0007596487562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25827.723028700471</v>
          </cell>
          <cell r="AZ96">
            <v>4449.9300465139022</v>
          </cell>
          <cell r="BA96">
            <v>55728.631537865505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13138.564138241869</v>
          </cell>
        </row>
        <row r="97">
          <cell r="A97" t="str">
            <v>P93</v>
          </cell>
          <cell r="B97" t="str">
            <v>Real estate services</v>
          </cell>
          <cell r="C97">
            <v>224394.33666356665</v>
          </cell>
          <cell r="E97">
            <v>27.567674493051435</v>
          </cell>
          <cell r="F97">
            <v>2.6378286553152592</v>
          </cell>
          <cell r="G97">
            <v>0</v>
          </cell>
          <cell r="H97">
            <v>123.79095692744097</v>
          </cell>
          <cell r="I97">
            <v>167.2883273518905</v>
          </cell>
          <cell r="J97">
            <v>123.6549560587348</v>
          </cell>
          <cell r="K97">
            <v>95.400000109756903</v>
          </cell>
          <cell r="L97">
            <v>1741.1594042468291</v>
          </cell>
          <cell r="M97">
            <v>327.77747193810058</v>
          </cell>
          <cell r="N97">
            <v>247.78900083695771</v>
          </cell>
          <cell r="O97">
            <v>182.66715711883487</v>
          </cell>
          <cell r="P97">
            <v>34.749005066961317</v>
          </cell>
          <cell r="Q97">
            <v>77.832429096541745</v>
          </cell>
          <cell r="R97">
            <v>273.8890449785037</v>
          </cell>
          <cell r="S97">
            <v>423.74198333650509</v>
          </cell>
          <cell r="T97">
            <v>493.70328836904724</v>
          </cell>
          <cell r="U97">
            <v>146.56214862440223</v>
          </cell>
          <cell r="V97">
            <v>500.76430381209673</v>
          </cell>
          <cell r="W97">
            <v>690.30262698268143</v>
          </cell>
          <cell r="X97">
            <v>122.393718580428</v>
          </cell>
          <cell r="Y97">
            <v>531.44692657398741</v>
          </cell>
          <cell r="Z97">
            <v>58.699746056586804</v>
          </cell>
          <cell r="AA97">
            <v>134.51823549022501</v>
          </cell>
          <cell r="AB97">
            <v>263.08128988380651</v>
          </cell>
          <cell r="AC97">
            <v>106.79358413117551</v>
          </cell>
          <cell r="AD97">
            <v>793.51159139031029</v>
          </cell>
          <cell r="AE97">
            <v>665.97086599857653</v>
          </cell>
          <cell r="AF97">
            <v>288.5503496667958</v>
          </cell>
          <cell r="AG97">
            <v>113.75435169235689</v>
          </cell>
          <cell r="AH97">
            <v>157.64127486776459</v>
          </cell>
          <cell r="AI97">
            <v>708.05152902167174</v>
          </cell>
          <cell r="AJ97">
            <v>384.61595519248829</v>
          </cell>
          <cell r="AK97">
            <v>339.42747473937538</v>
          </cell>
          <cell r="AL97">
            <v>245.90114486162804</v>
          </cell>
          <cell r="AM97">
            <v>54.674690117399976</v>
          </cell>
          <cell r="AN97">
            <v>31.857292890206885</v>
          </cell>
          <cell r="AO97">
            <v>1421.5131760653137</v>
          </cell>
          <cell r="AP97">
            <v>4152.4585905799668</v>
          </cell>
          <cell r="AQ97">
            <v>13663.447181925705</v>
          </cell>
          <cell r="AR97">
            <v>3845.0443869158853</v>
          </cell>
          <cell r="AS97">
            <v>2117.2264917913049</v>
          </cell>
          <cell r="AT97">
            <v>2133.6281738678899</v>
          </cell>
          <cell r="AU97">
            <v>3.377095813116497</v>
          </cell>
          <cell r="AV97">
            <v>129.3320885562932</v>
          </cell>
          <cell r="AW97">
            <v>496.45195511155288</v>
          </cell>
          <cell r="AX97">
            <v>2143.1080572686255</v>
          </cell>
          <cell r="AY97">
            <v>1436.5690772443631</v>
          </cell>
          <cell r="AZ97">
            <v>247.51047134967567</v>
          </cell>
          <cell r="BA97">
            <v>88.777078006252808</v>
          </cell>
          <cell r="BB97">
            <v>3197.1471557944274</v>
          </cell>
          <cell r="BC97">
            <v>147.71080272607912</v>
          </cell>
          <cell r="BD97">
            <v>453.08699498983015</v>
          </cell>
          <cell r="BE97">
            <v>37.241835747623448</v>
          </cell>
          <cell r="BF97">
            <v>4845.9168404795546</v>
          </cell>
          <cell r="BG97">
            <v>3703.2196746096261</v>
          </cell>
          <cell r="BH97">
            <v>668.70658179614213</v>
          </cell>
          <cell r="BI97">
            <v>3969.516045594447</v>
          </cell>
          <cell r="BJ97">
            <v>9.4748998240337308</v>
          </cell>
          <cell r="BK97">
            <v>70.347715243133976</v>
          </cell>
          <cell r="BL97">
            <v>623.71430414303552</v>
          </cell>
          <cell r="BM97">
            <v>178.69158605704013</v>
          </cell>
          <cell r="BN97">
            <v>2786.0344854733607</v>
          </cell>
        </row>
        <row r="98">
          <cell r="A98" t="str">
            <v>P94</v>
          </cell>
          <cell r="B98" t="str">
            <v>Leasing, Rental services</v>
          </cell>
          <cell r="C98">
            <v>23084.028899463428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754.91829461517955</v>
          </cell>
          <cell r="M98">
            <v>75.545973806393704</v>
          </cell>
          <cell r="N98">
            <v>37.773910736068927</v>
          </cell>
          <cell r="O98">
            <v>22.462522820478874</v>
          </cell>
          <cell r="P98">
            <v>5.0357372021227818</v>
          </cell>
          <cell r="Q98">
            <v>7.5324904367885006</v>
          </cell>
          <cell r="R98">
            <v>39.802302967218402</v>
          </cell>
          <cell r="S98">
            <v>493.87859125459147</v>
          </cell>
          <cell r="T98">
            <v>104.27092750715775</v>
          </cell>
          <cell r="U98">
            <v>38.24546512153438</v>
          </cell>
          <cell r="V98">
            <v>176.25967295472893</v>
          </cell>
          <cell r="W98">
            <v>173.48732811327505</v>
          </cell>
          <cell r="X98">
            <v>37.82389030177692</v>
          </cell>
          <cell r="Y98">
            <v>43.247366677535467</v>
          </cell>
          <cell r="Z98">
            <v>28.859307536353953</v>
          </cell>
          <cell r="AA98">
            <v>64.576050220406046</v>
          </cell>
          <cell r="AB98">
            <v>126.43130141596447</v>
          </cell>
          <cell r="AC98">
            <v>30.270872285460264</v>
          </cell>
          <cell r="AD98">
            <v>147.35129903147435</v>
          </cell>
          <cell r="AE98">
            <v>135.32012455894386</v>
          </cell>
          <cell r="AF98">
            <v>44.250583615130388</v>
          </cell>
          <cell r="AG98">
            <v>19.474260743351898</v>
          </cell>
          <cell r="AH98">
            <v>20.365846502752564</v>
          </cell>
          <cell r="AI98">
            <v>124.26654068128417</v>
          </cell>
          <cell r="AJ98">
            <v>93.611064729657244</v>
          </cell>
          <cell r="AK98">
            <v>32.188950713638157</v>
          </cell>
          <cell r="AL98">
            <v>47.011920153290141</v>
          </cell>
          <cell r="AM98">
            <v>17.621727671855478</v>
          </cell>
          <cell r="AN98">
            <v>114.67533218198714</v>
          </cell>
          <cell r="AO98">
            <v>2256.6803628504131</v>
          </cell>
          <cell r="AP98">
            <v>1025.3312265863096</v>
          </cell>
          <cell r="AQ98">
            <v>2620.5459429925968</v>
          </cell>
          <cell r="AR98">
            <v>240.56583671283317</v>
          </cell>
          <cell r="AS98">
            <v>107.04770231802527</v>
          </cell>
          <cell r="AT98">
            <v>2858.2840575893788</v>
          </cell>
          <cell r="AU98">
            <v>25.374810638660641</v>
          </cell>
          <cell r="AV98">
            <v>1245.6418891707058</v>
          </cell>
          <cell r="AW98">
            <v>336.13792853118275</v>
          </cell>
          <cell r="AX98">
            <v>887.68151598480631</v>
          </cell>
          <cell r="AY98">
            <v>527.80864122582625</v>
          </cell>
          <cell r="AZ98">
            <v>90.937614933787913</v>
          </cell>
          <cell r="BA98">
            <v>32.61751185982731</v>
          </cell>
          <cell r="BB98">
            <v>251.9174490854875</v>
          </cell>
          <cell r="BC98">
            <v>430.9349091216875</v>
          </cell>
          <cell r="BD98">
            <v>70.631218598854176</v>
          </cell>
          <cell r="BE98">
            <v>34.054308398397673</v>
          </cell>
          <cell r="BF98">
            <v>834.58216438206659</v>
          </cell>
          <cell r="BG98">
            <v>0</v>
          </cell>
          <cell r="BH98">
            <v>245.37351448177395</v>
          </cell>
          <cell r="BI98">
            <v>844.53098736686695</v>
          </cell>
          <cell r="BJ98">
            <v>53.251966783163333</v>
          </cell>
          <cell r="BK98">
            <v>11.817810097797057</v>
          </cell>
          <cell r="BL98">
            <v>158.7763198513947</v>
          </cell>
          <cell r="BM98">
            <v>10.098580729366898</v>
          </cell>
          <cell r="BN98">
            <v>1170.0426379739054</v>
          </cell>
        </row>
        <row r="99">
          <cell r="A99" t="str">
            <v>P95</v>
          </cell>
          <cell r="B99" t="str">
            <v>Research, development</v>
          </cell>
          <cell r="C99">
            <v>3127.0501721340056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14.276223754930689</v>
          </cell>
          <cell r="M99">
            <v>3.1582881108206866</v>
          </cell>
          <cell r="N99">
            <v>5.2115046317478804</v>
          </cell>
          <cell r="O99">
            <v>1.5094962260621128</v>
          </cell>
          <cell r="P99">
            <v>2.4763426250721001</v>
          </cell>
          <cell r="Q99">
            <v>1.6477332904903812</v>
          </cell>
          <cell r="R99">
            <v>1.5352100088709304</v>
          </cell>
          <cell r="S99">
            <v>24.52866071172862</v>
          </cell>
          <cell r="T99">
            <v>26.471178034513837</v>
          </cell>
          <cell r="U99">
            <v>45.600606203801426</v>
          </cell>
          <cell r="V99">
            <v>17.526410445161826</v>
          </cell>
          <cell r="W99">
            <v>36.492644890154708</v>
          </cell>
          <cell r="X99">
            <v>1.0211757107406083</v>
          </cell>
          <cell r="Y99">
            <v>4.2000675659331987</v>
          </cell>
          <cell r="Z99">
            <v>2.5570454685237438</v>
          </cell>
          <cell r="AA99">
            <v>1.6395818470130568</v>
          </cell>
          <cell r="AB99">
            <v>24.115147481299836</v>
          </cell>
          <cell r="AC99">
            <v>3.4790940640458423</v>
          </cell>
          <cell r="AD99">
            <v>8.2185119401639426</v>
          </cell>
          <cell r="AE99">
            <v>41.33570474503265</v>
          </cell>
          <cell r="AF99">
            <v>2.3930426759547672</v>
          </cell>
          <cell r="AG99">
            <v>40.117585284219679</v>
          </cell>
          <cell r="AH99">
            <v>1.8013179675560522</v>
          </cell>
          <cell r="AI99">
            <v>108.41836467845093</v>
          </cell>
          <cell r="AJ99">
            <v>1.79704700190612</v>
          </cell>
          <cell r="AK99">
            <v>1.1703354968392776</v>
          </cell>
          <cell r="AL99">
            <v>5.2959497638278545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4.7573956653045597</v>
          </cell>
          <cell r="AS99">
            <v>0</v>
          </cell>
          <cell r="AT99">
            <v>20.188186922840117</v>
          </cell>
          <cell r="AU99">
            <v>0</v>
          </cell>
          <cell r="AV99">
            <v>4.0016054956052098</v>
          </cell>
          <cell r="AW99">
            <v>2.3026194562732862</v>
          </cell>
          <cell r="AX99">
            <v>8.1251262707764038</v>
          </cell>
          <cell r="AY99">
            <v>269.5006635046534</v>
          </cell>
          <cell r="AZ99">
            <v>46.433016907922514</v>
          </cell>
          <cell r="BA99">
            <v>16.654598658481042</v>
          </cell>
          <cell r="BB99">
            <v>39.278503545212615</v>
          </cell>
          <cell r="BC99">
            <v>3.7688629937688374</v>
          </cell>
          <cell r="BD99">
            <v>10.422957318952779</v>
          </cell>
          <cell r="BE99">
            <v>45.61986664059539</v>
          </cell>
          <cell r="BF99">
            <v>25.441720138808847</v>
          </cell>
          <cell r="BG99">
            <v>0</v>
          </cell>
          <cell r="BH99">
            <v>327.17054662165191</v>
          </cell>
          <cell r="BI99">
            <v>1151.4654009102994</v>
          </cell>
          <cell r="BJ99">
            <v>6.7196814054755558</v>
          </cell>
          <cell r="BK99">
            <v>7.8720249896170715</v>
          </cell>
          <cell r="BL99">
            <v>224.48016609232542</v>
          </cell>
          <cell r="BM99">
            <v>5.3435854456995706</v>
          </cell>
          <cell r="BN99">
            <v>356.18484688858985</v>
          </cell>
        </row>
        <row r="100">
          <cell r="A100" t="str">
            <v>P96</v>
          </cell>
          <cell r="B100" t="str">
            <v xml:space="preserve">Legal, accounting </v>
          </cell>
          <cell r="C100">
            <v>30718.516892550204</v>
          </cell>
          <cell r="E100">
            <v>0</v>
          </cell>
          <cell r="F100">
            <v>0</v>
          </cell>
          <cell r="G100">
            <v>0</v>
          </cell>
          <cell r="H100">
            <v>72.426769496160759</v>
          </cell>
          <cell r="I100">
            <v>4.4605115180294943</v>
          </cell>
          <cell r="J100">
            <v>850.22109119707443</v>
          </cell>
          <cell r="K100">
            <v>34.461284594795842</v>
          </cell>
          <cell r="L100">
            <v>757.01447496612161</v>
          </cell>
          <cell r="M100">
            <v>59.692049167056439</v>
          </cell>
          <cell r="N100">
            <v>38.203874162101215</v>
          </cell>
          <cell r="O100">
            <v>25.676666660776672</v>
          </cell>
          <cell r="P100">
            <v>12.932951394697065</v>
          </cell>
          <cell r="Q100">
            <v>6.7861213195055097</v>
          </cell>
          <cell r="R100">
            <v>23.524946696110653</v>
          </cell>
          <cell r="S100">
            <v>30.404646866178219</v>
          </cell>
          <cell r="T100">
            <v>232.84662386535157</v>
          </cell>
          <cell r="U100">
            <v>6.0405808577887576</v>
          </cell>
          <cell r="V100">
            <v>236.9225503756235</v>
          </cell>
          <cell r="W100">
            <v>1025.053927292148</v>
          </cell>
          <cell r="X100">
            <v>78.492252750260135</v>
          </cell>
          <cell r="Y100">
            <v>23.364843672935521</v>
          </cell>
          <cell r="Z100">
            <v>46.100316330504448</v>
          </cell>
          <cell r="AA100">
            <v>74.248341023879902</v>
          </cell>
          <cell r="AB100">
            <v>48.052701932452216</v>
          </cell>
          <cell r="AC100">
            <v>36.989004282413283</v>
          </cell>
          <cell r="AD100">
            <v>30.203537809387488</v>
          </cell>
          <cell r="AE100">
            <v>105.15749172198497</v>
          </cell>
          <cell r="AF100">
            <v>450.2316435216602</v>
          </cell>
          <cell r="AG100">
            <v>27.405619776289797</v>
          </cell>
          <cell r="AH100">
            <v>2.9231847384375542</v>
          </cell>
          <cell r="AI100">
            <v>1223.1441990187159</v>
          </cell>
          <cell r="AJ100">
            <v>20.601525244519767</v>
          </cell>
          <cell r="AK100">
            <v>92.106811921472485</v>
          </cell>
          <cell r="AL100">
            <v>19.537121247315646</v>
          </cell>
          <cell r="AM100">
            <v>24.026679894947158</v>
          </cell>
          <cell r="AN100">
            <v>10.699846964946456</v>
          </cell>
          <cell r="AO100">
            <v>2307.7987875058134</v>
          </cell>
          <cell r="AP100">
            <v>715.21559178163693</v>
          </cell>
          <cell r="AQ100">
            <v>402.84625355588014</v>
          </cell>
          <cell r="AR100">
            <v>469.75641316837402</v>
          </cell>
          <cell r="AS100">
            <v>1364.0918356280322</v>
          </cell>
          <cell r="AT100">
            <v>108.6080545522387</v>
          </cell>
          <cell r="AU100">
            <v>0</v>
          </cell>
          <cell r="AV100">
            <v>16.369079961439546</v>
          </cell>
          <cell r="AW100">
            <v>15.425338978577502</v>
          </cell>
          <cell r="AX100">
            <v>600.54825135102146</v>
          </cell>
          <cell r="AY100">
            <v>998.42444578362108</v>
          </cell>
          <cell r="AZ100">
            <v>172.02131738556466</v>
          </cell>
          <cell r="BA100">
            <v>61.700621509065208</v>
          </cell>
          <cell r="BB100">
            <v>120.29919808519948</v>
          </cell>
          <cell r="BC100">
            <v>8.9039685722422046</v>
          </cell>
          <cell r="BD100">
            <v>340.49250111269913</v>
          </cell>
          <cell r="BE100">
            <v>5.0088605056699942</v>
          </cell>
          <cell r="BF100">
            <v>253.17546663785055</v>
          </cell>
          <cell r="BG100">
            <v>0</v>
          </cell>
          <cell r="BH100">
            <v>1463.3184564027772</v>
          </cell>
          <cell r="BI100">
            <v>5248.2177558102812</v>
          </cell>
          <cell r="BJ100">
            <v>71.652872842794736</v>
          </cell>
          <cell r="BK100">
            <v>198.15758905883311</v>
          </cell>
          <cell r="BL100">
            <v>1472.8482353919153</v>
          </cell>
          <cell r="BM100">
            <v>93.061654680723478</v>
          </cell>
          <cell r="BN100">
            <v>2780.1933729369248</v>
          </cell>
        </row>
        <row r="101">
          <cell r="A101" t="str">
            <v>P97</v>
          </cell>
          <cell r="B101" t="str">
            <v>Other business services</v>
          </cell>
          <cell r="C101">
            <v>158221.17854177495</v>
          </cell>
          <cell r="E101">
            <v>242.12595470985994</v>
          </cell>
          <cell r="F101">
            <v>23.754490691720356</v>
          </cell>
          <cell r="G101">
            <v>2.4814831199742793</v>
          </cell>
          <cell r="H101">
            <v>1525.4392576439495</v>
          </cell>
          <cell r="I101">
            <v>143.47131090520176</v>
          </cell>
          <cell r="J101">
            <v>1678.6011078359397</v>
          </cell>
          <cell r="K101">
            <v>400.91155830583625</v>
          </cell>
          <cell r="L101">
            <v>7497.779501275345</v>
          </cell>
          <cell r="M101">
            <v>1259.7771650904626</v>
          </cell>
          <cell r="N101">
            <v>243.90354837605886</v>
          </cell>
          <cell r="O101">
            <v>133.11475374047254</v>
          </cell>
          <cell r="P101">
            <v>37.302673870144936</v>
          </cell>
          <cell r="Q101">
            <v>94.015248224749882</v>
          </cell>
          <cell r="R101">
            <v>202.67286298105535</v>
          </cell>
          <cell r="S101">
            <v>388.3987214750577</v>
          </cell>
          <cell r="T101">
            <v>1360.4836788740026</v>
          </cell>
          <cell r="U101">
            <v>159.51954334924051</v>
          </cell>
          <cell r="V101">
            <v>850.87534644167431</v>
          </cell>
          <cell r="W101">
            <v>8525.6263303478736</v>
          </cell>
          <cell r="X101">
            <v>463.64415242993977</v>
          </cell>
          <cell r="Y101">
            <v>342.13490196584479</v>
          </cell>
          <cell r="Z101">
            <v>112.45532238298966</v>
          </cell>
          <cell r="AA101">
            <v>209.26490755576688</v>
          </cell>
          <cell r="AB101">
            <v>178.13176799329798</v>
          </cell>
          <cell r="AC101">
            <v>91.938725524073192</v>
          </cell>
          <cell r="AD101">
            <v>840.3403305510268</v>
          </cell>
          <cell r="AE101">
            <v>824.23971754492641</v>
          </cell>
          <cell r="AF101">
            <v>723.50490172965738</v>
          </cell>
          <cell r="AG101">
            <v>109.30032018657295</v>
          </cell>
          <cell r="AH101">
            <v>112.79171070159499</v>
          </cell>
          <cell r="AI101">
            <v>4760.1848970620376</v>
          </cell>
          <cell r="AJ101">
            <v>109.74277945434856</v>
          </cell>
          <cell r="AK101">
            <v>377.9285115633661</v>
          </cell>
          <cell r="AL101">
            <v>233.66458410449536</v>
          </cell>
          <cell r="AM101">
            <v>40.754733505006136</v>
          </cell>
          <cell r="AN101">
            <v>135.56447948836541</v>
          </cell>
          <cell r="AO101">
            <v>13578.415073773373</v>
          </cell>
          <cell r="AP101">
            <v>8993.8956203192647</v>
          </cell>
          <cell r="AQ101">
            <v>10075.447443656456</v>
          </cell>
          <cell r="AR101">
            <v>2627.0781382877735</v>
          </cell>
          <cell r="AS101">
            <v>1506.0156055299622</v>
          </cell>
          <cell r="AT101">
            <v>2475.4985305971263</v>
          </cell>
          <cell r="AU101">
            <v>0.92157054199445365</v>
          </cell>
          <cell r="AV101">
            <v>782.45470305735796</v>
          </cell>
          <cell r="AW101">
            <v>259.08703833974852</v>
          </cell>
          <cell r="AX101">
            <v>7741.2212182782341</v>
          </cell>
          <cell r="AY101">
            <v>1466.3475273204278</v>
          </cell>
          <cell r="AZ101">
            <v>252.64108311846357</v>
          </cell>
          <cell r="BA101">
            <v>90.617326294471198</v>
          </cell>
          <cell r="BB101">
            <v>3000.27637632094</v>
          </cell>
          <cell r="BC101">
            <v>248.4555122358887</v>
          </cell>
          <cell r="BD101">
            <v>622.02276814290371</v>
          </cell>
          <cell r="BE101">
            <v>25.032932052882604</v>
          </cell>
          <cell r="BF101">
            <v>4625.3608262658317</v>
          </cell>
          <cell r="BG101">
            <v>34847.729185013712</v>
          </cell>
          <cell r="BH101">
            <v>5895.9496063473352</v>
          </cell>
          <cell r="BI101">
            <v>9493.0663649894304</v>
          </cell>
          <cell r="BJ101">
            <v>166.98968548043763</v>
          </cell>
          <cell r="BK101">
            <v>302.00495418251393</v>
          </cell>
          <cell r="BL101">
            <v>4280.1561794433883</v>
          </cell>
          <cell r="BM101">
            <v>317.68187333449521</v>
          </cell>
          <cell r="BN101">
            <v>6342.8482336257384</v>
          </cell>
        </row>
        <row r="102">
          <cell r="A102" t="str">
            <v>P98</v>
          </cell>
          <cell r="B102" t="str">
            <v>Telecommunications</v>
          </cell>
          <cell r="C102">
            <v>136987.06140476809</v>
          </cell>
          <cell r="E102">
            <v>127.97092297484316</v>
          </cell>
          <cell r="F102">
            <v>11.807650361077973</v>
          </cell>
          <cell r="G102">
            <v>0</v>
          </cell>
          <cell r="H102">
            <v>182.55244501434512</v>
          </cell>
          <cell r="I102">
            <v>41.517798474259031</v>
          </cell>
          <cell r="J102">
            <v>485.92963572089496</v>
          </cell>
          <cell r="K102">
            <v>116.06658254271909</v>
          </cell>
          <cell r="L102">
            <v>812.65574521028122</v>
          </cell>
          <cell r="M102">
            <v>178.38168080339003</v>
          </cell>
          <cell r="N102">
            <v>233.35420738215598</v>
          </cell>
          <cell r="O102">
            <v>325.57440076598419</v>
          </cell>
          <cell r="P102">
            <v>40.469416999396742</v>
          </cell>
          <cell r="Q102">
            <v>100.90760103447239</v>
          </cell>
          <cell r="R102">
            <v>269.4990930799417</v>
          </cell>
          <cell r="S102">
            <v>302.01059201392025</v>
          </cell>
          <cell r="T102">
            <v>686.65897505423538</v>
          </cell>
          <cell r="U102">
            <v>23.135944493201382</v>
          </cell>
          <cell r="V102">
            <v>813.13799446521773</v>
          </cell>
          <cell r="W102">
            <v>634.78152934767445</v>
          </cell>
          <cell r="X102">
            <v>103.693143817966</v>
          </cell>
          <cell r="Y102">
            <v>415.72823806513975</v>
          </cell>
          <cell r="Z102">
            <v>42.425544564289545</v>
          </cell>
          <cell r="AA102">
            <v>164.0085436573313</v>
          </cell>
          <cell r="AB102">
            <v>306.66960594337928</v>
          </cell>
          <cell r="AC102">
            <v>133.48478379164825</v>
          </cell>
          <cell r="AD102">
            <v>954.38508554730117</v>
          </cell>
          <cell r="AE102">
            <v>986.68072583834658</v>
          </cell>
          <cell r="AF102">
            <v>332.57939720940431</v>
          </cell>
          <cell r="AG102">
            <v>112.14314815685097</v>
          </cell>
          <cell r="AH102">
            <v>176.77037421350906</v>
          </cell>
          <cell r="AI102">
            <v>673.16842853820026</v>
          </cell>
          <cell r="AJ102">
            <v>191.86521777925805</v>
          </cell>
          <cell r="AK102">
            <v>243.71930077422846</v>
          </cell>
          <cell r="AL102">
            <v>175.88294300862879</v>
          </cell>
          <cell r="AM102">
            <v>242.33600922111282</v>
          </cell>
          <cell r="AN102">
            <v>169.29125710804297</v>
          </cell>
          <cell r="AO102">
            <v>3694.3945727799664</v>
          </cell>
          <cell r="AP102">
            <v>6528.2154904940717</v>
          </cell>
          <cell r="AQ102">
            <v>5808.2727303870915</v>
          </cell>
          <cell r="AR102">
            <v>2719.1564398790556</v>
          </cell>
          <cell r="AS102">
            <v>3028.7693983146373</v>
          </cell>
          <cell r="AT102">
            <v>4008.2757862047029</v>
          </cell>
          <cell r="AU102">
            <v>5.9551087621306875</v>
          </cell>
          <cell r="AV102">
            <v>139.26059451550455</v>
          </cell>
          <cell r="AW102">
            <v>921.68291791592594</v>
          </cell>
          <cell r="AX102">
            <v>2273.2615671297131</v>
          </cell>
          <cell r="AY102">
            <v>3455.3019282641026</v>
          </cell>
          <cell r="AZ102">
            <v>595.32355420080353</v>
          </cell>
          <cell r="BA102">
            <v>213.53070567902509</v>
          </cell>
          <cell r="BB102">
            <v>2848.809980931409</v>
          </cell>
          <cell r="BC102">
            <v>435.38996614492771</v>
          </cell>
          <cell r="BD102">
            <v>1237.5572586274693</v>
          </cell>
          <cell r="BE102">
            <v>153.999668607074</v>
          </cell>
          <cell r="BF102">
            <v>9242.7475085325023</v>
          </cell>
          <cell r="BG102">
            <v>22939.326758721269</v>
          </cell>
          <cell r="BH102">
            <v>1087.6809589769605</v>
          </cell>
          <cell r="BI102">
            <v>4887.9961198266737</v>
          </cell>
          <cell r="BJ102">
            <v>31.102332218912235</v>
          </cell>
          <cell r="BK102">
            <v>153.60771852606712</v>
          </cell>
          <cell r="BL102">
            <v>554.77748002478063</v>
          </cell>
          <cell r="BM102">
            <v>158.60728449694324</v>
          </cell>
          <cell r="BN102">
            <v>4380.1483120089779</v>
          </cell>
        </row>
        <row r="103">
          <cell r="A103" t="str">
            <v>P99</v>
          </cell>
          <cell r="B103" t="str">
            <v>Support services</v>
          </cell>
          <cell r="C103">
            <v>103840.23503362696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4068.0227022309591</v>
          </cell>
          <cell r="M103">
            <v>974.73597785090601</v>
          </cell>
          <cell r="N103">
            <v>359.03375661833843</v>
          </cell>
          <cell r="O103">
            <v>177.35963814571392</v>
          </cell>
          <cell r="P103">
            <v>43.800116652465448</v>
          </cell>
          <cell r="Q103">
            <v>55.670517300946713</v>
          </cell>
          <cell r="R103">
            <v>699.6991665775862</v>
          </cell>
          <cell r="S103">
            <v>1078.2304469054582</v>
          </cell>
          <cell r="T103">
            <v>374.54744549124968</v>
          </cell>
          <cell r="U103">
            <v>950.83024281865755</v>
          </cell>
          <cell r="V103">
            <v>2410.9538354995634</v>
          </cell>
          <cell r="W103">
            <v>1111.46202969093</v>
          </cell>
          <cell r="X103">
            <v>187.40379888682355</v>
          </cell>
          <cell r="Y103">
            <v>529.17251816868168</v>
          </cell>
          <cell r="Z103">
            <v>195.60603473302149</v>
          </cell>
          <cell r="AA103">
            <v>663.12756807000733</v>
          </cell>
          <cell r="AB103">
            <v>3686.1490700265308</v>
          </cell>
          <cell r="AC103">
            <v>496.40406822283751</v>
          </cell>
          <cell r="AD103">
            <v>714.77655194002637</v>
          </cell>
          <cell r="AE103">
            <v>536.42160051994915</v>
          </cell>
          <cell r="AF103">
            <v>574.64529452304714</v>
          </cell>
          <cell r="AG103">
            <v>59.16928309858244</v>
          </cell>
          <cell r="AH103">
            <v>64.519734788165962</v>
          </cell>
          <cell r="AI103">
            <v>1513.223327841305</v>
          </cell>
          <cell r="AJ103">
            <v>112.8421832848893</v>
          </cell>
          <cell r="AK103">
            <v>216.84322323421321</v>
          </cell>
          <cell r="AL103">
            <v>356.38583866435113</v>
          </cell>
          <cell r="AM103">
            <v>2043.696703619479</v>
          </cell>
          <cell r="AN103">
            <v>485.00970015604082</v>
          </cell>
          <cell r="AO103">
            <v>3675.7778775200641</v>
          </cell>
          <cell r="AP103">
            <v>3669.6309824052601</v>
          </cell>
          <cell r="AQ103">
            <v>4064.1548160863117</v>
          </cell>
          <cell r="AR103">
            <v>1463.0101563866074</v>
          </cell>
          <cell r="AS103">
            <v>1038.9880834681901</v>
          </cell>
          <cell r="AT103">
            <v>11384.04916813968</v>
          </cell>
          <cell r="AU103">
            <v>11.758116422048099</v>
          </cell>
          <cell r="AV103">
            <v>321.77100991203247</v>
          </cell>
          <cell r="AW103">
            <v>987.84102068543621</v>
          </cell>
          <cell r="AX103">
            <v>3808.3244940142204</v>
          </cell>
          <cell r="AY103">
            <v>101.48219530650499</v>
          </cell>
          <cell r="AZ103">
            <v>17.484648940163712</v>
          </cell>
          <cell r="BA103">
            <v>6.2713954460532904</v>
          </cell>
          <cell r="BB103">
            <v>5079.0114417310069</v>
          </cell>
          <cell r="BC103">
            <v>334.84759428335065</v>
          </cell>
          <cell r="BD103">
            <v>821.39153141526742</v>
          </cell>
          <cell r="BE103">
            <v>156.63362672164678</v>
          </cell>
          <cell r="BF103">
            <v>1994.5913193664114</v>
          </cell>
          <cell r="BG103">
            <v>0</v>
          </cell>
          <cell r="BH103">
            <v>1826.5427359615799</v>
          </cell>
          <cell r="BI103">
            <v>2878.6359571164185</v>
          </cell>
          <cell r="BJ103">
            <v>68.530255799692426</v>
          </cell>
          <cell r="BK103">
            <v>93.046732205452571</v>
          </cell>
          <cell r="BL103">
            <v>811.400375669597</v>
          </cell>
          <cell r="BM103">
            <v>113.71730035020579</v>
          </cell>
          <cell r="BN103">
            <v>2246.6903919256183</v>
          </cell>
        </row>
        <row r="104">
          <cell r="A104" t="str">
            <v>P100</v>
          </cell>
          <cell r="B104" t="str">
            <v>Manufactured services n.e.c.</v>
          </cell>
          <cell r="C104">
            <v>3668.4846499978403</v>
          </cell>
          <cell r="E104">
            <v>0</v>
          </cell>
          <cell r="F104">
            <v>0</v>
          </cell>
          <cell r="G104">
            <v>0</v>
          </cell>
          <cell r="H104">
            <v>16.057799508404944</v>
          </cell>
          <cell r="I104">
            <v>45.464683424441354</v>
          </cell>
          <cell r="J104">
            <v>579.6175734059417</v>
          </cell>
          <cell r="K104">
            <v>128.52341101609423</v>
          </cell>
          <cell r="L104">
            <v>44.291254785828933</v>
          </cell>
          <cell r="M104">
            <v>5.0260414168906635</v>
          </cell>
          <cell r="N104">
            <v>3.9100587477279021</v>
          </cell>
          <cell r="O104">
            <v>4.1856463529172609</v>
          </cell>
          <cell r="P104">
            <v>0.80637345458198884</v>
          </cell>
          <cell r="Q104">
            <v>1.4623032676197427</v>
          </cell>
          <cell r="R104">
            <v>4.1696473360503852</v>
          </cell>
          <cell r="S104">
            <v>6.2436020846509832</v>
          </cell>
          <cell r="T104">
            <v>116.4909068747652</v>
          </cell>
          <cell r="U104">
            <v>3.5476427693602188</v>
          </cell>
          <cell r="V104">
            <v>16.12263761540283</v>
          </cell>
          <cell r="W104">
            <v>35.665116125548735</v>
          </cell>
          <cell r="X104">
            <v>2.5156321555753038</v>
          </cell>
          <cell r="Y104">
            <v>15.081815416773809</v>
          </cell>
          <cell r="Z104">
            <v>1.632691758703547</v>
          </cell>
          <cell r="AA104">
            <v>3.7163499248217082</v>
          </cell>
          <cell r="AB104">
            <v>8.6188182850799464</v>
          </cell>
          <cell r="AC104">
            <v>2.3437931749797438</v>
          </cell>
          <cell r="AD104">
            <v>11.428039237996277</v>
          </cell>
          <cell r="AE104">
            <v>15.009285050750591</v>
          </cell>
          <cell r="AF104">
            <v>7.3903275282569414</v>
          </cell>
          <cell r="AG104">
            <v>1.5302832819265322</v>
          </cell>
          <cell r="AH104">
            <v>2.6456748582963678</v>
          </cell>
          <cell r="AI104">
            <v>22.857324675002886</v>
          </cell>
          <cell r="AJ104">
            <v>2.8030673294487434</v>
          </cell>
          <cell r="AK104">
            <v>4.5489943813610481</v>
          </cell>
          <cell r="AL104">
            <v>2.9447066018472707</v>
          </cell>
          <cell r="AM104">
            <v>2.1655649508202606</v>
          </cell>
          <cell r="AN104">
            <v>1.4696548935292955</v>
          </cell>
          <cell r="AO104">
            <v>13.69492283878486</v>
          </cell>
          <cell r="AP104">
            <v>393.56044347735417</v>
          </cell>
          <cell r="AQ104">
            <v>144.13899394978557</v>
          </cell>
          <cell r="AR104">
            <v>16.546495789107915</v>
          </cell>
          <cell r="AS104">
            <v>22.611947028496925</v>
          </cell>
          <cell r="AT104">
            <v>29.720375575012778</v>
          </cell>
          <cell r="AU104">
            <v>0.13806854365861979</v>
          </cell>
          <cell r="AV104">
            <v>3.5377783108987693</v>
          </cell>
          <cell r="AW104">
            <v>6.4311060144664385</v>
          </cell>
          <cell r="AX104">
            <v>26.236567548256957</v>
          </cell>
          <cell r="AY104">
            <v>651.55799712005341</v>
          </cell>
          <cell r="AZ104">
            <v>112.25873474053739</v>
          </cell>
          <cell r="BA104">
            <v>40.264973019522451</v>
          </cell>
          <cell r="BB104">
            <v>44.85553319813846</v>
          </cell>
          <cell r="BC104">
            <v>6.118314972514975</v>
          </cell>
          <cell r="BD104">
            <v>8.582187694222517</v>
          </cell>
          <cell r="BE104">
            <v>4.4540131011061481</v>
          </cell>
          <cell r="BF104">
            <v>150.06478246771584</v>
          </cell>
          <cell r="BG104">
            <v>0</v>
          </cell>
          <cell r="BH104">
            <v>31.725573771589165</v>
          </cell>
          <cell r="BI104">
            <v>89.119667463504271</v>
          </cell>
          <cell r="BJ104">
            <v>0.34088560387968342</v>
          </cell>
          <cell r="BK104">
            <v>3.7038332350105145</v>
          </cell>
          <cell r="BL104">
            <v>8.1933838615928885</v>
          </cell>
          <cell r="BM104">
            <v>1.8957076850395835</v>
          </cell>
          <cell r="BN104">
            <v>360.00184767529896</v>
          </cell>
        </row>
        <row r="105">
          <cell r="A105" t="str">
            <v>P101</v>
          </cell>
          <cell r="B105" t="str">
            <v>Public administration</v>
          </cell>
          <cell r="C105">
            <v>439087.58699476381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403.08119900703275</v>
          </cell>
          <cell r="AU105">
            <v>3.5830345262328125</v>
          </cell>
          <cell r="AV105">
            <v>37.472210586577248</v>
          </cell>
          <cell r="AW105">
            <v>46.373840403102882</v>
          </cell>
          <cell r="AX105">
            <v>359.34881375295652</v>
          </cell>
          <cell r="AY105">
            <v>31.258781802663258</v>
          </cell>
          <cell r="AZ105">
            <v>5.3856622283939597</v>
          </cell>
          <cell r="BA105">
            <v>1.9317298098874371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35978.82215382751</v>
          </cell>
          <cell r="BH105">
            <v>0</v>
          </cell>
          <cell r="BI105">
            <v>4766.2598571416966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39.89335044593625</v>
          </cell>
        </row>
        <row r="106">
          <cell r="A106" t="str">
            <v>P102</v>
          </cell>
          <cell r="B106" t="str">
            <v>Education services</v>
          </cell>
          <cell r="C106">
            <v>33155.42423882852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0.35318117441465868</v>
          </cell>
          <cell r="K106">
            <v>0.59645538883127247</v>
          </cell>
          <cell r="L106">
            <v>32.218313655943035</v>
          </cell>
          <cell r="M106">
            <v>11.03516295983848</v>
          </cell>
          <cell r="N106">
            <v>2.7851861021385398</v>
          </cell>
          <cell r="O106">
            <v>2.1426855584834632</v>
          </cell>
          <cell r="P106">
            <v>0.99737308006646941</v>
          </cell>
          <cell r="Q106">
            <v>0.59013662989637172</v>
          </cell>
          <cell r="R106">
            <v>2.9105967260844769</v>
          </cell>
          <cell r="S106">
            <v>11.625587990936001</v>
          </cell>
          <cell r="T106">
            <v>7.7752263622235542</v>
          </cell>
          <cell r="U106">
            <v>0.46218851404062311</v>
          </cell>
          <cell r="V106">
            <v>18.38346823195927</v>
          </cell>
          <cell r="W106">
            <v>25.921867441519606</v>
          </cell>
          <cell r="X106">
            <v>3.6689056624476724</v>
          </cell>
          <cell r="Y106">
            <v>6.9741290221875873</v>
          </cell>
          <cell r="Z106">
            <v>1.5804252885872723</v>
          </cell>
          <cell r="AA106">
            <v>2.2617192995220337</v>
          </cell>
          <cell r="AB106">
            <v>16.870501005127135</v>
          </cell>
          <cell r="AC106">
            <v>2.7659784898971709</v>
          </cell>
          <cell r="AD106">
            <v>6.4185320621641697</v>
          </cell>
          <cell r="AE106">
            <v>18.161780852662964</v>
          </cell>
          <cell r="AF106">
            <v>284.96130065736992</v>
          </cell>
          <cell r="AG106">
            <v>1.9005980832561034</v>
          </cell>
          <cell r="AH106">
            <v>1.9925414326796276</v>
          </cell>
          <cell r="AI106">
            <v>16.059884468556604</v>
          </cell>
          <cell r="AJ106">
            <v>2.756410072076612</v>
          </cell>
          <cell r="AK106">
            <v>1.4207393259258709</v>
          </cell>
          <cell r="AL106">
            <v>1.8185626523434846</v>
          </cell>
          <cell r="AM106">
            <v>8.5106097763829798</v>
          </cell>
          <cell r="AN106">
            <v>32.517466784601979</v>
          </cell>
          <cell r="AO106">
            <v>0</v>
          </cell>
          <cell r="AP106">
            <v>40.913875229307081</v>
          </cell>
          <cell r="AQ106">
            <v>32.717940200217903</v>
          </cell>
          <cell r="AR106">
            <v>31.494590627395944</v>
          </cell>
          <cell r="AS106">
            <v>13.092054069572253</v>
          </cell>
          <cell r="AT106">
            <v>128.69187854230898</v>
          </cell>
          <cell r="AU106">
            <v>8.135837197464485E-2</v>
          </cell>
          <cell r="AV106">
            <v>3.1800109720918237</v>
          </cell>
          <cell r="AW106">
            <v>73.507754867827245</v>
          </cell>
          <cell r="AX106">
            <v>30.568230218956863</v>
          </cell>
          <cell r="AY106">
            <v>342.66848858421554</v>
          </cell>
          <cell r="AZ106">
            <v>59.039304457847798</v>
          </cell>
          <cell r="BA106">
            <v>21.176223004660052</v>
          </cell>
          <cell r="BB106">
            <v>82.440118269430187</v>
          </cell>
          <cell r="BC106">
            <v>3.3288381755553558</v>
          </cell>
          <cell r="BD106">
            <v>19.41028576503869</v>
          </cell>
          <cell r="BE106">
            <v>8.5468530375440093</v>
          </cell>
          <cell r="BF106">
            <v>242.92838212753534</v>
          </cell>
          <cell r="BG106">
            <v>0</v>
          </cell>
          <cell r="BH106">
            <v>22.978822217221445</v>
          </cell>
          <cell r="BI106">
            <v>40.206583302465859</v>
          </cell>
          <cell r="BJ106">
            <v>0.25108812827976501</v>
          </cell>
          <cell r="BK106">
            <v>2.7281543833321429</v>
          </cell>
          <cell r="BL106">
            <v>16.257683773338805</v>
          </cell>
          <cell r="BM106">
            <v>0.97136183488679861</v>
          </cell>
          <cell r="BN106">
            <v>211.26359422958629</v>
          </cell>
        </row>
        <row r="107">
          <cell r="A107" t="str">
            <v>P103</v>
          </cell>
          <cell r="B107" t="str">
            <v>Health, social services</v>
          </cell>
          <cell r="C107">
            <v>101395.95665532484</v>
          </cell>
          <cell r="E107">
            <v>2506.319049924035</v>
          </cell>
          <cell r="F107">
            <v>253.92554217490186</v>
          </cell>
          <cell r="G107">
            <v>23.873412372139786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29.179992469167988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552.21884972470173</v>
          </cell>
          <cell r="AU107">
            <v>4.9087360300465086</v>
          </cell>
          <cell r="AV107">
            <v>51.336706047657579</v>
          </cell>
          <cell r="AW107">
            <v>63.531886051255356</v>
          </cell>
          <cell r="AX107">
            <v>492.3057415464591</v>
          </cell>
          <cell r="AY107">
            <v>971.07494286754206</v>
          </cell>
          <cell r="AZ107">
            <v>167.30919566084822</v>
          </cell>
          <cell r="BA107">
            <v>60.0104772672926</v>
          </cell>
          <cell r="BB107">
            <v>5047.3272122963835</v>
          </cell>
          <cell r="BC107">
            <v>217.67504903132175</v>
          </cell>
          <cell r="BD107">
            <v>537.99056144277824</v>
          </cell>
          <cell r="BE107">
            <v>120.62568232467757</v>
          </cell>
          <cell r="BF107">
            <v>5388.5042896036593</v>
          </cell>
          <cell r="BG107">
            <v>9048.3135689779465</v>
          </cell>
          <cell r="BH107">
            <v>1490.1709470168962</v>
          </cell>
          <cell r="BI107">
            <v>286.68666597908771</v>
          </cell>
          <cell r="BJ107">
            <v>51.047382038181311</v>
          </cell>
          <cell r="BK107">
            <v>89.702080235153787</v>
          </cell>
          <cell r="BL107">
            <v>852.65387650460139</v>
          </cell>
          <cell r="BM107">
            <v>60.890397455008163</v>
          </cell>
          <cell r="BN107">
            <v>1442.3238299698487</v>
          </cell>
        </row>
        <row r="108">
          <cell r="A108" t="str">
            <v>P104</v>
          </cell>
          <cell r="B108" t="str">
            <v>Other services n.e.c.</v>
          </cell>
          <cell r="C108">
            <v>142506.71871117319</v>
          </cell>
          <cell r="E108">
            <v>775.90206448573838</v>
          </cell>
          <cell r="F108">
            <v>78.933786814824032</v>
          </cell>
          <cell r="G108">
            <v>6.9033928042846764</v>
          </cell>
          <cell r="H108">
            <v>1098.7914821745371</v>
          </cell>
          <cell r="I108">
            <v>156.60077069894555</v>
          </cell>
          <cell r="J108">
            <v>1832.3702551625511</v>
          </cell>
          <cell r="K108">
            <v>437.62482965052368</v>
          </cell>
          <cell r="L108">
            <v>6684.0028534292951</v>
          </cell>
          <cell r="M108">
            <v>3190.2139965673859</v>
          </cell>
          <cell r="N108">
            <v>1071.0138748833874</v>
          </cell>
          <cell r="O108">
            <v>555.35410710477879</v>
          </cell>
          <cell r="P108">
            <v>220.58475149027319</v>
          </cell>
          <cell r="Q108">
            <v>232.20948401547719</v>
          </cell>
          <cell r="R108">
            <v>829.77485070885757</v>
          </cell>
          <cell r="S108">
            <v>3951.9227480261434</v>
          </cell>
          <cell r="T108">
            <v>1745.6962009157887</v>
          </cell>
          <cell r="U108">
            <v>807.48857155640212</v>
          </cell>
          <cell r="V108">
            <v>3263.2634025919178</v>
          </cell>
          <cell r="W108">
            <v>3704.9778465525833</v>
          </cell>
          <cell r="X108">
            <v>275.14254882906818</v>
          </cell>
          <cell r="Y108">
            <v>1579.4927407779719</v>
          </cell>
          <cell r="Z108">
            <v>205.79600629523264</v>
          </cell>
          <cell r="AA108">
            <v>957.77872073203878</v>
          </cell>
          <cell r="AB108">
            <v>4551.8223986762359</v>
          </cell>
          <cell r="AC108">
            <v>1274.2194588380341</v>
          </cell>
          <cell r="AD108">
            <v>1877.1601607607545</v>
          </cell>
          <cell r="AE108">
            <v>1857.4488373380573</v>
          </cell>
          <cell r="AF108">
            <v>1405.8237311373236</v>
          </cell>
          <cell r="AG108">
            <v>192.70252281666467</v>
          </cell>
          <cell r="AH108">
            <v>224.71319076703466</v>
          </cell>
          <cell r="AI108">
            <v>6937.4871696217515</v>
          </cell>
          <cell r="AJ108">
            <v>1111.5070600787465</v>
          </cell>
          <cell r="AK108">
            <v>811.7651739175609</v>
          </cell>
          <cell r="AL108">
            <v>503.55072838903789</v>
          </cell>
          <cell r="AM108">
            <v>33.308686227678699</v>
          </cell>
          <cell r="AN108">
            <v>43.949531363540551</v>
          </cell>
          <cell r="AO108">
            <v>1013.5661525337816</v>
          </cell>
          <cell r="AP108">
            <v>0</v>
          </cell>
          <cell r="AQ108">
            <v>147.27594881960479</v>
          </cell>
          <cell r="AR108">
            <v>295.46043608178024</v>
          </cell>
          <cell r="AS108">
            <v>982.10752020705615</v>
          </cell>
          <cell r="AT108">
            <v>3519.1691830550863</v>
          </cell>
          <cell r="AU108">
            <v>31.386298714760706</v>
          </cell>
          <cell r="AV108">
            <v>328.46061762055638</v>
          </cell>
          <cell r="AW108">
            <v>405.37724063104577</v>
          </cell>
          <cell r="AX108">
            <v>3141.409750365638</v>
          </cell>
          <cell r="AY108">
            <v>115.4793749933182</v>
          </cell>
          <cell r="AZ108">
            <v>19.896261856470371</v>
          </cell>
          <cell r="BA108">
            <v>7.1363929826196602</v>
          </cell>
          <cell r="BB108">
            <v>3695.487336799441</v>
          </cell>
          <cell r="BC108">
            <v>165.14552407870724</v>
          </cell>
          <cell r="BD108">
            <v>423.48085888976726</v>
          </cell>
          <cell r="BE108">
            <v>89.246850111460262</v>
          </cell>
          <cell r="BF108">
            <v>3946.6549153645042</v>
          </cell>
          <cell r="BG108">
            <v>970.26688623896928</v>
          </cell>
          <cell r="BH108">
            <v>423.78442486523551</v>
          </cell>
          <cell r="BI108">
            <v>260.27518034964464</v>
          </cell>
          <cell r="BJ108">
            <v>19.058193407683866</v>
          </cell>
          <cell r="BK108">
            <v>39.316582151555544</v>
          </cell>
          <cell r="BL108">
            <v>251.79512854806148</v>
          </cell>
          <cell r="BM108">
            <v>12.875811494887222</v>
          </cell>
          <cell r="BN108">
            <v>1668.0382734285859</v>
          </cell>
        </row>
        <row r="109">
          <cell r="A109" t="str">
            <v>D1</v>
          </cell>
          <cell r="B109" t="str">
            <v>Purchases by non- residents</v>
          </cell>
          <cell r="C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</row>
        <row r="110">
          <cell r="A110" t="str">
            <v>D2</v>
          </cell>
          <cell r="B110" t="str">
            <v>Purchases by residents</v>
          </cell>
          <cell r="C110">
            <v>30755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</row>
        <row r="111">
          <cell r="B111" t="str">
            <v>Total Industry</v>
          </cell>
          <cell r="C111">
            <v>5068291.2687752387</v>
          </cell>
          <cell r="E111">
            <v>60037.000000237611</v>
          </cell>
          <cell r="F111">
            <v>5867.9999999897509</v>
          </cell>
          <cell r="G111">
            <v>771.00000000298826</v>
          </cell>
          <cell r="H111">
            <v>27650.478051099089</v>
          </cell>
          <cell r="I111">
            <v>16115.651522742521</v>
          </cell>
          <cell r="J111">
            <v>58508.333189807738</v>
          </cell>
          <cell r="K111">
            <v>17867.681371313356</v>
          </cell>
          <cell r="L111">
            <v>137727.60456262124</v>
          </cell>
          <cell r="M111">
            <v>35973.125149191175</v>
          </cell>
          <cell r="N111">
            <v>14629.691523192614</v>
          </cell>
          <cell r="O111">
            <v>10133.599221210174</v>
          </cell>
          <cell r="P111">
            <v>3584.7914598539055</v>
          </cell>
          <cell r="Q111">
            <v>4231.4920315254049</v>
          </cell>
          <cell r="R111">
            <v>17053.433410107831</v>
          </cell>
          <cell r="S111">
            <v>37309.120668217322</v>
          </cell>
          <cell r="T111">
            <v>19216.128254751984</v>
          </cell>
          <cell r="U111">
            <v>65396.012615706284</v>
          </cell>
          <cell r="V111">
            <v>61802.556200497762</v>
          </cell>
          <cell r="W111">
            <v>68047.955318592605</v>
          </cell>
          <cell r="X111">
            <v>8235.3428236045165</v>
          </cell>
          <cell r="Y111">
            <v>19223.492311156744</v>
          </cell>
          <cell r="Z111">
            <v>4856.7109265980816</v>
          </cell>
          <cell r="AA111">
            <v>22195.067270080493</v>
          </cell>
          <cell r="AB111">
            <v>82234.555594638936</v>
          </cell>
          <cell r="AC111">
            <v>24523.72650404934</v>
          </cell>
          <cell r="AD111">
            <v>40427.257292853472</v>
          </cell>
          <cell r="AE111">
            <v>37265.572560207947</v>
          </cell>
          <cell r="AF111">
            <v>25422.468652363787</v>
          </cell>
          <cell r="AG111">
            <v>5586.0113611058605</v>
          </cell>
          <cell r="AH111">
            <v>3798.8789626198432</v>
          </cell>
          <cell r="AI111">
            <v>139390.49718279537</v>
          </cell>
          <cell r="AJ111">
            <v>8404.8773181812285</v>
          </cell>
          <cell r="AK111">
            <v>12043.439245685131</v>
          </cell>
          <cell r="AL111">
            <v>19020.381946155245</v>
          </cell>
          <cell r="AM111">
            <v>28041.871890458777</v>
          </cell>
          <cell r="AN111">
            <v>14822.617002083087</v>
          </cell>
          <cell r="AO111">
            <v>133335.97325799291</v>
          </cell>
          <cell r="AP111">
            <v>83267.655245511763</v>
          </cell>
          <cell r="AQ111">
            <v>68057.363157745131</v>
          </cell>
          <cell r="AR111">
            <v>29136.140758514284</v>
          </cell>
          <cell r="AS111">
            <v>25545.997102236212</v>
          </cell>
          <cell r="AT111">
            <v>80908.804490524795</v>
          </cell>
          <cell r="AU111">
            <v>946.45786999655616</v>
          </cell>
          <cell r="AV111">
            <v>13784.432419999881</v>
          </cell>
          <cell r="AW111">
            <v>15205.744809160222</v>
          </cell>
          <cell r="AX111">
            <v>80272.514105893817</v>
          </cell>
          <cell r="AY111">
            <v>43494.99999971583</v>
          </cell>
          <cell r="AZ111">
            <v>44000.000000010565</v>
          </cell>
          <cell r="BA111">
            <v>56507.000000206201</v>
          </cell>
          <cell r="BB111">
            <v>76152.522921429816</v>
          </cell>
          <cell r="BC111">
            <v>5703.7861766399728</v>
          </cell>
          <cell r="BD111">
            <v>11369.066838961553</v>
          </cell>
          <cell r="BE111">
            <v>1725.0000000989533</v>
          </cell>
          <cell r="BF111">
            <v>76234.040483597113</v>
          </cell>
          <cell r="BG111">
            <v>176306</v>
          </cell>
          <cell r="BH111">
            <v>18362.729707935559</v>
          </cell>
          <cell r="BI111">
            <v>58053.999999608044</v>
          </cell>
          <cell r="BJ111">
            <v>619.32808782418215</v>
          </cell>
          <cell r="BK111">
            <v>1355.729049071361</v>
          </cell>
          <cell r="BL111">
            <v>14772.07460526785</v>
          </cell>
          <cell r="BM111">
            <v>1595.1385492826839</v>
          </cell>
          <cell r="BN111">
            <v>88196.648999789657</v>
          </cell>
        </row>
        <row r="113">
          <cell r="A113" t="str">
            <v>V1</v>
          </cell>
          <cell r="B113" t="str">
            <v>Total gross value added / GDP</v>
          </cell>
          <cell r="D113">
            <v>224109</v>
          </cell>
          <cell r="E113">
            <v>45109</v>
          </cell>
          <cell r="F113">
            <v>6939</v>
          </cell>
          <cell r="G113">
            <v>1742</v>
          </cell>
          <cell r="H113">
            <v>28289.2146307</v>
          </cell>
          <cell r="I113">
            <v>30604.686373799996</v>
          </cell>
          <cell r="J113">
            <v>80526.178827540294</v>
          </cell>
          <cell r="K113">
            <v>17352.819973401034</v>
          </cell>
          <cell r="L113">
            <v>34503.761664860707</v>
          </cell>
          <cell r="M113">
            <v>21795.667687800749</v>
          </cell>
          <cell r="N113">
            <v>3787.6505795160142</v>
          </cell>
          <cell r="O113">
            <v>4794.6164465429492</v>
          </cell>
          <cell r="P113">
            <v>751.44184094406194</v>
          </cell>
          <cell r="Q113">
            <v>1490.5079650850939</v>
          </cell>
          <cell r="R113">
            <v>8501.2716768214013</v>
          </cell>
          <cell r="S113">
            <v>10736.716150373753</v>
          </cell>
          <cell r="T113">
            <v>8815.3385796144466</v>
          </cell>
          <cell r="U113">
            <v>20534.599862844188</v>
          </cell>
          <cell r="V113">
            <v>15724.480122197099</v>
          </cell>
          <cell r="W113">
            <v>19955.305499164177</v>
          </cell>
          <cell r="X113">
            <v>3313.4054759303563</v>
          </cell>
          <cell r="Y113">
            <v>9640.8380028925603</v>
          </cell>
          <cell r="Z113">
            <v>2267.8071654000005</v>
          </cell>
          <cell r="AA113">
            <v>9389.7540765100021</v>
          </cell>
          <cell r="AB113">
            <v>23642.481783551324</v>
          </cell>
          <cell r="AC113">
            <v>11809.170344062306</v>
          </cell>
          <cell r="AD113">
            <v>16520.255457130315</v>
          </cell>
          <cell r="AE113">
            <v>14017.215867057221</v>
          </cell>
          <cell r="AF113">
            <v>8133.6093615399996</v>
          </cell>
          <cell r="AG113">
            <v>2395.8396492999996</v>
          </cell>
          <cell r="AH113">
            <v>1653.9583131099998</v>
          </cell>
          <cell r="AI113">
            <v>21133.982101000016</v>
          </cell>
          <cell r="AJ113">
            <v>3706.5143949466997</v>
          </cell>
          <cell r="AK113">
            <v>3593.679924500002</v>
          </cell>
          <cell r="AL113">
            <v>13200.548249930001</v>
          </cell>
          <cell r="AM113">
            <v>31393.128110287504</v>
          </cell>
          <cell r="AN113">
            <v>10389.382997879999</v>
          </cell>
          <cell r="AO113">
            <v>48189.598360841737</v>
          </cell>
          <cell r="AP113">
            <v>74441.571772552794</v>
          </cell>
          <cell r="AQ113">
            <v>60099.468546450844</v>
          </cell>
          <cell r="AR113">
            <v>35697.700678388777</v>
          </cell>
          <cell r="AS113">
            <v>18007.631472900473</v>
          </cell>
          <cell r="AT113">
            <v>70929.447211156614</v>
          </cell>
          <cell r="AU113">
            <v>384.85321099999965</v>
          </cell>
          <cell r="AV113">
            <v>3787.8338400000011</v>
          </cell>
          <cell r="AW113">
            <v>22713.918273389943</v>
          </cell>
          <cell r="AX113">
            <v>57737.087650158966</v>
          </cell>
          <cell r="AY113">
            <v>92001</v>
          </cell>
          <cell r="AZ113">
            <v>54119</v>
          </cell>
          <cell r="BA113">
            <v>52317</v>
          </cell>
          <cell r="BB113">
            <v>120050.36290123698</v>
          </cell>
          <cell r="BC113">
            <v>4716.5815872700869</v>
          </cell>
          <cell r="BD113">
            <v>4117.7782504119687</v>
          </cell>
          <cell r="BE113">
            <v>1127.9999777585356</v>
          </cell>
          <cell r="BF113">
            <v>59960.283080587251</v>
          </cell>
          <cell r="BG113">
            <v>259802</v>
          </cell>
          <cell r="BH113">
            <v>14956.235728641117</v>
          </cell>
          <cell r="BI113">
            <v>42375.999951374019</v>
          </cell>
          <cell r="BJ113">
            <v>299.87103739175143</v>
          </cell>
          <cell r="BK113">
            <v>599.86911112294911</v>
          </cell>
          <cell r="BL113">
            <v>3449.8091649997241</v>
          </cell>
          <cell r="BM113">
            <v>480.21478121327664</v>
          </cell>
          <cell r="BN113">
            <v>141555.75099999999</v>
          </cell>
        </row>
        <row r="114">
          <cell r="A114" t="str">
            <v>V2</v>
          </cell>
          <cell r="B114" t="str">
            <v>Compensation of employees</v>
          </cell>
          <cell r="E114">
            <v>12703</v>
          </cell>
          <cell r="F114">
            <v>1337</v>
          </cell>
          <cell r="G114">
            <v>611</v>
          </cell>
          <cell r="H114">
            <v>10409.807140000001</v>
          </cell>
          <cell r="I114">
            <v>20700.090378599998</v>
          </cell>
          <cell r="J114">
            <v>19154.286611393833</v>
          </cell>
          <cell r="K114">
            <v>6751.0379307104595</v>
          </cell>
          <cell r="L114">
            <v>17661.282685895894</v>
          </cell>
          <cell r="M114">
            <v>6996.4435130152306</v>
          </cell>
          <cell r="N114">
            <v>2672.4772758668082</v>
          </cell>
          <cell r="O114">
            <v>3957.8677193186991</v>
          </cell>
          <cell r="P114">
            <v>363.940233731121</v>
          </cell>
          <cell r="Q114">
            <v>712.75299865418197</v>
          </cell>
          <cell r="R114">
            <v>4288.2789039439467</v>
          </cell>
          <cell r="S114">
            <v>4629.5522862601256</v>
          </cell>
          <cell r="T114">
            <v>7519.8635155670218</v>
          </cell>
          <cell r="U114">
            <v>2442.657542277881</v>
          </cell>
          <cell r="V114">
            <v>5403.314808394477</v>
          </cell>
          <cell r="W114">
            <v>12051.753340064588</v>
          </cell>
          <cell r="X114">
            <v>1988.6119957911581</v>
          </cell>
          <cell r="Y114">
            <v>8149.22179402041</v>
          </cell>
          <cell r="Z114">
            <v>1366.2456872000002</v>
          </cell>
          <cell r="AA114">
            <v>2881.5215533199998</v>
          </cell>
          <cell r="AB114">
            <v>10284.648039789052</v>
          </cell>
          <cell r="AC114">
            <v>2469.3609771208457</v>
          </cell>
          <cell r="AD114">
            <v>13734.236614471425</v>
          </cell>
          <cell r="AE114">
            <v>11391.515255316281</v>
          </cell>
          <cell r="AF114">
            <v>5327.2681000729999</v>
          </cell>
          <cell r="AG114">
            <v>1659.6031819520001</v>
          </cell>
          <cell r="AH114">
            <v>698.82361016800007</v>
          </cell>
          <cell r="AI114">
            <v>13324.749485954002</v>
          </cell>
          <cell r="AJ114">
            <v>3041.4165479742996</v>
          </cell>
          <cell r="AK114">
            <v>2889.6311525600004</v>
          </cell>
          <cell r="AL114">
            <v>2625.2956861659995</v>
          </cell>
          <cell r="AM114">
            <v>12933.303687048103</v>
          </cell>
          <cell r="AN114">
            <v>2252.3937180473999</v>
          </cell>
          <cell r="AO114">
            <v>23743.834867386191</v>
          </cell>
          <cell r="AP114">
            <v>42797.914131994636</v>
          </cell>
          <cell r="AQ114">
            <v>36272.549899898215</v>
          </cell>
          <cell r="AR114">
            <v>17999.439775661529</v>
          </cell>
          <cell r="AS114">
            <v>6678.8392449443745</v>
          </cell>
          <cell r="AT114">
            <v>26879.271194282694</v>
          </cell>
          <cell r="AU114">
            <v>73.618803100000036</v>
          </cell>
          <cell r="AV114">
            <v>1522.577237</v>
          </cell>
          <cell r="AW114">
            <v>9953.2394061725972</v>
          </cell>
          <cell r="AX114">
            <v>17355.94646573026</v>
          </cell>
          <cell r="AY114">
            <v>41550</v>
          </cell>
          <cell r="AZ114">
            <v>16965</v>
          </cell>
          <cell r="BA114">
            <v>32865</v>
          </cell>
          <cell r="BB114">
            <v>5864.218198665345</v>
          </cell>
          <cell r="BC114">
            <v>1247.5989349371948</v>
          </cell>
          <cell r="BD114">
            <v>3480.7991475614226</v>
          </cell>
          <cell r="BE114">
            <v>1109.2218665108571</v>
          </cell>
          <cell r="BF114">
            <v>44591.055070991686</v>
          </cell>
          <cell r="BG114">
            <v>225220</v>
          </cell>
          <cell r="BH114">
            <v>7320.8166815843251</v>
          </cell>
          <cell r="BI114">
            <v>19678.004743426012</v>
          </cell>
          <cell r="BJ114">
            <v>170.4058576973737</v>
          </cell>
          <cell r="BK114">
            <v>401.12840678638759</v>
          </cell>
          <cell r="BL114">
            <v>2765.9343318073875</v>
          </cell>
          <cell r="BM114">
            <v>366.0405603395975</v>
          </cell>
          <cell r="BN114">
            <v>58122</v>
          </cell>
        </row>
        <row r="115">
          <cell r="A115" t="str">
            <v>V3</v>
          </cell>
          <cell r="B115" t="str">
            <v>Taxes less subsidies</v>
          </cell>
          <cell r="D115">
            <v>224109</v>
          </cell>
          <cell r="E115">
            <v>-167.54414562697593</v>
          </cell>
          <cell r="F115">
            <v>94.967429674299112</v>
          </cell>
          <cell r="G115">
            <v>11.390890201364268</v>
          </cell>
          <cell r="H115">
            <v>400.45987188750087</v>
          </cell>
          <cell r="I115">
            <v>536.56638781249262</v>
          </cell>
          <cell r="J115">
            <v>426.78211733357932</v>
          </cell>
          <cell r="K115">
            <v>161.00676013314623</v>
          </cell>
          <cell r="L115">
            <v>30.336751243721082</v>
          </cell>
          <cell r="M115">
            <v>257.09465206733671</v>
          </cell>
          <cell r="N115">
            <v>24.109189990388831</v>
          </cell>
          <cell r="O115">
            <v>42.928059840668539</v>
          </cell>
          <cell r="P115">
            <v>-6.893279364028837</v>
          </cell>
          <cell r="Q115">
            <v>29.805765836769595</v>
          </cell>
          <cell r="R115">
            <v>63.044752378878783</v>
          </cell>
          <cell r="S115">
            <v>-10.778784468648876</v>
          </cell>
          <cell r="T115">
            <v>123.80221905216241</v>
          </cell>
          <cell r="U115">
            <v>280.66392964605251</v>
          </cell>
          <cell r="V115">
            <v>-1000.2523602433625</v>
          </cell>
          <cell r="W115">
            <v>215.83544920519796</v>
          </cell>
          <cell r="X115">
            <v>-1.2943113717323014</v>
          </cell>
          <cell r="Y115">
            <v>-45.819943553624014</v>
          </cell>
          <cell r="Z115">
            <v>16.709681347878703</v>
          </cell>
          <cell r="AA115">
            <v>22.088765186787001</v>
          </cell>
          <cell r="AB115">
            <v>126.97536881992673</v>
          </cell>
          <cell r="AC115">
            <v>1.8055224702780635</v>
          </cell>
          <cell r="AD115">
            <v>-28.477924170288684</v>
          </cell>
          <cell r="AE115">
            <v>-287.06565269039675</v>
          </cell>
          <cell r="AF115">
            <v>73.958426274323642</v>
          </cell>
          <cell r="AG115">
            <v>2.484946950841799</v>
          </cell>
          <cell r="AH115">
            <v>32.371563524606245</v>
          </cell>
          <cell r="AI115">
            <v>-179.75778740221622</v>
          </cell>
          <cell r="AJ115">
            <v>20.785609234851272</v>
          </cell>
          <cell r="AK115">
            <v>14.62993691554562</v>
          </cell>
          <cell r="AL115">
            <v>39.037110792963354</v>
          </cell>
          <cell r="AM115">
            <v>-168.41828790450711</v>
          </cell>
          <cell r="AN115">
            <v>-283.36867208848594</v>
          </cell>
          <cell r="AO115">
            <v>655.75674408371913</v>
          </cell>
          <cell r="AP115">
            <v>1847.3614429257084</v>
          </cell>
          <cell r="AQ115">
            <v>1510.9140523288943</v>
          </cell>
          <cell r="AR115">
            <v>605.97381453167407</v>
          </cell>
          <cell r="AS115">
            <v>427.60331669098883</v>
          </cell>
          <cell r="AT115">
            <v>1172.038985604989</v>
          </cell>
          <cell r="AU115">
            <v>26.163997666128658</v>
          </cell>
          <cell r="AV115">
            <v>97.120645836956783</v>
          </cell>
          <cell r="AW115">
            <v>238.58617545581481</v>
          </cell>
          <cell r="AX115">
            <v>480.96512781910008</v>
          </cell>
          <cell r="AY115">
            <v>1462.0759605993576</v>
          </cell>
          <cell r="AZ115">
            <v>1034.1710039207724</v>
          </cell>
          <cell r="BA115">
            <v>606.05390612021597</v>
          </cell>
          <cell r="BB115">
            <v>11358.223675365118</v>
          </cell>
          <cell r="BC115">
            <v>98.35982931583429</v>
          </cell>
          <cell r="BD115">
            <v>88.792172817069897</v>
          </cell>
          <cell r="BE115">
            <v>-5.0341026524285226</v>
          </cell>
          <cell r="BF115">
            <v>584.51225740360815</v>
          </cell>
          <cell r="BG115">
            <v>3339.4056770914203</v>
          </cell>
          <cell r="BH115">
            <v>487.7235331989362</v>
          </cell>
          <cell r="BI115">
            <v>835.94020184300871</v>
          </cell>
          <cell r="BJ115">
            <v>-169.90096451946263</v>
          </cell>
          <cell r="BK115">
            <v>57.028594881365905</v>
          </cell>
          <cell r="BL115">
            <v>216.64023748055541</v>
          </cell>
          <cell r="BM115">
            <v>59.54564620758017</v>
          </cell>
          <cell r="BN115">
            <v>0</v>
          </cell>
        </row>
        <row r="116">
          <cell r="A116" t="str">
            <v>V4</v>
          </cell>
          <cell r="B116" t="str">
            <v xml:space="preserve">   Taxes on products</v>
          </cell>
          <cell r="D116">
            <v>230000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</row>
        <row r="117">
          <cell r="A117" t="str">
            <v>V5</v>
          </cell>
          <cell r="B117" t="str">
            <v xml:space="preserve">   Subsidies on products</v>
          </cell>
          <cell r="D117">
            <v>-5891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</row>
        <row r="118">
          <cell r="A118" t="str">
            <v>V6</v>
          </cell>
          <cell r="B118" t="str">
            <v xml:space="preserve">   Other taxes less subsidies</v>
          </cell>
          <cell r="E118">
            <v>-167.54414562697593</v>
          </cell>
          <cell r="F118">
            <v>94.967429674299112</v>
          </cell>
          <cell r="G118">
            <v>11.390890201364268</v>
          </cell>
          <cell r="H118">
            <v>400.45987188750087</v>
          </cell>
          <cell r="I118">
            <v>536.56638781249262</v>
          </cell>
          <cell r="J118">
            <v>426.78211733357932</v>
          </cell>
          <cell r="K118">
            <v>161.00676013314626</v>
          </cell>
          <cell r="L118">
            <v>30.336751243721153</v>
          </cell>
          <cell r="M118">
            <v>257.09465206733671</v>
          </cell>
          <cell r="N118">
            <v>24.109189990388828</v>
          </cell>
          <cell r="O118">
            <v>42.928059840668539</v>
          </cell>
          <cell r="P118">
            <v>-6.893279364028837</v>
          </cell>
          <cell r="Q118">
            <v>29.805765836769595</v>
          </cell>
          <cell r="R118">
            <v>63.044752378878805</v>
          </cell>
          <cell r="S118">
            <v>-10.77878446864888</v>
          </cell>
          <cell r="T118">
            <v>123.80221905216243</v>
          </cell>
          <cell r="U118">
            <v>280.66392964605245</v>
          </cell>
          <cell r="V118">
            <v>-1000.2523602433625</v>
          </cell>
          <cell r="W118">
            <v>215.83544920519796</v>
          </cell>
          <cell r="X118">
            <v>-1.2943113717323023</v>
          </cell>
          <cell r="Y118">
            <v>-45.819943553624014</v>
          </cell>
          <cell r="Z118">
            <v>16.709681347878703</v>
          </cell>
          <cell r="AA118">
            <v>22.088765186786986</v>
          </cell>
          <cell r="AB118">
            <v>126.97536881992676</v>
          </cell>
          <cell r="AC118">
            <v>1.8055224702780635</v>
          </cell>
          <cell r="AD118">
            <v>-28.477924170288674</v>
          </cell>
          <cell r="AE118">
            <v>-287.06565269039675</v>
          </cell>
          <cell r="AF118">
            <v>73.958426274323614</v>
          </cell>
          <cell r="AG118">
            <v>2.484946950841799</v>
          </cell>
          <cell r="AH118">
            <v>32.371563524606259</v>
          </cell>
          <cell r="AI118">
            <v>-179.75778740221625</v>
          </cell>
          <cell r="AJ118">
            <v>20.785609234851275</v>
          </cell>
          <cell r="AK118">
            <v>14.62993691554562</v>
          </cell>
          <cell r="AL118">
            <v>39.037110792963361</v>
          </cell>
          <cell r="AM118">
            <v>-168.41828790450717</v>
          </cell>
          <cell r="AN118">
            <v>-283.36867208848594</v>
          </cell>
          <cell r="AO118">
            <v>655.75674408371913</v>
          </cell>
          <cell r="AP118">
            <v>1847.3614429257084</v>
          </cell>
          <cell r="AQ118">
            <v>1510.9140523288943</v>
          </cell>
          <cell r="AR118">
            <v>605.97381453167407</v>
          </cell>
          <cell r="AS118">
            <v>427.60331669098883</v>
          </cell>
          <cell r="AT118">
            <v>1172.038985604989</v>
          </cell>
          <cell r="AU118">
            <v>26.163997666128658</v>
          </cell>
          <cell r="AV118">
            <v>97.120645836956783</v>
          </cell>
          <cell r="AW118">
            <v>238.58617545581481</v>
          </cell>
          <cell r="AX118">
            <v>480.96512781910008</v>
          </cell>
          <cell r="AY118">
            <v>1462.0759605993576</v>
          </cell>
          <cell r="AZ118">
            <v>1034.1710039207724</v>
          </cell>
          <cell r="BA118">
            <v>606.05390612021597</v>
          </cell>
          <cell r="BB118">
            <v>11358.223675365118</v>
          </cell>
          <cell r="BC118">
            <v>98.35982931583429</v>
          </cell>
          <cell r="BD118">
            <v>88.792172817069897</v>
          </cell>
          <cell r="BE118">
            <v>-5.0341026524285226</v>
          </cell>
          <cell r="BF118">
            <v>584.51225740360815</v>
          </cell>
          <cell r="BG118">
            <v>3339.4056770914203</v>
          </cell>
          <cell r="BH118">
            <v>487.7235331989362</v>
          </cell>
          <cell r="BI118">
            <v>835.94020184300871</v>
          </cell>
          <cell r="BJ118">
            <v>-169.90096451946263</v>
          </cell>
          <cell r="BK118">
            <v>57.028594881365905</v>
          </cell>
          <cell r="BL118">
            <v>216.64023748055541</v>
          </cell>
          <cell r="BM118">
            <v>59.54564620758017</v>
          </cell>
          <cell r="BN118">
            <v>0</v>
          </cell>
        </row>
        <row r="119">
          <cell r="A119" t="str">
            <v>V7</v>
          </cell>
          <cell r="B119" t="str">
            <v>GOS / mixed income</v>
          </cell>
          <cell r="E119">
            <v>32573.544145626976</v>
          </cell>
          <cell r="F119">
            <v>5507.0325703257004</v>
          </cell>
          <cell r="G119">
            <v>1119.6091097986357</v>
          </cell>
          <cell r="H119">
            <v>17478.947618812497</v>
          </cell>
          <cell r="I119">
            <v>9368.0296073875052</v>
          </cell>
          <cell r="J119">
            <v>60945.110098812875</v>
          </cell>
          <cell r="K119">
            <v>10440.775282557428</v>
          </cell>
          <cell r="L119">
            <v>16812.142227721091</v>
          </cell>
          <cell r="M119">
            <v>14542.129522718184</v>
          </cell>
          <cell r="N119">
            <v>1091.0641136588174</v>
          </cell>
          <cell r="O119">
            <v>793.82066738358219</v>
          </cell>
          <cell r="P119">
            <v>394.39488657696978</v>
          </cell>
          <cell r="Q119">
            <v>747.94920059414233</v>
          </cell>
          <cell r="R119">
            <v>4149.9480204985757</v>
          </cell>
          <cell r="S119">
            <v>6117.942648582276</v>
          </cell>
          <cell r="T119">
            <v>1171.6728449952639</v>
          </cell>
          <cell r="U119">
            <v>17811.278390920255</v>
          </cell>
          <cell r="V119">
            <v>11321.417674045984</v>
          </cell>
          <cell r="W119">
            <v>7687.7167098943937</v>
          </cell>
          <cell r="X119">
            <v>1326.0877915109304</v>
          </cell>
          <cell r="Y119">
            <v>1537.4361524257743</v>
          </cell>
          <cell r="Z119">
            <v>884.85179685212154</v>
          </cell>
          <cell r="AA119">
            <v>6486.1437580032161</v>
          </cell>
          <cell r="AB119">
            <v>13230.858374942347</v>
          </cell>
          <cell r="AC119">
            <v>9338.0038444711827</v>
          </cell>
          <cell r="AD119">
            <v>2814.4967668291783</v>
          </cell>
          <cell r="AE119">
            <v>2912.7662644313377</v>
          </cell>
          <cell r="AF119">
            <v>2732.3828351926759</v>
          </cell>
          <cell r="AG119">
            <v>733.75152039715761</v>
          </cell>
          <cell r="AH119">
            <v>922.7631394173934</v>
          </cell>
          <cell r="AI119">
            <v>7988.9904024482312</v>
          </cell>
          <cell r="AJ119">
            <v>644.31223773754868</v>
          </cell>
          <cell r="AK119">
            <v>689.41883502445603</v>
          </cell>
          <cell r="AL119">
            <v>10536.215452971037</v>
          </cell>
          <cell r="AM119">
            <v>18628.24271114391</v>
          </cell>
          <cell r="AN119">
            <v>8420.3579519210853</v>
          </cell>
          <cell r="AO119">
            <v>23790.006749371838</v>
          </cell>
          <cell r="AP119">
            <v>29796.296197632448</v>
          </cell>
          <cell r="AQ119">
            <v>22316.004594223738</v>
          </cell>
          <cell r="AR119">
            <v>17092.287088195575</v>
          </cell>
          <cell r="AS119">
            <v>10901.188911265108</v>
          </cell>
          <cell r="AT119">
            <v>42878.13703126894</v>
          </cell>
          <cell r="AU119">
            <v>285.07041023387097</v>
          </cell>
          <cell r="AV119">
            <v>2168.1359571630446</v>
          </cell>
          <cell r="AW119">
            <v>12522.092691761529</v>
          </cell>
          <cell r="AX119">
            <v>39900.176056609613</v>
          </cell>
          <cell r="AY119">
            <v>48988.924039400641</v>
          </cell>
          <cell r="AZ119">
            <v>36119.828996079224</v>
          </cell>
          <cell r="BA119">
            <v>18845.946093879786</v>
          </cell>
          <cell r="BB119">
            <v>102827.92102720652</v>
          </cell>
          <cell r="BC119">
            <v>3370.6228230170573</v>
          </cell>
          <cell r="BD119">
            <v>548.18693003347619</v>
          </cell>
          <cell r="BE119">
            <v>23.812213900106904</v>
          </cell>
          <cell r="BF119">
            <v>14784.715752191971</v>
          </cell>
          <cell r="BG119">
            <v>31242.594322908579</v>
          </cell>
          <cell r="BH119">
            <v>7147.695513857856</v>
          </cell>
          <cell r="BI119">
            <v>21862.055006104998</v>
          </cell>
          <cell r="BJ119">
            <v>299.36614421384036</v>
          </cell>
          <cell r="BK119">
            <v>141.71210945519562</v>
          </cell>
          <cell r="BL119">
            <v>467.2345957117812</v>
          </cell>
          <cell r="BM119">
            <v>54.628574666098963</v>
          </cell>
          <cell r="BN119">
            <v>83433.751000000004</v>
          </cell>
        </row>
        <row r="121">
          <cell r="B121" t="str">
            <v>Total output at basic prices</v>
          </cell>
          <cell r="E121">
            <v>105146</v>
          </cell>
          <cell r="F121">
            <v>12807</v>
          </cell>
          <cell r="G121">
            <v>2513</v>
          </cell>
          <cell r="H121">
            <v>55939.692681699999</v>
          </cell>
          <cell r="I121">
            <v>46720.337896999998</v>
          </cell>
          <cell r="J121">
            <v>139034.51201760437</v>
          </cell>
          <cell r="K121">
            <v>35220.5013446382</v>
          </cell>
          <cell r="L121">
            <v>172231.3662278142</v>
          </cell>
          <cell r="M121">
            <v>57768.792836818306</v>
          </cell>
          <cell r="N121">
            <v>18417.342102705599</v>
          </cell>
          <cell r="O121">
            <v>14928.2156677452</v>
          </cell>
          <cell r="P121">
            <v>4336.2333008422002</v>
          </cell>
          <cell r="Q121">
            <v>5721.9999966375999</v>
          </cell>
          <cell r="R121">
            <v>25554.705086882801</v>
          </cell>
          <cell r="S121">
            <v>48045.836818889409</v>
          </cell>
          <cell r="T121">
            <v>28031.4668347552</v>
          </cell>
          <cell r="U121">
            <v>85930.612478279989</v>
          </cell>
          <cell r="V121">
            <v>77527.036322489992</v>
          </cell>
          <cell r="W121">
            <v>88003.260817625007</v>
          </cell>
          <cell r="X121">
            <v>11548.748299575</v>
          </cell>
          <cell r="Y121">
            <v>28864.330314400002</v>
          </cell>
          <cell r="Z121">
            <v>7124.5180920000003</v>
          </cell>
          <cell r="AA121">
            <v>31584.821346600005</v>
          </cell>
          <cell r="AB121">
            <v>105877.0373785336</v>
          </cell>
          <cell r="AC121">
            <v>36332.896848428005</v>
          </cell>
          <cell r="AD121">
            <v>56947.512750267808</v>
          </cell>
          <cell r="AE121">
            <v>51282.788427256499</v>
          </cell>
          <cell r="AF121">
            <v>33556.078013939994</v>
          </cell>
          <cell r="AG121">
            <v>7981.8510103399994</v>
          </cell>
          <cell r="AH121">
            <v>5452.8372756799999</v>
          </cell>
          <cell r="AI121">
            <v>160524.479284</v>
          </cell>
          <cell r="AJ121">
            <v>12111.391713123001</v>
          </cell>
          <cell r="AK121">
            <v>15637.119169700001</v>
          </cell>
          <cell r="AL121">
            <v>32220.930196109999</v>
          </cell>
          <cell r="AM121">
            <v>59435.000000870008</v>
          </cell>
          <cell r="AN121">
            <v>25212</v>
          </cell>
          <cell r="AO121">
            <v>181525.57161927668</v>
          </cell>
          <cell r="AP121">
            <v>157709.2270174255</v>
          </cell>
          <cell r="AQ121">
            <v>128156.83170396578</v>
          </cell>
          <cell r="AR121">
            <v>64833.841436577495</v>
          </cell>
          <cell r="AS121">
            <v>43553.628575538503</v>
          </cell>
          <cell r="AT121">
            <v>151838.25170128312</v>
          </cell>
          <cell r="AU121">
            <v>1331.3110809999998</v>
          </cell>
          <cell r="AV121">
            <v>17572.26626</v>
          </cell>
          <cell r="AW121">
            <v>37919.66308246713</v>
          </cell>
          <cell r="AX121">
            <v>138009.60175632083</v>
          </cell>
          <cell r="AY121">
            <v>135496</v>
          </cell>
          <cell r="AZ121">
            <v>98119</v>
          </cell>
          <cell r="BA121">
            <v>108824</v>
          </cell>
          <cell r="BB121">
            <v>196202.88582224879</v>
          </cell>
          <cell r="BC121">
            <v>10420.367763960299</v>
          </cell>
          <cell r="BD121">
            <v>15486.845089377999</v>
          </cell>
          <cell r="BE121">
            <v>2852.99997785592</v>
          </cell>
          <cell r="BF121">
            <v>136194.32356403978</v>
          </cell>
          <cell r="BG121">
            <v>436108</v>
          </cell>
          <cell r="BH121">
            <v>33318.965436551254</v>
          </cell>
          <cell r="BI121">
            <v>100429.999950967</v>
          </cell>
          <cell r="BJ121">
            <v>919.19912521912522</v>
          </cell>
          <cell r="BK121">
            <v>1955.5981601940002</v>
          </cell>
          <cell r="BL121">
            <v>18221.883770393499</v>
          </cell>
          <cell r="BM121">
            <v>2075.3533304572993</v>
          </cell>
          <cell r="BN121">
            <v>229752.4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2"/>
      <sheetName val="Table2.1"/>
      <sheetName val="Table2.2"/>
      <sheetName val="Sheet1"/>
      <sheetName val="Sheet2"/>
      <sheetName val="Sheet3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="68" zoomScaleNormal="68" workbookViewId="0">
      <pane xSplit="1" ySplit="5" topLeftCell="B22" activePane="bottomRight" state="frozen"/>
      <selection pane="topRight" activeCell="B1" sqref="B1"/>
      <selection pane="bottomLeft" activeCell="A6" sqref="A6"/>
      <selection pane="bottomRight" activeCell="E20" sqref="E20"/>
    </sheetView>
  </sheetViews>
  <sheetFormatPr defaultRowHeight="15"/>
  <cols>
    <col min="1" max="1" width="36.5703125" bestFit="1" customWidth="1"/>
    <col min="2" max="4" width="14.140625" customWidth="1"/>
    <col min="5" max="10" width="11.85546875" bestFit="1" customWidth="1"/>
    <col min="11" max="13" width="11.28515625" bestFit="1" customWidth="1"/>
    <col min="14" max="14" width="11.28515625" customWidth="1"/>
    <col min="15" max="18" width="11.28515625" bestFit="1" customWidth="1"/>
    <col min="19" max="19" width="11.28515625" customWidth="1"/>
    <col min="20" max="23" width="11.28515625" bestFit="1" customWidth="1"/>
    <col min="24" max="24" width="11.28515625" customWidth="1"/>
    <col min="25" max="28" width="11.28515625" bestFit="1" customWidth="1"/>
    <col min="29" max="29" width="11.28515625" customWidth="1"/>
    <col min="30" max="33" width="11.28515625" bestFit="1" customWidth="1"/>
    <col min="34" max="34" width="11.28515625" customWidth="1"/>
  </cols>
  <sheetData>
    <row r="1" spans="1:10" ht="26.25">
      <c r="A1" s="1" t="s">
        <v>124</v>
      </c>
    </row>
    <row r="2" spans="1:10">
      <c r="A2" t="s">
        <v>125</v>
      </c>
    </row>
    <row r="3" spans="1:10">
      <c r="A3" t="s">
        <v>126</v>
      </c>
    </row>
    <row r="4" spans="1:10">
      <c r="A4" s="15" t="s">
        <v>127</v>
      </c>
    </row>
    <row r="5" spans="1:10">
      <c r="B5" s="45" t="s">
        <v>151</v>
      </c>
      <c r="C5" s="45" t="s">
        <v>129</v>
      </c>
      <c r="D5" t="s">
        <v>130</v>
      </c>
      <c r="E5" t="s">
        <v>109</v>
      </c>
      <c r="F5" t="s">
        <v>110</v>
      </c>
      <c r="G5" t="s">
        <v>111</v>
      </c>
      <c r="H5" t="s">
        <v>112</v>
      </c>
      <c r="I5" t="s">
        <v>113</v>
      </c>
      <c r="J5" t="s">
        <v>114</v>
      </c>
    </row>
    <row r="6" spans="1:10">
      <c r="A6" t="s">
        <v>0</v>
      </c>
      <c r="B6" s="2">
        <f>(H6/E6)^(1/3)-1</f>
        <v>4.3549115924643056E-2</v>
      </c>
      <c r="C6" s="2">
        <f>I6/H6-1</f>
        <v>-6.0792434838453646E-2</v>
      </c>
      <c r="D6" s="2">
        <f>J6/I6-1</f>
        <v>-7.8062700162668031E-2</v>
      </c>
      <c r="E6" s="3">
        <v>267651.88</v>
      </c>
      <c r="F6" s="3">
        <v>272371.6562776292</v>
      </c>
      <c r="G6" s="3">
        <v>284573.64</v>
      </c>
      <c r="H6" s="3">
        <v>304164.82</v>
      </c>
      <c r="I6" s="3">
        <v>285673.90000000002</v>
      </c>
      <c r="J6" s="3">
        <v>263373.424</v>
      </c>
    </row>
    <row r="7" spans="1:10">
      <c r="A7" t="s">
        <v>1</v>
      </c>
      <c r="B7" s="2">
        <f t="shared" ref="B7:B11" si="0">(H7/E7)^(1/3)-1</f>
        <v>-1.6413367805641066E-3</v>
      </c>
      <c r="C7" s="2">
        <f t="shared" ref="C7:D10" si="1">I7/H7-1</f>
        <v>3.9275246727604518E-2</v>
      </c>
      <c r="D7" s="2">
        <f t="shared" si="1"/>
        <v>-4.7184075758302746E-2</v>
      </c>
      <c r="E7" s="3">
        <v>914582.07</v>
      </c>
      <c r="F7" s="3">
        <v>887959.4</v>
      </c>
      <c r="G7" s="3">
        <v>923086.99690000014</v>
      </c>
      <c r="H7" s="3">
        <v>910086.04599999997</v>
      </c>
      <c r="I7" s="3">
        <v>945829.9</v>
      </c>
      <c r="J7" s="3">
        <v>901201.79034393211</v>
      </c>
    </row>
    <row r="8" spans="1:10">
      <c r="A8" t="s">
        <v>2</v>
      </c>
      <c r="B8" s="2">
        <f t="shared" si="0"/>
        <v>1.1082278057683803E-2</v>
      </c>
      <c r="C8" s="2">
        <f t="shared" si="1"/>
        <v>-2.4297075450836481E-3</v>
      </c>
      <c r="D8" s="2">
        <f t="shared" si="1"/>
        <v>6.7205447005393992E-3</v>
      </c>
      <c r="E8" s="3">
        <v>1478329.399999999</v>
      </c>
      <c r="F8" s="3">
        <v>1509321.7999999998</v>
      </c>
      <c r="G8" s="3">
        <v>1524693.88</v>
      </c>
      <c r="H8" s="3">
        <v>1528025.8760000002</v>
      </c>
      <c r="I8" s="3">
        <v>1524313.22</v>
      </c>
      <c r="J8" s="3">
        <v>1534557.435132633</v>
      </c>
    </row>
    <row r="9" spans="1:10">
      <c r="A9" t="s">
        <v>3</v>
      </c>
      <c r="B9" s="2">
        <f t="shared" si="0"/>
        <v>3.5731361192153255E-2</v>
      </c>
      <c r="C9" s="2">
        <f t="shared" si="1"/>
        <v>1.733172366873581E-2</v>
      </c>
      <c r="D9" s="2">
        <f t="shared" si="1"/>
        <v>7.193692803495022E-3</v>
      </c>
      <c r="E9" s="3">
        <v>383438.19999999995</v>
      </c>
      <c r="F9" s="3">
        <v>393317.89</v>
      </c>
      <c r="G9" s="3">
        <v>411270.484</v>
      </c>
      <c r="H9" s="3">
        <v>426026.64</v>
      </c>
      <c r="I9" s="3">
        <v>433410.41600000003</v>
      </c>
      <c r="J9" s="3">
        <v>436528.23739053897</v>
      </c>
    </row>
    <row r="10" spans="1:10">
      <c r="A10" t="s">
        <v>4</v>
      </c>
      <c r="B10" s="2">
        <f t="shared" si="0"/>
        <v>2.5497413897698662E-2</v>
      </c>
      <c r="C10" s="2">
        <f>I10/H10-1</f>
        <v>1.5117273472808446E-2</v>
      </c>
      <c r="D10" s="2">
        <f t="shared" si="1"/>
        <v>1.2028575165390576E-2</v>
      </c>
      <c r="E10" s="3">
        <f t="shared" ref="E10:J10" si="2">SUM(E14:E19)</f>
        <v>7255906.919429278</v>
      </c>
      <c r="F10" s="3">
        <f t="shared" si="2"/>
        <v>7467360.4165903321</v>
      </c>
      <c r="G10" s="3">
        <f t="shared" si="2"/>
        <v>7656309.5994916158</v>
      </c>
      <c r="H10" s="3">
        <f t="shared" si="2"/>
        <v>7825199.3711227626</v>
      </c>
      <c r="I10" s="3">
        <f t="shared" si="2"/>
        <v>7943495.0499952743</v>
      </c>
      <c r="J10" s="3">
        <f t="shared" si="2"/>
        <v>8039043.9772800496</v>
      </c>
    </row>
    <row r="11" spans="1:10">
      <c r="A11" t="s">
        <v>131</v>
      </c>
      <c r="B11" s="2">
        <f t="shared" si="0"/>
        <v>2.1968664551072825E-2</v>
      </c>
      <c r="C11" s="2">
        <f>I11/H11-1</f>
        <v>1.520096813015237E-2</v>
      </c>
      <c r="D11" s="2">
        <f>J11/I11-1</f>
        <v>4.5043916710250098E-3</v>
      </c>
      <c r="E11" s="3">
        <v>2815588.6781288353</v>
      </c>
      <c r="F11" s="3">
        <v>2887320.8536038501</v>
      </c>
      <c r="G11" s="3">
        <v>2946866.8229320068</v>
      </c>
      <c r="H11" s="3">
        <v>3005259.2971371822</v>
      </c>
      <c r="I11" s="3">
        <v>3050942.1479358086</v>
      </c>
      <c r="J11" s="3">
        <v>3064684.78633575</v>
      </c>
    </row>
    <row r="12" spans="1:10">
      <c r="E12" s="3"/>
      <c r="F12" s="3"/>
      <c r="G12" s="3"/>
      <c r="H12" s="3"/>
      <c r="I12" s="3"/>
      <c r="J12" s="3"/>
    </row>
    <row r="13" spans="1:10">
      <c r="A13" t="s">
        <v>132</v>
      </c>
      <c r="E13" s="3"/>
      <c r="F13" s="3"/>
      <c r="G13" s="3"/>
      <c r="H13" s="3"/>
      <c r="I13" s="3"/>
      <c r="J13" s="3"/>
    </row>
    <row r="14" spans="1:10">
      <c r="A14" t="s">
        <v>133</v>
      </c>
      <c r="B14" s="2">
        <f t="shared" ref="B14:B19" si="3">(H14/E14)^(1/3)-1</f>
        <v>-7.1181860805969999E-3</v>
      </c>
      <c r="C14" s="2">
        <f>I14/H14-1</f>
        <v>-1.5282312527024389E-2</v>
      </c>
      <c r="D14" s="2">
        <f t="shared" ref="D14:D19" si="4">J14/I14-1</f>
        <v>-3.4887698152399449E-2</v>
      </c>
      <c r="E14" s="3">
        <v>275911.614</v>
      </c>
      <c r="F14" s="3">
        <v>274933.40757499076</v>
      </c>
      <c r="G14" s="3">
        <v>273157.39999999997</v>
      </c>
      <c r="H14" s="3">
        <v>270061.484</v>
      </c>
      <c r="I14" s="3">
        <v>265934.32</v>
      </c>
      <c r="J14" s="3">
        <v>256656.48371547641</v>
      </c>
    </row>
    <row r="15" spans="1:10">
      <c r="A15" t="s">
        <v>134</v>
      </c>
      <c r="B15" s="2">
        <f>(H15/E15)^(1/3)-1</f>
        <v>2.5104917668262061E-2</v>
      </c>
      <c r="C15" s="2">
        <f>I15/H15-1</f>
        <v>1.4266840396850222E-2</v>
      </c>
      <c r="D15" s="2">
        <f>J15/I15-1</f>
        <v>1.214415590076201E-2</v>
      </c>
      <c r="E15" s="3">
        <v>1542782.3499999999</v>
      </c>
      <c r="F15" s="3">
        <v>1603751.284</v>
      </c>
      <c r="G15" s="3">
        <v>1635872.04</v>
      </c>
      <c r="H15" s="3">
        <v>1661918.08</v>
      </c>
      <c r="I15" s="3">
        <v>1685628.4</v>
      </c>
      <c r="J15" s="3">
        <v>1706098.9340803518</v>
      </c>
    </row>
    <row r="16" spans="1:10">
      <c r="A16" t="s">
        <v>135</v>
      </c>
      <c r="B16" s="2">
        <f>(H16/E16)^(1/3)-1</f>
        <v>2.8095471520377169E-2</v>
      </c>
      <c r="C16" s="2">
        <f>I16/H16-1</f>
        <v>1.1274309174684749E-2</v>
      </c>
      <c r="D16" s="2">
        <f>J16/I16-1</f>
        <v>3.9107715920223551E-3</v>
      </c>
      <c r="E16" s="3">
        <v>949768.34000000008</v>
      </c>
      <c r="F16" s="3">
        <v>972754.01</v>
      </c>
      <c r="G16" s="3">
        <v>1000514.9</v>
      </c>
      <c r="H16" s="3">
        <v>1032091.0859999999</v>
      </c>
      <c r="I16" s="3">
        <v>1043727.2000000001</v>
      </c>
      <c r="J16" s="3">
        <v>1047808.978683581</v>
      </c>
    </row>
    <row r="17" spans="1:10">
      <c r="A17" t="s">
        <v>136</v>
      </c>
      <c r="B17" s="2">
        <f t="shared" si="3"/>
        <v>2.5897159227755262E-2</v>
      </c>
      <c r="C17" s="2">
        <f t="shared" ref="C17:C19" si="5">I17/H17-1</f>
        <v>2.7550910343291601E-2</v>
      </c>
      <c r="D17" s="2">
        <f t="shared" si="4"/>
        <v>1.9186293452233549E-2</v>
      </c>
      <c r="E17" s="3">
        <v>2183208.2800000003</v>
      </c>
      <c r="F17" s="3">
        <v>2248167.7199999997</v>
      </c>
      <c r="G17" s="3">
        <v>2306827.2799999998</v>
      </c>
      <c r="H17" s="3">
        <v>2357255.466</v>
      </c>
      <c r="I17" s="3">
        <v>2422200</v>
      </c>
      <c r="J17" s="3">
        <v>2468673.04</v>
      </c>
    </row>
    <row r="18" spans="1:10">
      <c r="A18" t="s">
        <v>137</v>
      </c>
      <c r="B18" s="2">
        <f t="shared" si="3"/>
        <v>3.0134514411805702E-2</v>
      </c>
      <c r="C18" s="2">
        <f t="shared" si="5"/>
        <v>8.0874020947168113E-3</v>
      </c>
      <c r="D18" s="2">
        <f t="shared" si="4"/>
        <v>1.3981306102758717E-2</v>
      </c>
      <c r="E18" s="3">
        <v>1695331.1054292771</v>
      </c>
      <c r="F18" s="3">
        <v>1745865.669015341</v>
      </c>
      <c r="G18" s="3">
        <v>1801816.0194916162</v>
      </c>
      <c r="H18" s="3">
        <v>1853259.9711227617</v>
      </c>
      <c r="I18" s="3">
        <v>1868248.0296952748</v>
      </c>
      <c r="J18" s="3">
        <v>1894368.5772743204</v>
      </c>
    </row>
    <row r="19" spans="1:10">
      <c r="A19" t="s">
        <v>138</v>
      </c>
      <c r="B19" s="2">
        <f t="shared" si="3"/>
        <v>2.2329926473648287E-2</v>
      </c>
      <c r="C19" s="2">
        <f t="shared" si="5"/>
        <v>1.0980126713797667E-2</v>
      </c>
      <c r="D19" s="2">
        <f t="shared" si="4"/>
        <v>1.1677355094785957E-2</v>
      </c>
      <c r="E19" s="3">
        <v>608905.23</v>
      </c>
      <c r="F19" s="3">
        <v>621888.326</v>
      </c>
      <c r="G19" s="3">
        <v>638121.96</v>
      </c>
      <c r="H19" s="3">
        <v>650613.28399999999</v>
      </c>
      <c r="I19" s="3">
        <v>657757.10030000005</v>
      </c>
      <c r="J19" s="3">
        <v>665437.96352631995</v>
      </c>
    </row>
    <row r="20" spans="1:10">
      <c r="A20" t="s">
        <v>139</v>
      </c>
      <c r="B20" s="2">
        <f>(H20/E20)^(1/3)-1</f>
        <v>1.517668688647511E-2</v>
      </c>
      <c r="C20" s="2">
        <f>I20/H20-1</f>
        <v>1.6231620983844675E-2</v>
      </c>
      <c r="D20" s="2">
        <f>J20/I20-1</f>
        <v>-6.919809517685338E-3</v>
      </c>
      <c r="E20" s="3">
        <v>1053120</v>
      </c>
      <c r="F20" s="3">
        <v>1073980</v>
      </c>
      <c r="G20" s="3">
        <v>1093236</v>
      </c>
      <c r="H20" s="3">
        <v>1101800</v>
      </c>
      <c r="I20" s="3">
        <v>1119684</v>
      </c>
      <c r="J20" s="3">
        <v>1111936</v>
      </c>
    </row>
    <row r="22" spans="1:10">
      <c r="A22" t="s">
        <v>140</v>
      </c>
      <c r="B22" s="2"/>
      <c r="C22" s="2"/>
      <c r="D22" s="2"/>
      <c r="E22" s="3"/>
      <c r="F22" s="3"/>
      <c r="G22" s="3"/>
      <c r="H22" s="3"/>
      <c r="I22" s="3"/>
      <c r="J22" s="3"/>
    </row>
    <row r="23" spans="1:10">
      <c r="B23" s="2"/>
      <c r="C23" s="2"/>
      <c r="D23" s="2"/>
      <c r="E23" s="3"/>
      <c r="F23" s="3"/>
      <c r="G23" s="3"/>
      <c r="H23" s="3"/>
      <c r="I23" s="3"/>
      <c r="J23" s="3"/>
    </row>
    <row r="31" spans="1:10">
      <c r="B31" s="46"/>
      <c r="C31" s="46"/>
      <c r="D31" s="46"/>
      <c r="E31" s="46"/>
      <c r="F31" s="46"/>
      <c r="G31" s="46"/>
    </row>
    <row r="32" spans="1:10">
      <c r="B32" s="46"/>
      <c r="C32" s="46"/>
      <c r="D32" s="46"/>
      <c r="E32" s="46"/>
      <c r="F32" s="46"/>
      <c r="G32" s="46"/>
    </row>
    <row r="33" spans="2:7">
      <c r="B33" s="46"/>
      <c r="C33" s="46"/>
      <c r="D33" s="46"/>
      <c r="E33" s="46"/>
      <c r="F33" s="46"/>
      <c r="G33" s="46"/>
    </row>
    <row r="34" spans="2:7">
      <c r="B34" s="46"/>
      <c r="C34" s="46"/>
      <c r="D34" s="46"/>
      <c r="E34" s="46"/>
      <c r="F34" s="46"/>
      <c r="G34" s="46"/>
    </row>
    <row r="35" spans="2:7">
      <c r="B35" s="46"/>
      <c r="C35" s="46"/>
      <c r="D35" s="46"/>
      <c r="E35" s="46"/>
      <c r="F35" s="46"/>
      <c r="G35" s="46"/>
    </row>
    <row r="36" spans="2:7">
      <c r="B36" s="46"/>
      <c r="C36" s="46"/>
      <c r="D36" s="46"/>
      <c r="E36" s="46"/>
      <c r="F36" s="46"/>
      <c r="G36" s="46"/>
    </row>
    <row r="37" spans="2:7">
      <c r="B37" s="46"/>
      <c r="C37" s="46"/>
      <c r="D37" s="46"/>
      <c r="E37" s="46"/>
      <c r="F37" s="46"/>
      <c r="G37" s="46"/>
    </row>
    <row r="38" spans="2:7">
      <c r="B38" s="46"/>
      <c r="C38" s="46"/>
      <c r="D38" s="46"/>
      <c r="E38" s="46"/>
      <c r="F38" s="46"/>
      <c r="G38" s="46"/>
    </row>
    <row r="39" spans="2:7">
      <c r="B39" s="46"/>
      <c r="C39" s="46"/>
      <c r="D39" s="46"/>
      <c r="E39" s="46"/>
      <c r="F39" s="46"/>
      <c r="G39" s="46"/>
    </row>
    <row r="40" spans="2:7">
      <c r="B40" s="46"/>
      <c r="C40" s="46"/>
      <c r="D40" s="46"/>
      <c r="E40" s="46"/>
      <c r="F40" s="46"/>
      <c r="G40" s="46"/>
    </row>
    <row r="41" spans="2:7">
      <c r="B41" s="46"/>
      <c r="C41" s="46"/>
      <c r="D41" s="46"/>
      <c r="E41" s="46"/>
      <c r="F41" s="46"/>
      <c r="G41" s="46"/>
    </row>
    <row r="42" spans="2:7">
      <c r="B42" s="46"/>
      <c r="C42" s="46"/>
      <c r="D42" s="46"/>
      <c r="E42" s="46"/>
      <c r="F42" s="46"/>
      <c r="G42" s="46"/>
    </row>
    <row r="43" spans="2:7">
      <c r="B43" s="46"/>
      <c r="C43" s="46"/>
      <c r="D43" s="46"/>
      <c r="E43" s="46"/>
      <c r="F43" s="46"/>
      <c r="G43" s="46"/>
    </row>
  </sheetData>
  <pageMargins left="0.75" right="0.75" top="1" bottom="1" header="0.5" footer="0.5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2"/>
  <sheetViews>
    <sheetView zoomScale="77" zoomScaleNormal="77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27" sqref="B27"/>
    </sheetView>
  </sheetViews>
  <sheetFormatPr defaultColWidth="9.140625" defaultRowHeight="15"/>
  <cols>
    <col min="1" max="1" width="28.85546875" style="3" customWidth="1"/>
    <col min="2" max="29" width="9.42578125" style="3" customWidth="1"/>
    <col min="30" max="35" width="10.28515625" style="3" bestFit="1" customWidth="1"/>
    <col min="36" max="36" width="11.85546875" style="3" bestFit="1" customWidth="1"/>
    <col min="37" max="16384" width="9.140625" style="3"/>
  </cols>
  <sheetData>
    <row r="1" spans="1:37" ht="26.25">
      <c r="A1" s="1" t="s">
        <v>54</v>
      </c>
    </row>
    <row r="2" spans="1:37">
      <c r="B2" s="3" t="s">
        <v>28</v>
      </c>
      <c r="C2" s="3" t="s">
        <v>11</v>
      </c>
      <c r="D2" s="3" t="s">
        <v>29</v>
      </c>
      <c r="E2" s="3" t="s">
        <v>30</v>
      </c>
      <c r="F2" s="3" t="s">
        <v>31</v>
      </c>
      <c r="G2" s="3" t="s">
        <v>12</v>
      </c>
      <c r="H2" s="3" t="s">
        <v>32</v>
      </c>
      <c r="I2" s="3" t="s">
        <v>33</v>
      </c>
      <c r="J2" s="3" t="s">
        <v>34</v>
      </c>
      <c r="K2" s="3" t="s">
        <v>13</v>
      </c>
      <c r="L2" s="3" t="s">
        <v>35</v>
      </c>
      <c r="M2" s="3" t="s">
        <v>36</v>
      </c>
      <c r="N2" s="3" t="s">
        <v>37</v>
      </c>
      <c r="O2" s="3" t="s">
        <v>14</v>
      </c>
      <c r="P2" s="3" t="s">
        <v>38</v>
      </c>
      <c r="Q2" s="3" t="s">
        <v>39</v>
      </c>
      <c r="R2" s="3" t="s">
        <v>40</v>
      </c>
      <c r="S2" s="3" t="s">
        <v>15</v>
      </c>
      <c r="T2" s="3" t="s">
        <v>41</v>
      </c>
      <c r="U2" s="3" t="s">
        <v>42</v>
      </c>
      <c r="V2" s="3" t="s">
        <v>43</v>
      </c>
      <c r="W2" s="3" t="s">
        <v>16</v>
      </c>
      <c r="X2" s="3" t="s">
        <v>44</v>
      </c>
      <c r="Y2" s="3" t="s">
        <v>45</v>
      </c>
      <c r="Z2" s="3" t="s">
        <v>46</v>
      </c>
      <c r="AA2" s="3" t="s">
        <v>17</v>
      </c>
      <c r="AB2" s="3" t="s">
        <v>47</v>
      </c>
      <c r="AC2" s="3" t="s">
        <v>48</v>
      </c>
      <c r="AD2" s="3" t="s">
        <v>49</v>
      </c>
      <c r="AE2" s="3" t="s">
        <v>18</v>
      </c>
      <c r="AF2" s="3" t="s">
        <v>50</v>
      </c>
      <c r="AG2" s="3" t="s">
        <v>51</v>
      </c>
      <c r="AH2" s="3" t="s">
        <v>52</v>
      </c>
      <c r="AI2" s="3" t="s">
        <v>19</v>
      </c>
      <c r="AJ2" s="3" t="s">
        <v>50</v>
      </c>
      <c r="AK2" s="3" t="s">
        <v>74</v>
      </c>
    </row>
    <row r="4" spans="1:37">
      <c r="B4" s="4">
        <v>2008</v>
      </c>
      <c r="C4" s="4"/>
      <c r="D4" s="4"/>
      <c r="E4" s="4"/>
      <c r="F4" s="4">
        <v>2009</v>
      </c>
      <c r="G4" s="4"/>
      <c r="H4" s="4"/>
      <c r="I4" s="4"/>
      <c r="J4" s="4">
        <v>2010</v>
      </c>
      <c r="K4" s="4"/>
      <c r="L4" s="4"/>
      <c r="M4" s="4"/>
      <c r="N4" s="4">
        <v>2011</v>
      </c>
      <c r="O4" s="4"/>
      <c r="P4" s="4"/>
      <c r="Q4" s="4"/>
      <c r="R4" s="4">
        <v>2012</v>
      </c>
      <c r="S4" s="4"/>
      <c r="T4" s="4"/>
      <c r="U4" s="4"/>
      <c r="V4" s="4">
        <v>2013</v>
      </c>
      <c r="W4" s="4"/>
      <c r="X4" s="4"/>
      <c r="Y4" s="4"/>
      <c r="Z4" s="4">
        <v>2014</v>
      </c>
      <c r="AA4" s="4"/>
      <c r="AB4" s="4"/>
      <c r="AC4" s="4"/>
      <c r="AD4" s="4">
        <v>2015</v>
      </c>
      <c r="AE4" s="4"/>
      <c r="AF4" s="4"/>
      <c r="AG4" s="4"/>
      <c r="AH4" s="4">
        <v>2016</v>
      </c>
      <c r="AI4" s="4"/>
    </row>
    <row r="5" spans="1:37">
      <c r="A5" s="3" t="s">
        <v>2</v>
      </c>
      <c r="B5" s="3">
        <f>B8/$B8*100</f>
        <v>100</v>
      </c>
      <c r="C5" s="3">
        <f t="shared" ref="C5:AI6" si="0">C8/$B8*100</f>
        <v>99.416815108848652</v>
      </c>
      <c r="D5" s="3">
        <f t="shared" si="0"/>
        <v>97.350246847756537</v>
      </c>
      <c r="E5" s="3">
        <f t="shared" si="0"/>
        <v>99.330945876920779</v>
      </c>
      <c r="F5" s="3">
        <f t="shared" si="0"/>
        <v>96.2185343855908</v>
      </c>
      <c r="G5" s="3">
        <f t="shared" si="0"/>
        <v>96.232680515496199</v>
      </c>
      <c r="H5" s="3">
        <f t="shared" si="0"/>
        <v>88.353741857368234</v>
      </c>
      <c r="I5" s="3">
        <f t="shared" si="0"/>
        <v>89.340634413858382</v>
      </c>
      <c r="J5" s="3">
        <f t="shared" si="0"/>
        <v>87.449184837843433</v>
      </c>
      <c r="K5" s="3">
        <f t="shared" si="0"/>
        <v>85.561578809686523</v>
      </c>
      <c r="L5" s="3">
        <f t="shared" si="0"/>
        <v>85.949646539455145</v>
      </c>
      <c r="M5" s="3">
        <f t="shared" si="0"/>
        <v>89.451281491554468</v>
      </c>
      <c r="N5" s="3">
        <f t="shared" si="0"/>
        <v>90.266583579055677</v>
      </c>
      <c r="O5" s="3">
        <f t="shared" si="0"/>
        <v>86.78327389149419</v>
      </c>
      <c r="P5" s="3">
        <f t="shared" si="0"/>
        <v>86.978848883819651</v>
      </c>
      <c r="Q5" s="3">
        <f t="shared" si="0"/>
        <v>90.435989131074436</v>
      </c>
      <c r="R5" s="3">
        <f t="shared" si="0"/>
        <v>87.038078201555123</v>
      </c>
      <c r="S5" s="3">
        <f t="shared" si="0"/>
        <v>84.369510125257108</v>
      </c>
      <c r="T5" s="3">
        <f t="shared" si="0"/>
        <v>86.807381316404928</v>
      </c>
      <c r="U5" s="3">
        <f t="shared" si="0"/>
        <v>85.941372172286847</v>
      </c>
      <c r="V5" s="3">
        <f t="shared" si="0"/>
        <v>87.917187617573433</v>
      </c>
      <c r="W5" s="3">
        <f t="shared" si="0"/>
        <v>87.047456711501241</v>
      </c>
      <c r="X5" s="3">
        <f t="shared" si="0"/>
        <v>84.224105122238726</v>
      </c>
      <c r="Y5" s="3">
        <f t="shared" si="0"/>
        <v>83.661493886692256</v>
      </c>
      <c r="Z5" s="3">
        <f t="shared" si="0"/>
        <v>85.453145914671609</v>
      </c>
      <c r="AA5" s="3">
        <f t="shared" si="0"/>
        <v>82.633087453494696</v>
      </c>
      <c r="AB5" s="3">
        <f t="shared" si="0"/>
        <v>82.43761318187552</v>
      </c>
      <c r="AC5" s="3">
        <f t="shared" si="0"/>
        <v>82.859318444856072</v>
      </c>
      <c r="AD5" s="3">
        <f t="shared" si="0"/>
        <v>84.241728153874433</v>
      </c>
      <c r="AE5" s="3">
        <f t="shared" si="0"/>
        <v>83.17301641925809</v>
      </c>
      <c r="AF5" s="3">
        <f t="shared" si="0"/>
        <v>84.037614692946661</v>
      </c>
      <c r="AG5" s="3">
        <f t="shared" si="0"/>
        <v>82.325790419829019</v>
      </c>
      <c r="AH5" s="3">
        <f t="shared" si="0"/>
        <v>77.89904614213404</v>
      </c>
      <c r="AI5" s="3">
        <f t="shared" si="0"/>
        <v>81.06420748790822</v>
      </c>
      <c r="AJ5" s="3">
        <f t="shared" ref="AJ5:AK5" si="1">AJ8/$B8*100</f>
        <v>79.721997543334012</v>
      </c>
      <c r="AK5" s="3">
        <f t="shared" si="1"/>
        <v>81.815294299576252</v>
      </c>
    </row>
    <row r="6" spans="1:37">
      <c r="A6" s="7" t="s">
        <v>53</v>
      </c>
      <c r="B6" s="3">
        <f>B9/$B9*100</f>
        <v>100</v>
      </c>
      <c r="C6" s="3">
        <f t="shared" si="0"/>
        <v>101.29045841176602</v>
      </c>
      <c r="D6" s="3">
        <f t="shared" si="0"/>
        <v>101.35248623208383</v>
      </c>
      <c r="E6" s="3">
        <f t="shared" si="0"/>
        <v>102.79954680739314</v>
      </c>
      <c r="F6" s="3">
        <f t="shared" si="0"/>
        <v>102.08981354763935</v>
      </c>
      <c r="G6" s="3">
        <f t="shared" si="0"/>
        <v>99.989936415360958</v>
      </c>
      <c r="H6" s="3">
        <f t="shared" si="0"/>
        <v>97.062774634476995</v>
      </c>
      <c r="I6" s="3">
        <f t="shared" si="0"/>
        <v>98.055786597880527</v>
      </c>
      <c r="J6" s="3">
        <f t="shared" si="0"/>
        <v>96.953685508968192</v>
      </c>
      <c r="K6" s="3">
        <f t="shared" si="0"/>
        <v>97.370001165657712</v>
      </c>
      <c r="L6" s="3">
        <f t="shared" si="0"/>
        <v>95.997939798541495</v>
      </c>
      <c r="M6" s="3">
        <f t="shared" si="0"/>
        <v>97.429314561209921</v>
      </c>
      <c r="N6" s="3">
        <f t="shared" si="0"/>
        <v>97.333815860156122</v>
      </c>
      <c r="O6" s="3">
        <f t="shared" si="0"/>
        <v>98.078216981383235</v>
      </c>
      <c r="P6" s="3">
        <f t="shared" si="0"/>
        <v>99.639476202806577</v>
      </c>
      <c r="Q6" s="3">
        <f t="shared" si="0"/>
        <v>100.81612132438585</v>
      </c>
      <c r="R6" s="3">
        <f t="shared" si="0"/>
        <v>100.9735199927176</v>
      </c>
      <c r="S6" s="3">
        <f t="shared" si="0"/>
        <v>101.80329218931115</v>
      </c>
      <c r="T6" s="3">
        <f t="shared" si="0"/>
        <v>103.26461176692013</v>
      </c>
      <c r="U6" s="3">
        <f t="shared" si="0"/>
        <v>103.10657335297077</v>
      </c>
      <c r="V6" s="3">
        <f t="shared" si="0"/>
        <v>103.04823632702815</v>
      </c>
      <c r="W6" s="3">
        <f t="shared" si="0"/>
        <v>104.27751224370314</v>
      </c>
      <c r="X6" s="3">
        <f t="shared" si="0"/>
        <v>107.55432398604306</v>
      </c>
      <c r="Y6" s="3">
        <f t="shared" si="0"/>
        <v>108.7938547693162</v>
      </c>
      <c r="Z6" s="3">
        <f t="shared" si="0"/>
        <v>107.49753074048454</v>
      </c>
      <c r="AA6" s="3">
        <f t="shared" si="0"/>
        <v>108.30061470991473</v>
      </c>
      <c r="AB6" s="3">
        <f t="shared" si="0"/>
        <v>108.51521509221004</v>
      </c>
      <c r="AC6" s="3">
        <f t="shared" si="0"/>
        <v>110.09019488257019</v>
      </c>
      <c r="AD6" s="3">
        <f t="shared" si="0"/>
        <v>110.98763023895444</v>
      </c>
      <c r="AE6" s="3">
        <f t="shared" si="0"/>
        <v>112.77360212222796</v>
      </c>
      <c r="AF6" s="3">
        <f t="shared" si="0"/>
        <v>114.0163146529942</v>
      </c>
      <c r="AG6" s="3">
        <f t="shared" si="0"/>
        <v>115.84791208937834</v>
      </c>
      <c r="AH6" s="3">
        <f t="shared" si="0"/>
        <v>113.81899635296018</v>
      </c>
      <c r="AI6" s="3">
        <f t="shared" si="0"/>
        <v>112.22979438293666</v>
      </c>
      <c r="AJ6" s="3">
        <f t="shared" ref="AJ6:AK6" si="2">AJ9/$B9*100</f>
        <v>114.79408497046846</v>
      </c>
      <c r="AK6" s="3">
        <f t="shared" si="2"/>
        <v>116.34539525200569</v>
      </c>
    </row>
    <row r="7" spans="1:37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spans="1:37">
      <c r="A8" s="3" t="s">
        <v>75</v>
      </c>
      <c r="B8" s="3">
        <v>2111.2997571693186</v>
      </c>
      <c r="C8" s="3">
        <v>2098.986975978592</v>
      </c>
      <c r="D8" s="3">
        <v>2055.355525300416</v>
      </c>
      <c r="E8" s="3">
        <v>2097.1740190934156</v>
      </c>
      <c r="F8" s="3">
        <v>2031.461682834856</v>
      </c>
      <c r="G8" s="3">
        <v>2031.7603500411974</v>
      </c>
      <c r="H8" s="3">
        <v>1865.412337284622</v>
      </c>
      <c r="I8" s="3">
        <v>1886.2485974333208</v>
      </c>
      <c r="J8" s="3">
        <v>1846.3144271279368</v>
      </c>
      <c r="K8" s="3">
        <v>1806.4614056391467</v>
      </c>
      <c r="L8" s="3">
        <v>1814.6546786754043</v>
      </c>
      <c r="M8" s="3">
        <v>1888.5846889160332</v>
      </c>
      <c r="N8" s="3">
        <v>1905.7981599096424</v>
      </c>
      <c r="O8" s="3">
        <v>1832.2550509347013</v>
      </c>
      <c r="P8" s="3">
        <v>1836.3842252727527</v>
      </c>
      <c r="Q8" s="3">
        <v>1909.3748189180458</v>
      </c>
      <c r="R8" s="3">
        <v>1837.6347337142749</v>
      </c>
      <c r="S8" s="3">
        <v>1781.2932623994971</v>
      </c>
      <c r="T8" s="3">
        <v>1832.7640309383016</v>
      </c>
      <c r="U8" s="3">
        <v>1814.4799819814725</v>
      </c>
      <c r="V8" s="3">
        <v>1856.195368679922</v>
      </c>
      <c r="W8" s="3">
        <v>1837.8327421719932</v>
      </c>
      <c r="X8" s="3">
        <v>1778.2233269238577</v>
      </c>
      <c r="Y8" s="3">
        <v>1766.3449172739579</v>
      </c>
      <c r="Z8" s="3">
        <v>1804.1720621900051</v>
      </c>
      <c r="AA8" s="3">
        <v>1744.6321747471441</v>
      </c>
      <c r="AB8" s="3">
        <v>1740.5051269251198</v>
      </c>
      <c r="AC8" s="3">
        <v>1749.4085891183986</v>
      </c>
      <c r="AD8" s="3">
        <v>1778.5954019479886</v>
      </c>
      <c r="AE8" s="3">
        <v>1756.0316936901934</v>
      </c>
      <c r="AF8" s="3">
        <v>1774.2859549430705</v>
      </c>
      <c r="AG8" s="3">
        <v>1738.144213221572</v>
      </c>
      <c r="AH8" s="3">
        <v>1644.6823720360915</v>
      </c>
      <c r="AI8" s="3">
        <v>1711.508415843439</v>
      </c>
      <c r="AJ8" s="3">
        <v>1683.1703405429412</v>
      </c>
      <c r="AK8" s="3">
        <v>1727.3661098743169</v>
      </c>
    </row>
    <row r="9" spans="1:37">
      <c r="A9" s="7" t="s">
        <v>53</v>
      </c>
      <c r="B9" s="3">
        <f>B10-B8</f>
        <v>12326.440598727917</v>
      </c>
      <c r="C9" s="3">
        <f t="shared" ref="C9:AK9" si="3">C10-C8</f>
        <v>12485.508188305545</v>
      </c>
      <c r="D9" s="3">
        <f t="shared" si="3"/>
        <v>12493.154010731705</v>
      </c>
      <c r="E9" s="3">
        <f t="shared" si="3"/>
        <v>12671.525072974817</v>
      </c>
      <c r="F9" s="3">
        <f t="shared" si="3"/>
        <v>12584.040224301851</v>
      </c>
      <c r="G9" s="3">
        <f t="shared" si="3"/>
        <v>12325.200116945283</v>
      </c>
      <c r="H9" s="3">
        <f t="shared" si="3"/>
        <v>11964.385258795955</v>
      </c>
      <c r="I9" s="3">
        <f t="shared" si="3"/>
        <v>12086.788288603153</v>
      </c>
      <c r="J9" s="3">
        <f t="shared" si="3"/>
        <v>11950.93845254044</v>
      </c>
      <c r="K9" s="3">
        <f t="shared" si="3"/>
        <v>12002.255354665478</v>
      </c>
      <c r="L9" s="3">
        <f t="shared" si="3"/>
        <v>11833.129025269804</v>
      </c>
      <c r="M9" s="3">
        <f t="shared" si="3"/>
        <v>12009.56658513531</v>
      </c>
      <c r="N9" s="3">
        <f t="shared" si="3"/>
        <v>11997.794994477357</v>
      </c>
      <c r="O9" s="3">
        <f t="shared" si="3"/>
        <v>12089.553156501681</v>
      </c>
      <c r="P9" s="3">
        <f t="shared" si="3"/>
        <v>12282.000847022591</v>
      </c>
      <c r="Q9" s="3">
        <f t="shared" si="3"/>
        <v>12427.039308991889</v>
      </c>
      <c r="R9" s="3">
        <f t="shared" si="3"/>
        <v>12446.440962346993</v>
      </c>
      <c r="S9" s="3">
        <f t="shared" si="3"/>
        <v>12548.722339264856</v>
      </c>
      <c r="T9" s="3">
        <f t="shared" si="3"/>
        <v>12728.851028956407</v>
      </c>
      <c r="U9" s="3">
        <f t="shared" si="3"/>
        <v>12709.370517737769</v>
      </c>
      <c r="V9" s="3">
        <f t="shared" si="3"/>
        <v>12702.179638887888</v>
      </c>
      <c r="W9" s="3">
        <f t="shared" si="3"/>
        <v>12853.705604551298</v>
      </c>
      <c r="X9" s="3">
        <f t="shared" si="3"/>
        <v>13257.61985750297</v>
      </c>
      <c r="Y9" s="3">
        <f t="shared" si="3"/>
        <v>13410.409883206079</v>
      </c>
      <c r="Z9" s="3">
        <f t="shared" si="3"/>
        <v>13250.619271825108</v>
      </c>
      <c r="AA9" s="3">
        <f t="shared" si="3"/>
        <v>13349.610940274828</v>
      </c>
      <c r="AB9" s="3">
        <f t="shared" si="3"/>
        <v>13376.063528923103</v>
      </c>
      <c r="AC9" s="3">
        <f t="shared" si="3"/>
        <v>13570.202477223815</v>
      </c>
      <c r="AD9" s="3">
        <f t="shared" si="3"/>
        <v>13680.824313340503</v>
      </c>
      <c r="AE9" s="3">
        <f t="shared" si="3"/>
        <v>13900.971076642194</v>
      </c>
      <c r="AF9" s="3">
        <f t="shared" si="3"/>
        <v>14054.153298560044</v>
      </c>
      <c r="AG9" s="3">
        <f t="shared" si="3"/>
        <v>14279.924068563758</v>
      </c>
      <c r="AH9" s="3">
        <f t="shared" si="3"/>
        <v>14029.83097551593</v>
      </c>
      <c r="AI9" s="3">
        <f t="shared" si="3"/>
        <v>13833.938938687168</v>
      </c>
      <c r="AJ9" s="3">
        <f t="shared" si="3"/>
        <v>14150.024694738046</v>
      </c>
      <c r="AK9" s="3">
        <f t="shared" si="3"/>
        <v>14341.246035093693</v>
      </c>
    </row>
    <row r="10" spans="1:37">
      <c r="A10" s="3" t="s">
        <v>5</v>
      </c>
      <c r="B10" s="3">
        <v>14437.740355897236</v>
      </c>
      <c r="C10" s="3">
        <v>14584.495164284137</v>
      </c>
      <c r="D10" s="3">
        <v>14548.509536032121</v>
      </c>
      <c r="E10" s="3">
        <v>14768.699092068233</v>
      </c>
      <c r="F10" s="3">
        <v>14615.501907136706</v>
      </c>
      <c r="G10" s="3">
        <v>14356.96046698648</v>
      </c>
      <c r="H10" s="3">
        <v>13829.797596080578</v>
      </c>
      <c r="I10" s="3">
        <v>13973.036886036474</v>
      </c>
      <c r="J10" s="3">
        <v>13797.252879668376</v>
      </c>
      <c r="K10" s="3">
        <v>13808.716760304625</v>
      </c>
      <c r="L10" s="3">
        <v>13647.783703945208</v>
      </c>
      <c r="M10" s="3">
        <v>13898.151274051343</v>
      </c>
      <c r="N10" s="3">
        <v>13903.593154386999</v>
      </c>
      <c r="O10" s="3">
        <v>13921.808207436383</v>
      </c>
      <c r="P10" s="3">
        <v>14118.385072295345</v>
      </c>
      <c r="Q10" s="3">
        <v>14336.414127909935</v>
      </c>
      <c r="R10" s="3">
        <v>14284.075696061267</v>
      </c>
      <c r="S10" s="3">
        <v>14330.015601664352</v>
      </c>
      <c r="T10" s="3">
        <v>14561.61505989471</v>
      </c>
      <c r="U10" s="3">
        <v>14523.850499719241</v>
      </c>
      <c r="V10" s="3">
        <v>14558.375007567811</v>
      </c>
      <c r="W10" s="3">
        <v>14691.538346723291</v>
      </c>
      <c r="X10" s="3">
        <v>15035.843184426829</v>
      </c>
      <c r="Y10" s="3">
        <v>15176.754800480037</v>
      </c>
      <c r="Z10" s="3">
        <v>15054.791334015114</v>
      </c>
      <c r="AA10" s="3">
        <v>15094.243115021973</v>
      </c>
      <c r="AB10" s="3">
        <v>15116.568655848223</v>
      </c>
      <c r="AC10" s="3">
        <v>15319.611066342213</v>
      </c>
      <c r="AD10" s="3">
        <v>15459.419715288492</v>
      </c>
      <c r="AE10" s="3">
        <v>15657.002770332387</v>
      </c>
      <c r="AF10" s="3">
        <v>15828.439253503115</v>
      </c>
      <c r="AG10" s="3">
        <v>16018.06828178533</v>
      </c>
      <c r="AH10" s="3">
        <v>15674.513347552022</v>
      </c>
      <c r="AI10" s="3">
        <v>15545.447354530606</v>
      </c>
      <c r="AJ10" s="3">
        <v>15833.195035280987</v>
      </c>
      <c r="AK10" s="3">
        <v>16068.61214496801</v>
      </c>
    </row>
    <row r="12" spans="1:37">
      <c r="A12" s="3" t="s">
        <v>76</v>
      </c>
    </row>
  </sheetData>
  <pageMargins left="0.4" right="0.43" top="1" bottom="1" header="0.5" footer="0.5"/>
  <pageSetup scale="91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zoomScale="75" zoomScaleNormal="75" workbookViewId="0">
      <pane xSplit="1" ySplit="5" topLeftCell="F7" activePane="bottomRight" state="frozen"/>
      <selection pane="topRight" activeCell="C1" sqref="C1"/>
      <selection pane="bottomLeft" activeCell="A6" sqref="A6"/>
      <selection pane="bottomRight" activeCell="M3" sqref="M3"/>
    </sheetView>
  </sheetViews>
  <sheetFormatPr defaultRowHeight="15"/>
  <cols>
    <col min="1" max="1" width="19.42578125" style="9" customWidth="1"/>
    <col min="2" max="2" width="17.140625" style="9" bestFit="1" customWidth="1"/>
    <col min="3" max="5" width="12.28515625" style="9" bestFit="1" customWidth="1"/>
    <col min="6" max="6" width="12.28515625" style="16" customWidth="1"/>
    <col min="7" max="7" width="12.28515625" style="9" bestFit="1" customWidth="1"/>
    <col min="8" max="8" width="12" style="9" bestFit="1" customWidth="1"/>
    <col min="9" max="15" width="9.85546875" style="9" bestFit="1" customWidth="1"/>
    <col min="16" max="16" width="10.85546875" style="9" bestFit="1" customWidth="1"/>
    <col min="17" max="17" width="22.28515625" style="9" bestFit="1" customWidth="1"/>
    <col min="18" max="18" width="17" style="9" bestFit="1" customWidth="1"/>
    <col min="19" max="16384" width="9.140625" style="9"/>
  </cols>
  <sheetData>
    <row r="1" spans="1:12" ht="26.25">
      <c r="A1" s="1" t="s">
        <v>72</v>
      </c>
      <c r="B1" s="10"/>
    </row>
    <row r="3" spans="1:12">
      <c r="B3" s="9" t="s">
        <v>55</v>
      </c>
    </row>
    <row r="4" spans="1:12">
      <c r="B4" s="9" t="s">
        <v>56</v>
      </c>
      <c r="H4" s="4"/>
      <c r="I4" s="4"/>
      <c r="J4" s="4"/>
      <c r="K4" s="4"/>
    </row>
    <row r="5" spans="1:12" s="11" customFormat="1">
      <c r="B5" s="12" t="s">
        <v>79</v>
      </c>
      <c r="C5" s="12" t="s">
        <v>80</v>
      </c>
      <c r="D5" s="12" t="s">
        <v>81</v>
      </c>
      <c r="E5" s="12" t="s">
        <v>82</v>
      </c>
      <c r="F5" s="12" t="s">
        <v>73</v>
      </c>
      <c r="G5" s="12" t="s">
        <v>83</v>
      </c>
      <c r="H5" s="3"/>
      <c r="I5" s="3"/>
      <c r="J5" s="3"/>
      <c r="K5" s="3"/>
    </row>
    <row r="6" spans="1:12" ht="26.25">
      <c r="A6" s="13" t="s">
        <v>57</v>
      </c>
      <c r="B6" s="9">
        <f t="shared" ref="B6:G15" si="0">B18/1000</f>
        <v>308.14772799027014</v>
      </c>
      <c r="C6" s="9">
        <f t="shared" si="0"/>
        <v>353.97945365780032</v>
      </c>
      <c r="D6" s="9">
        <f t="shared" si="0"/>
        <v>351.11107422360004</v>
      </c>
      <c r="E6" s="9">
        <f t="shared" si="0"/>
        <v>365.36409013539975</v>
      </c>
      <c r="F6" s="16">
        <f t="shared" si="0"/>
        <v>356.48099999999999</v>
      </c>
      <c r="G6" s="9">
        <f t="shared" si="0"/>
        <v>356.84953689449986</v>
      </c>
      <c r="H6" s="3">
        <f t="shared" ref="H6:H16" si="1">G6-F6</f>
        <v>0.36853689449986859</v>
      </c>
      <c r="I6" s="8">
        <f t="shared" ref="I6:I16" si="2">H6/H$16</f>
        <v>2.7193234512786432E-2</v>
      </c>
      <c r="J6" s="8">
        <f t="shared" ref="J6:J16" si="3">G6/G$16</f>
        <v>0.2266245986698098</v>
      </c>
      <c r="K6" s="3"/>
    </row>
    <row r="7" spans="1:12" ht="26.25">
      <c r="A7" s="13" t="s">
        <v>58</v>
      </c>
      <c r="B7" s="9">
        <f t="shared" si="0"/>
        <v>294.92193129389022</v>
      </c>
      <c r="C7" s="9">
        <f t="shared" si="0"/>
        <v>263.54171910599973</v>
      </c>
      <c r="D7" s="9">
        <f t="shared" si="0"/>
        <v>246.76362889009977</v>
      </c>
      <c r="E7" s="9">
        <f t="shared" si="0"/>
        <v>235.16734475619984</v>
      </c>
      <c r="F7" s="16">
        <f t="shared" si="0"/>
        <v>248.43748784359988</v>
      </c>
      <c r="G7" s="9">
        <f t="shared" si="0"/>
        <v>239.77691795899997</v>
      </c>
      <c r="H7" s="3">
        <f t="shared" si="1"/>
        <v>-8.6605698845999086</v>
      </c>
      <c r="I7" s="8">
        <f t="shared" si="2"/>
        <v>-0.63903753301525956</v>
      </c>
      <c r="J7" s="8">
        <f t="shared" si="3"/>
        <v>0.15227523699661502</v>
      </c>
      <c r="K7" s="3"/>
    </row>
    <row r="8" spans="1:12" ht="26.25">
      <c r="A8" s="13" t="s">
        <v>59</v>
      </c>
      <c r="B8" s="9">
        <f t="shared" si="0"/>
        <v>175.2341512879801</v>
      </c>
      <c r="C8" s="9">
        <f t="shared" si="0"/>
        <v>160.67669867160001</v>
      </c>
      <c r="D8" s="9">
        <f t="shared" si="0"/>
        <v>103.16274971040004</v>
      </c>
      <c r="E8" s="9">
        <f t="shared" si="0"/>
        <v>97.529793773199998</v>
      </c>
      <c r="F8" s="16">
        <f t="shared" si="0"/>
        <v>114.47667865109989</v>
      </c>
      <c r="G8" s="9">
        <f t="shared" si="0"/>
        <v>111.0012402607</v>
      </c>
      <c r="H8" s="3">
        <f t="shared" si="1"/>
        <v>-3.4754383903998871</v>
      </c>
      <c r="I8" s="8">
        <f t="shared" si="2"/>
        <v>-0.25644219777002225</v>
      </c>
      <c r="J8" s="8">
        <f t="shared" si="3"/>
        <v>7.0493608440269209E-2</v>
      </c>
      <c r="K8" s="8">
        <f>SUM(I6:I8)+I14</f>
        <v>-0.25757364378448133</v>
      </c>
      <c r="L8" s="8">
        <f>SUM(J6:J8)+J14</f>
        <v>0.51627060935180846</v>
      </c>
    </row>
    <row r="9" spans="1:12" ht="26.25">
      <c r="A9" s="13" t="s">
        <v>60</v>
      </c>
      <c r="B9" s="9">
        <f t="shared" si="0"/>
        <v>92.342712066099992</v>
      </c>
      <c r="C9" s="9">
        <f t="shared" si="0"/>
        <v>80.106313822600015</v>
      </c>
      <c r="D9" s="9">
        <f t="shared" si="0"/>
        <v>70.881808368300028</v>
      </c>
      <c r="E9" s="9">
        <f t="shared" si="0"/>
        <v>96.79194397740001</v>
      </c>
      <c r="F9" s="16">
        <f t="shared" si="0"/>
        <v>91.816650365600026</v>
      </c>
      <c r="G9" s="9">
        <f t="shared" si="0"/>
        <v>94.366015380099967</v>
      </c>
      <c r="H9" s="3">
        <f t="shared" si="1"/>
        <v>2.5493650144999407</v>
      </c>
      <c r="I9" s="8">
        <f t="shared" si="2"/>
        <v>0.188110014852298</v>
      </c>
      <c r="J9" s="8">
        <f t="shared" si="3"/>
        <v>5.9929068564005955E-2</v>
      </c>
      <c r="K9" s="3"/>
    </row>
    <row r="10" spans="1:12" ht="26.25">
      <c r="A10" s="13" t="s">
        <v>61</v>
      </c>
      <c r="B10" s="9">
        <f t="shared" si="0"/>
        <v>189.55505012119997</v>
      </c>
      <c r="C10" s="9">
        <f t="shared" si="0"/>
        <v>158.53834145669995</v>
      </c>
      <c r="D10" s="9">
        <f t="shared" si="0"/>
        <v>148.42341652979999</v>
      </c>
      <c r="E10" s="9">
        <f t="shared" si="0"/>
        <v>148.21680782830009</v>
      </c>
      <c r="F10" s="16">
        <f t="shared" si="0"/>
        <v>163.86113828279994</v>
      </c>
      <c r="G10" s="9">
        <f t="shared" si="0"/>
        <v>159.9079066109</v>
      </c>
      <c r="H10" s="3">
        <f t="shared" si="1"/>
        <v>-3.9532316718999425</v>
      </c>
      <c r="I10" s="8">
        <f t="shared" si="2"/>
        <v>-0.29169713410440712</v>
      </c>
      <c r="J10" s="8">
        <f t="shared" si="3"/>
        <v>0.10155278741622263</v>
      </c>
      <c r="K10" s="3"/>
    </row>
    <row r="11" spans="1:12" ht="26.25">
      <c r="A11" s="13" t="s">
        <v>62</v>
      </c>
      <c r="B11" s="9">
        <f t="shared" si="0"/>
        <v>344.6829577162602</v>
      </c>
      <c r="C11" s="9">
        <f t="shared" si="0"/>
        <v>316.36798061009989</v>
      </c>
      <c r="D11" s="9">
        <f t="shared" si="0"/>
        <v>305.47239147520003</v>
      </c>
      <c r="E11" s="9">
        <f t="shared" si="0"/>
        <v>289.37768556739962</v>
      </c>
      <c r="F11" s="16">
        <f t="shared" si="0"/>
        <v>258.23671296220004</v>
      </c>
      <c r="G11" s="9">
        <f t="shared" si="0"/>
        <v>279.09193555789989</v>
      </c>
      <c r="H11" s="3">
        <f t="shared" si="1"/>
        <v>20.855222595699843</v>
      </c>
      <c r="I11" s="8">
        <f t="shared" si="2"/>
        <v>1.5388444612332581</v>
      </c>
      <c r="J11" s="8">
        <f t="shared" si="3"/>
        <v>0.17724304321148285</v>
      </c>
      <c r="K11" s="3"/>
    </row>
    <row r="12" spans="1:12" ht="26.25">
      <c r="A12" s="13" t="s">
        <v>63</v>
      </c>
      <c r="B12" s="9">
        <f t="shared" si="0"/>
        <v>144.86870597088006</v>
      </c>
      <c r="C12" s="9">
        <f t="shared" si="0"/>
        <v>106.58739106559996</v>
      </c>
      <c r="D12" s="9">
        <f t="shared" si="0"/>
        <v>81.556539411700044</v>
      </c>
      <c r="E12" s="9">
        <f t="shared" si="0"/>
        <v>102.45202644210002</v>
      </c>
      <c r="F12" s="16">
        <f t="shared" si="0"/>
        <v>102.72262682969999</v>
      </c>
      <c r="G12" s="9">
        <f t="shared" si="0"/>
        <v>75.605034649299981</v>
      </c>
      <c r="H12" s="3">
        <f t="shared" si="1"/>
        <v>-27.11759218040001</v>
      </c>
      <c r="I12" s="8">
        <f t="shared" si="2"/>
        <v>-2.0009259712910072</v>
      </c>
      <c r="J12" s="8">
        <f t="shared" si="3"/>
        <v>4.8014523947330252E-2</v>
      </c>
      <c r="K12" s="3"/>
    </row>
    <row r="13" spans="1:12" ht="26.25">
      <c r="A13" s="13" t="s">
        <v>64</v>
      </c>
      <c r="B13" s="9">
        <f t="shared" si="0"/>
        <v>166.43790917414009</v>
      </c>
      <c r="C13" s="9">
        <f t="shared" si="0"/>
        <v>138.6675691400001</v>
      </c>
      <c r="D13" s="9">
        <f t="shared" si="0"/>
        <v>126.85509331570003</v>
      </c>
      <c r="E13" s="9">
        <f t="shared" si="0"/>
        <v>100.04765887409995</v>
      </c>
      <c r="F13" s="16">
        <f t="shared" si="0"/>
        <v>92.170688175300015</v>
      </c>
      <c r="G13" s="9">
        <f t="shared" si="0"/>
        <v>107.4455426391</v>
      </c>
      <c r="H13" s="3">
        <f t="shared" si="1"/>
        <v>15.274854463799983</v>
      </c>
      <c r="I13" s="8">
        <f t="shared" si="2"/>
        <v>1.127085797329699</v>
      </c>
      <c r="J13" s="8">
        <f t="shared" si="3"/>
        <v>6.8235489924833026E-2</v>
      </c>
      <c r="K13" s="3"/>
    </row>
    <row r="14" spans="1:12" ht="26.25">
      <c r="A14" s="13" t="s">
        <v>65</v>
      </c>
      <c r="B14" s="9">
        <f t="shared" si="0"/>
        <v>135.85356841094003</v>
      </c>
      <c r="C14" s="9">
        <f t="shared" si="0"/>
        <v>123.55594399250003</v>
      </c>
      <c r="D14" s="9">
        <f t="shared" si="0"/>
        <v>104.49808258079997</v>
      </c>
      <c r="E14" s="9">
        <f t="shared" si="0"/>
        <v>102.3091055166</v>
      </c>
      <c r="F14" s="16">
        <f t="shared" si="0"/>
        <v>97.029986932200032</v>
      </c>
      <c r="G14" s="9">
        <f t="shared" si="0"/>
        <v>105.30668597590002</v>
      </c>
      <c r="H14" s="3">
        <f t="shared" si="1"/>
        <v>8.2766990436999919</v>
      </c>
      <c r="I14" s="8">
        <f t="shared" si="2"/>
        <v>0.6107128524880141</v>
      </c>
      <c r="J14" s="8">
        <f t="shared" si="3"/>
        <v>6.6877165245114445E-2</v>
      </c>
      <c r="K14" s="3"/>
    </row>
    <row r="15" spans="1:12" ht="26.25">
      <c r="A15" s="13" t="s">
        <v>66</v>
      </c>
      <c r="B15" s="9">
        <f t="shared" si="0"/>
        <v>53.479726774180001</v>
      </c>
      <c r="C15" s="9">
        <f t="shared" si="0"/>
        <v>51.973563028699999</v>
      </c>
      <c r="D15" s="9">
        <f t="shared" si="0"/>
        <v>47.786749936700005</v>
      </c>
      <c r="E15" s="9">
        <f t="shared" si="0"/>
        <v>44.500572424099992</v>
      </c>
      <c r="F15" s="16">
        <f t="shared" si="0"/>
        <v>35.842942424799993</v>
      </c>
      <c r="G15" s="9">
        <f t="shared" si="0"/>
        <v>45.277618007200005</v>
      </c>
      <c r="H15" s="3">
        <f t="shared" si="1"/>
        <v>9.4346755824000113</v>
      </c>
      <c r="I15" s="8">
        <f t="shared" si="2"/>
        <v>0.6961564757646127</v>
      </c>
      <c r="J15" s="8">
        <f t="shared" si="3"/>
        <v>2.8754477584316596E-2</v>
      </c>
      <c r="K15" s="3"/>
    </row>
    <row r="16" spans="1:12">
      <c r="B16" s="9">
        <f t="shared" ref="B16:G16" si="4">SUM(B6:B15)</f>
        <v>1905.5244408058409</v>
      </c>
      <c r="C16" s="9">
        <f t="shared" si="4"/>
        <v>1753.9949745516001</v>
      </c>
      <c r="D16" s="9">
        <f t="shared" si="4"/>
        <v>1586.5115344422998</v>
      </c>
      <c r="E16" s="9">
        <f t="shared" si="4"/>
        <v>1581.7570292947994</v>
      </c>
      <c r="F16" s="16">
        <f t="shared" si="4"/>
        <v>1561.0759124672998</v>
      </c>
      <c r="G16" s="9">
        <f t="shared" si="4"/>
        <v>1574.6284339346</v>
      </c>
      <c r="H16" s="3">
        <f t="shared" si="1"/>
        <v>13.552521467300267</v>
      </c>
      <c r="I16" s="8">
        <f t="shared" si="2"/>
        <v>1</v>
      </c>
      <c r="J16" s="8">
        <f t="shared" si="3"/>
        <v>1</v>
      </c>
    </row>
    <row r="18" spans="1:7">
      <c r="A18" s="14" t="s">
        <v>6</v>
      </c>
      <c r="B18" s="9">
        <v>308147.72799027013</v>
      </c>
      <c r="C18" s="9">
        <v>353979.45365780033</v>
      </c>
      <c r="D18" s="9">
        <v>351111.07422360004</v>
      </c>
      <c r="E18" s="9">
        <v>365364.09013539978</v>
      </c>
      <c r="F18" s="17">
        <v>356481</v>
      </c>
      <c r="G18" s="17">
        <v>356849.53689449985</v>
      </c>
    </row>
    <row r="19" spans="1:7">
      <c r="A19" s="14" t="s">
        <v>10</v>
      </c>
      <c r="B19" s="9">
        <v>294921.93129389023</v>
      </c>
      <c r="C19" s="9">
        <v>263541.71910599974</v>
      </c>
      <c r="D19" s="9">
        <v>246763.62889009976</v>
      </c>
      <c r="E19" s="9">
        <v>235167.34475619983</v>
      </c>
      <c r="F19" s="17">
        <v>248437.48784359987</v>
      </c>
      <c r="G19" s="17">
        <v>239776.91795899998</v>
      </c>
    </row>
    <row r="20" spans="1:7">
      <c r="A20" s="14" t="s">
        <v>8</v>
      </c>
      <c r="B20" s="9">
        <v>175234.15128798009</v>
      </c>
      <c r="C20" s="9">
        <v>160676.6986716</v>
      </c>
      <c r="D20" s="9">
        <v>103162.74971040004</v>
      </c>
      <c r="E20" s="9">
        <v>97529.793773199999</v>
      </c>
      <c r="F20" s="17">
        <v>114476.67865109989</v>
      </c>
      <c r="G20" s="17">
        <v>111001.2402607</v>
      </c>
    </row>
    <row r="21" spans="1:7">
      <c r="A21" s="14" t="s">
        <v>67</v>
      </c>
      <c r="B21" s="9">
        <v>92342.712066099994</v>
      </c>
      <c r="C21" s="9">
        <v>80106.313822600016</v>
      </c>
      <c r="D21" s="9">
        <v>70881.80836830003</v>
      </c>
      <c r="E21" s="9">
        <v>96791.943977400006</v>
      </c>
      <c r="F21" s="17">
        <v>91816.650365600028</v>
      </c>
      <c r="G21" s="17">
        <v>94366.015380099969</v>
      </c>
    </row>
    <row r="22" spans="1:7">
      <c r="A22" s="14" t="s">
        <v>68</v>
      </c>
      <c r="B22" s="9">
        <v>189555.05012119998</v>
      </c>
      <c r="C22" s="9">
        <v>158538.34145669994</v>
      </c>
      <c r="D22" s="9">
        <v>148423.41652979999</v>
      </c>
      <c r="E22" s="9">
        <v>148216.80782830008</v>
      </c>
      <c r="F22" s="17">
        <v>163861.13828279995</v>
      </c>
      <c r="G22" s="17">
        <v>159907.90661090001</v>
      </c>
    </row>
    <row r="23" spans="1:7">
      <c r="A23" s="14" t="s">
        <v>69</v>
      </c>
      <c r="B23" s="9">
        <v>344682.95771626022</v>
      </c>
      <c r="C23" s="9">
        <v>316367.98061009991</v>
      </c>
      <c r="D23" s="9">
        <v>305472.39147520001</v>
      </c>
      <c r="E23" s="9">
        <v>289377.6855673996</v>
      </c>
      <c r="F23" s="17">
        <v>258236.71296220002</v>
      </c>
      <c r="G23" s="17">
        <v>279091.93555789988</v>
      </c>
    </row>
    <row r="24" spans="1:7">
      <c r="A24" s="14" t="s">
        <v>70</v>
      </c>
      <c r="B24" s="9">
        <v>144868.70597088005</v>
      </c>
      <c r="C24" s="9">
        <v>106587.39106559996</v>
      </c>
      <c r="D24" s="9">
        <v>81556.53941170004</v>
      </c>
      <c r="E24" s="9">
        <v>102452.02644210002</v>
      </c>
      <c r="F24" s="17">
        <v>102722.62682969999</v>
      </c>
      <c r="G24" s="17">
        <v>75605.034649299982</v>
      </c>
    </row>
    <row r="25" spans="1:7">
      <c r="A25" s="14" t="s">
        <v>7</v>
      </c>
      <c r="B25" s="9">
        <v>166437.90917414008</v>
      </c>
      <c r="C25" s="9">
        <v>138667.56914000009</v>
      </c>
      <c r="D25" s="9">
        <v>126855.09331570003</v>
      </c>
      <c r="E25" s="9">
        <v>100047.65887409996</v>
      </c>
      <c r="F25" s="17">
        <v>92170.68817530002</v>
      </c>
      <c r="G25" s="17">
        <v>107445.54263909999</v>
      </c>
    </row>
    <row r="26" spans="1:7">
      <c r="A26" s="14" t="s">
        <v>9</v>
      </c>
      <c r="B26" s="9">
        <v>135853.56841094003</v>
      </c>
      <c r="C26" s="9">
        <v>123555.94399250003</v>
      </c>
      <c r="D26" s="9">
        <v>104498.08258079998</v>
      </c>
      <c r="E26" s="9">
        <v>102309.1055166</v>
      </c>
      <c r="F26" s="17">
        <v>97029.98693220003</v>
      </c>
      <c r="G26" s="17">
        <v>105306.68597590002</v>
      </c>
    </row>
    <row r="27" spans="1:7">
      <c r="A27" s="14" t="s">
        <v>71</v>
      </c>
      <c r="B27" s="9">
        <v>53479.726774180002</v>
      </c>
      <c r="C27" s="9">
        <v>51973.563028700002</v>
      </c>
      <c r="D27" s="9">
        <v>47786.749936700005</v>
      </c>
      <c r="E27" s="9">
        <v>44500.572424099992</v>
      </c>
      <c r="F27" s="17">
        <v>35842.942424799992</v>
      </c>
      <c r="G27" s="17">
        <v>45277.618007200006</v>
      </c>
    </row>
    <row r="30" spans="1:7">
      <c r="A30" s="3" t="s">
        <v>78</v>
      </c>
    </row>
  </sheetData>
  <pageMargins left="0.7" right="0.7" top="0.75" bottom="0.75" header="0.3" footer="0.3"/>
  <pageSetup paperSize="9" scale="31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zoomScale="80" zoomScaleNormal="8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RowHeight="12.75"/>
  <cols>
    <col min="1" max="1" width="9.42578125" style="19" bestFit="1" customWidth="1"/>
    <col min="2" max="2" width="13.5703125" style="18" bestFit="1" customWidth="1"/>
    <col min="3" max="3" width="9.85546875" style="18" bestFit="1" customWidth="1"/>
    <col min="4" max="4" width="11.28515625" style="18" bestFit="1" customWidth="1"/>
    <col min="5" max="5" width="9.140625" style="18"/>
    <col min="6" max="6" width="10.85546875" style="18" bestFit="1" customWidth="1"/>
    <col min="7" max="7" width="10" style="18" bestFit="1" customWidth="1"/>
    <col min="8" max="8" width="9.140625" style="18"/>
    <col min="9" max="10" width="11.28515625" style="18" bestFit="1" customWidth="1"/>
    <col min="11" max="11" width="10.85546875" style="18" bestFit="1" customWidth="1"/>
    <col min="12" max="12" width="9.28515625" style="18" bestFit="1" customWidth="1"/>
    <col min="13" max="14" width="9.140625" style="18"/>
    <col min="15" max="15" width="11.28515625" style="18" bestFit="1" customWidth="1"/>
    <col min="16" max="16" width="10.28515625" style="18" bestFit="1" customWidth="1"/>
    <col min="17" max="17" width="8.85546875" style="18" bestFit="1" customWidth="1"/>
    <col min="18" max="16384" width="9.140625" style="18"/>
  </cols>
  <sheetData>
    <row r="1" spans="1:11" ht="26.25">
      <c r="A1" s="1" t="s">
        <v>86</v>
      </c>
    </row>
    <row r="2" spans="1:11" s="37" customFormat="1" ht="18">
      <c r="A2" s="36"/>
    </row>
    <row r="3" spans="1:11" s="37" customFormat="1" ht="18">
      <c r="A3" s="36"/>
    </row>
    <row r="4" spans="1:11" s="37" customFormat="1" ht="18">
      <c r="A4" s="36"/>
    </row>
    <row r="5" spans="1:11" s="37" customFormat="1" ht="18.75">
      <c r="A5" s="38" t="s">
        <v>85</v>
      </c>
      <c r="B5" s="39"/>
      <c r="C5" s="39"/>
      <c r="D5" s="39"/>
      <c r="E5" s="39"/>
      <c r="F5" s="39"/>
      <c r="G5" s="39"/>
      <c r="H5" s="39"/>
      <c r="I5" s="39"/>
      <c r="J5" s="39"/>
      <c r="K5" s="39"/>
    </row>
    <row r="6" spans="1:11" s="37" customFormat="1" ht="18.75">
      <c r="A6" s="38"/>
      <c r="B6" s="40" t="s">
        <v>84</v>
      </c>
      <c r="C6" s="39"/>
      <c r="D6" s="39"/>
      <c r="E6" s="39"/>
      <c r="F6" s="39"/>
      <c r="G6" s="39"/>
      <c r="H6" s="39"/>
      <c r="I6" s="39"/>
      <c r="J6" s="39"/>
      <c r="K6" s="39"/>
    </row>
    <row r="7" spans="1:11" s="37" customFormat="1" ht="18.75">
      <c r="A7" s="38">
        <v>2010</v>
      </c>
      <c r="B7" s="39">
        <v>491000</v>
      </c>
      <c r="C7" s="39"/>
      <c r="D7" s="39"/>
      <c r="E7" s="39"/>
      <c r="F7" s="39"/>
      <c r="G7" s="39"/>
      <c r="H7" s="39"/>
      <c r="I7" s="39"/>
      <c r="J7" s="39"/>
      <c r="K7" s="39"/>
    </row>
    <row r="8" spans="1:11" s="37" customFormat="1" ht="18.75">
      <c r="A8" s="38"/>
      <c r="B8" s="39">
        <v>497000</v>
      </c>
      <c r="C8" s="41"/>
      <c r="D8" s="39"/>
      <c r="E8" s="39"/>
      <c r="F8" s="39"/>
      <c r="G8" s="39"/>
      <c r="H8" s="39"/>
      <c r="I8" s="39"/>
      <c r="J8" s="39"/>
      <c r="K8" s="39"/>
    </row>
    <row r="9" spans="1:11" s="37" customFormat="1" ht="18.75">
      <c r="A9" s="38"/>
      <c r="B9" s="39">
        <v>505000</v>
      </c>
      <c r="C9" s="41"/>
      <c r="D9" s="39"/>
      <c r="E9" s="39"/>
      <c r="F9" s="39"/>
      <c r="G9" s="39"/>
      <c r="H9" s="39"/>
      <c r="I9" s="39"/>
      <c r="J9" s="39"/>
      <c r="K9" s="39"/>
    </row>
    <row r="10" spans="1:11" s="37" customFormat="1" ht="18.75">
      <c r="A10" s="38"/>
      <c r="B10" s="39">
        <v>504000</v>
      </c>
      <c r="C10" s="41"/>
      <c r="D10" s="39"/>
      <c r="E10" s="39"/>
      <c r="F10" s="39"/>
      <c r="G10" s="39"/>
      <c r="H10" s="39"/>
      <c r="I10" s="39"/>
      <c r="J10" s="39"/>
      <c r="K10" s="39"/>
    </row>
    <row r="11" spans="1:11" s="37" customFormat="1" ht="18.75">
      <c r="A11" s="38">
        <v>2011</v>
      </c>
      <c r="B11" s="39">
        <v>511000</v>
      </c>
      <c r="C11" s="41"/>
      <c r="D11" s="39"/>
      <c r="E11" s="39"/>
      <c r="F11" s="39"/>
      <c r="G11" s="39"/>
      <c r="H11" s="39"/>
      <c r="I11" s="39"/>
      <c r="J11" s="39"/>
      <c r="K11" s="39"/>
    </row>
    <row r="12" spans="1:11" s="37" customFormat="1" ht="18.75">
      <c r="A12" s="38"/>
      <c r="B12" s="39">
        <v>517000</v>
      </c>
      <c r="C12" s="41"/>
      <c r="D12" s="39"/>
      <c r="E12" s="39"/>
      <c r="F12" s="39"/>
      <c r="G12" s="39"/>
      <c r="H12" s="39"/>
      <c r="I12" s="39"/>
      <c r="J12" s="39"/>
      <c r="K12" s="39"/>
    </row>
    <row r="13" spans="1:11" s="37" customFormat="1" ht="18.75">
      <c r="A13" s="38"/>
      <c r="B13" s="39">
        <v>519000</v>
      </c>
      <c r="C13" s="41"/>
      <c r="D13" s="39"/>
      <c r="E13" s="39"/>
      <c r="F13" s="39"/>
      <c r="G13" s="39"/>
      <c r="H13" s="39"/>
      <c r="I13" s="39"/>
      <c r="J13" s="39"/>
      <c r="K13" s="39"/>
    </row>
    <row r="14" spans="1:11" s="37" customFormat="1" ht="18.75">
      <c r="A14" s="38"/>
      <c r="B14" s="39">
        <v>518000</v>
      </c>
      <c r="C14" s="41"/>
      <c r="D14" s="39"/>
      <c r="E14" s="39"/>
      <c r="F14" s="39"/>
      <c r="G14" s="39"/>
      <c r="H14" s="39"/>
      <c r="I14" s="39"/>
      <c r="J14" s="39"/>
      <c r="K14" s="39"/>
    </row>
    <row r="15" spans="1:11" s="37" customFormat="1" ht="18.75">
      <c r="A15" s="38">
        <v>2012</v>
      </c>
      <c r="B15" s="39">
        <v>523000</v>
      </c>
      <c r="C15" s="41"/>
      <c r="D15" s="39"/>
      <c r="E15" s="39"/>
      <c r="F15" s="39"/>
      <c r="G15" s="39"/>
      <c r="H15" s="39"/>
      <c r="I15" s="39"/>
      <c r="J15" s="39"/>
      <c r="K15" s="39"/>
    </row>
    <row r="16" spans="1:11" s="37" customFormat="1" ht="18.75">
      <c r="A16" s="38"/>
      <c r="B16" s="39">
        <v>534000</v>
      </c>
      <c r="C16" s="41"/>
      <c r="D16" s="39"/>
      <c r="E16" s="39"/>
      <c r="F16" s="39"/>
      <c r="G16" s="39"/>
      <c r="H16" s="39"/>
      <c r="I16" s="39"/>
      <c r="J16" s="39"/>
      <c r="K16" s="39"/>
    </row>
    <row r="17" spans="1:18" s="37" customFormat="1" ht="18.75">
      <c r="A17" s="38"/>
      <c r="B17" s="39">
        <v>518000</v>
      </c>
      <c r="C17" s="41"/>
      <c r="D17" s="39"/>
      <c r="E17" s="39"/>
      <c r="F17" s="39"/>
      <c r="G17" s="39"/>
      <c r="H17" s="39"/>
      <c r="I17" s="39"/>
      <c r="J17" s="39"/>
      <c r="K17" s="39"/>
    </row>
    <row r="18" spans="1:18" s="37" customFormat="1" ht="18.75">
      <c r="A18" s="38"/>
      <c r="B18" s="39">
        <v>515000</v>
      </c>
      <c r="C18" s="41"/>
      <c r="D18" s="39"/>
      <c r="E18" s="39"/>
      <c r="F18" s="39"/>
      <c r="G18" s="39"/>
      <c r="H18" s="39"/>
      <c r="I18" s="39"/>
      <c r="J18" s="39"/>
      <c r="K18" s="39"/>
    </row>
    <row r="19" spans="1:18" s="37" customFormat="1" ht="18.75">
      <c r="A19" s="38">
        <v>2013</v>
      </c>
      <c r="B19" s="39">
        <v>515000</v>
      </c>
      <c r="C19" s="41"/>
      <c r="E19" s="39"/>
      <c r="F19" s="39"/>
      <c r="K19" s="39"/>
      <c r="L19" s="39"/>
      <c r="M19" s="39"/>
      <c r="N19" s="39"/>
      <c r="O19" s="39"/>
      <c r="P19" s="39"/>
      <c r="Q19" s="39"/>
      <c r="R19" s="39"/>
    </row>
    <row r="20" spans="1:18" s="37" customFormat="1" ht="18.75">
      <c r="A20" s="38"/>
      <c r="B20" s="39">
        <v>511000</v>
      </c>
      <c r="C20" s="41"/>
      <c r="E20" s="39"/>
      <c r="F20" s="39"/>
      <c r="K20" s="39"/>
      <c r="L20" s="39"/>
      <c r="M20" s="39"/>
      <c r="N20" s="39"/>
      <c r="O20" s="39"/>
      <c r="P20" s="39"/>
      <c r="Q20" s="39"/>
      <c r="R20" s="39"/>
    </row>
    <row r="21" spans="1:18" s="37" customFormat="1" ht="18.75">
      <c r="A21" s="36"/>
      <c r="B21" s="39">
        <v>507000</v>
      </c>
      <c r="C21" s="41"/>
      <c r="D21" s="39"/>
      <c r="E21" s="39"/>
      <c r="F21" s="39"/>
      <c r="J21" s="39"/>
      <c r="K21" s="39"/>
      <c r="L21" s="39"/>
      <c r="M21" s="39"/>
      <c r="N21" s="39"/>
      <c r="O21" s="39"/>
      <c r="P21" s="39"/>
      <c r="Q21" s="39"/>
      <c r="R21" s="39"/>
    </row>
    <row r="22" spans="1:18" s="37" customFormat="1" ht="18.75">
      <c r="A22" s="36"/>
      <c r="B22" s="39">
        <v>499000</v>
      </c>
      <c r="C22" s="41"/>
      <c r="D22" s="39"/>
      <c r="E22" s="39"/>
      <c r="F22" s="39"/>
      <c r="J22" s="39"/>
      <c r="K22" s="39"/>
      <c r="L22" s="39"/>
      <c r="M22" s="39"/>
      <c r="N22" s="39"/>
      <c r="O22" s="39"/>
      <c r="P22" s="39"/>
      <c r="Q22" s="39"/>
      <c r="R22" s="39"/>
    </row>
    <row r="23" spans="1:18" s="37" customFormat="1" ht="18.75">
      <c r="A23" s="38">
        <v>2014</v>
      </c>
      <c r="B23" s="39">
        <v>491000</v>
      </c>
      <c r="C23" s="41"/>
      <c r="E23" s="39"/>
      <c r="F23" s="39"/>
      <c r="J23" s="39"/>
      <c r="K23" s="39"/>
      <c r="L23" s="39"/>
      <c r="M23" s="39"/>
      <c r="N23" s="39"/>
      <c r="O23" s="39"/>
      <c r="P23" s="39"/>
      <c r="Q23" s="39"/>
      <c r="R23" s="39"/>
    </row>
    <row r="24" spans="1:18" s="37" customFormat="1" ht="18.75">
      <c r="A24" s="36"/>
      <c r="B24" s="39">
        <v>491000</v>
      </c>
      <c r="C24" s="41"/>
      <c r="D24" s="39"/>
      <c r="E24" s="39"/>
      <c r="F24" s="39"/>
      <c r="K24" s="39"/>
      <c r="L24" s="39"/>
      <c r="M24" s="39"/>
      <c r="N24" s="39"/>
      <c r="O24" s="39"/>
      <c r="P24" s="39"/>
      <c r="Q24" s="39"/>
      <c r="R24" s="39"/>
    </row>
    <row r="25" spans="1:18" s="37" customFormat="1" ht="18.75">
      <c r="A25" s="36"/>
      <c r="B25" s="39">
        <v>498000</v>
      </c>
      <c r="C25" s="41"/>
      <c r="D25" s="39"/>
      <c r="E25" s="39"/>
      <c r="F25" s="39"/>
      <c r="J25" s="39"/>
      <c r="K25" s="39"/>
      <c r="L25" s="39"/>
      <c r="M25" s="39"/>
      <c r="N25" s="39"/>
      <c r="O25" s="39"/>
      <c r="P25" s="39"/>
      <c r="Q25" s="39"/>
      <c r="R25" s="39"/>
    </row>
    <row r="26" spans="1:18" s="37" customFormat="1" ht="18.75">
      <c r="A26" s="36"/>
      <c r="B26" s="39">
        <v>491000</v>
      </c>
      <c r="C26" s="41"/>
      <c r="D26" s="39"/>
      <c r="E26" s="39"/>
      <c r="F26" s="39"/>
      <c r="J26" s="39"/>
      <c r="K26" s="39"/>
      <c r="L26" s="39"/>
      <c r="M26" s="39"/>
      <c r="N26" s="39"/>
      <c r="O26" s="39"/>
      <c r="P26" s="39"/>
      <c r="Q26" s="39"/>
      <c r="R26" s="39"/>
    </row>
    <row r="27" spans="1:18" s="37" customFormat="1" ht="18.75">
      <c r="A27" s="38">
        <v>2015</v>
      </c>
      <c r="B27" s="39">
        <v>490000</v>
      </c>
      <c r="C27" s="41"/>
      <c r="E27" s="39"/>
      <c r="F27" s="39"/>
      <c r="J27" s="39"/>
      <c r="K27" s="39"/>
      <c r="L27" s="39"/>
      <c r="M27" s="39"/>
      <c r="N27" s="39"/>
      <c r="O27" s="39"/>
      <c r="P27" s="39"/>
      <c r="Q27" s="39"/>
      <c r="R27" s="39"/>
    </row>
    <row r="28" spans="1:18" s="37" customFormat="1" ht="18.75">
      <c r="A28" s="36"/>
      <c r="B28" s="39">
        <v>489000</v>
      </c>
      <c r="C28" s="41"/>
      <c r="D28" s="39"/>
      <c r="E28" s="39"/>
      <c r="F28" s="39"/>
      <c r="K28" s="39"/>
      <c r="L28" s="39"/>
      <c r="M28" s="39"/>
      <c r="N28" s="39"/>
      <c r="O28" s="39"/>
      <c r="P28" s="39"/>
      <c r="Q28" s="39"/>
      <c r="R28" s="39"/>
    </row>
    <row r="29" spans="1:18" s="37" customFormat="1" ht="18.75">
      <c r="A29" s="36"/>
      <c r="B29" s="39">
        <v>476000</v>
      </c>
      <c r="C29" s="41"/>
      <c r="D29" s="39"/>
      <c r="E29" s="39"/>
      <c r="F29" s="39"/>
      <c r="J29" s="39"/>
      <c r="K29" s="39"/>
      <c r="L29" s="39"/>
      <c r="M29" s="39"/>
      <c r="N29" s="39"/>
      <c r="O29" s="39"/>
      <c r="P29" s="39"/>
      <c r="Q29" s="39"/>
      <c r="R29" s="39"/>
    </row>
    <row r="30" spans="1:18" s="37" customFormat="1" ht="18.75">
      <c r="A30" s="36"/>
      <c r="B30" s="42">
        <v>459000</v>
      </c>
      <c r="C30" s="41"/>
      <c r="D30" s="39"/>
      <c r="E30" s="39"/>
      <c r="F30" s="39"/>
      <c r="J30" s="39"/>
      <c r="K30" s="39"/>
      <c r="L30" s="39"/>
      <c r="M30" s="39"/>
      <c r="N30" s="39"/>
      <c r="O30" s="39"/>
      <c r="P30" s="39"/>
      <c r="Q30" s="39"/>
      <c r="R30" s="39"/>
    </row>
    <row r="31" spans="1:18" s="37" customFormat="1" ht="18.75">
      <c r="A31" s="38">
        <v>2016</v>
      </c>
      <c r="B31" s="42">
        <v>458000</v>
      </c>
      <c r="C31" s="41"/>
      <c r="D31" s="43"/>
      <c r="E31" s="39"/>
      <c r="F31" s="39"/>
      <c r="J31" s="39"/>
      <c r="K31" s="39"/>
      <c r="L31" s="39"/>
      <c r="M31" s="39"/>
      <c r="N31" s="39"/>
      <c r="O31" s="39"/>
      <c r="P31" s="39"/>
      <c r="R31" s="39"/>
    </row>
    <row r="32" spans="1:18" s="37" customFormat="1" ht="18.75">
      <c r="A32" s="36"/>
      <c r="B32" s="42">
        <v>458000</v>
      </c>
      <c r="J32" s="39"/>
      <c r="K32" s="39"/>
      <c r="L32" s="39"/>
      <c r="M32" s="39"/>
      <c r="N32" s="39"/>
      <c r="P32" s="39"/>
      <c r="R32" s="39"/>
    </row>
    <row r="33" spans="1:2" s="37" customFormat="1" ht="18.75">
      <c r="A33" s="44"/>
      <c r="B33" s="42">
        <v>460000</v>
      </c>
    </row>
    <row r="34" spans="1:2" s="37" customFormat="1" ht="18.75">
      <c r="A34" s="44"/>
      <c r="B34" s="42"/>
    </row>
    <row r="35" spans="1:2" s="37" customFormat="1" ht="18">
      <c r="A35" s="36" t="s">
        <v>87</v>
      </c>
    </row>
    <row r="36" spans="1:2" s="37" customFormat="1" ht="18">
      <c r="A36" s="36"/>
    </row>
    <row r="37" spans="1:2" s="37" customFormat="1" ht="18">
      <c r="A37" s="36"/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zoomScale="78" zoomScaleNormal="78" workbookViewId="0">
      <pane xSplit="2" ySplit="3" topLeftCell="L6" activePane="bottomRight" state="frozen"/>
      <selection pane="topRight" activeCell="C1" sqref="C1"/>
      <selection pane="bottomLeft" activeCell="A4" sqref="A4"/>
      <selection pane="bottomRight"/>
    </sheetView>
  </sheetViews>
  <sheetFormatPr defaultRowHeight="15"/>
  <cols>
    <col min="1" max="1" width="9.140625" style="85"/>
    <col min="2" max="8" width="9.140625" style="79"/>
    <col min="9" max="9" width="9.140625" style="85"/>
    <col min="10" max="14" width="9.140625" style="79"/>
    <col min="15" max="15" width="9.140625" style="85"/>
    <col min="16" max="16384" width="9.140625" style="79"/>
  </cols>
  <sheetData>
    <row r="1" spans="1:19" ht="26.25">
      <c r="A1" s="1" t="s">
        <v>279</v>
      </c>
      <c r="B1" s="78"/>
      <c r="I1" s="77"/>
      <c r="J1" s="78"/>
      <c r="O1" s="77"/>
      <c r="P1" s="78"/>
    </row>
    <row r="2" spans="1:19">
      <c r="A2" s="77"/>
      <c r="B2" s="78"/>
      <c r="C2" s="79" t="s">
        <v>267</v>
      </c>
      <c r="I2" s="77"/>
      <c r="J2" s="78"/>
      <c r="K2" s="79" t="s">
        <v>268</v>
      </c>
      <c r="O2" s="77"/>
      <c r="P2" s="78"/>
      <c r="Q2" s="79" t="s">
        <v>269</v>
      </c>
    </row>
    <row r="3" spans="1:19">
      <c r="A3" s="79"/>
      <c r="B3" s="78"/>
      <c r="C3" s="78" t="s">
        <v>270</v>
      </c>
      <c r="D3" s="78" t="s">
        <v>271</v>
      </c>
      <c r="E3" s="78" t="s">
        <v>272</v>
      </c>
      <c r="F3" s="78" t="s">
        <v>273</v>
      </c>
      <c r="G3" s="78"/>
      <c r="I3" s="79"/>
      <c r="J3" s="78"/>
      <c r="K3" s="79" t="s">
        <v>270</v>
      </c>
      <c r="L3" s="79" t="s">
        <v>271</v>
      </c>
      <c r="M3" s="79" t="s">
        <v>274</v>
      </c>
      <c r="O3" s="79"/>
      <c r="P3" s="78"/>
      <c r="Q3" s="79" t="s">
        <v>270</v>
      </c>
      <c r="R3" s="79" t="s">
        <v>271</v>
      </c>
      <c r="S3" s="79" t="s">
        <v>274</v>
      </c>
    </row>
    <row r="4" spans="1:19">
      <c r="A4" s="79">
        <v>2010</v>
      </c>
      <c r="B4" s="78" t="s">
        <v>275</v>
      </c>
      <c r="C4" s="78">
        <v>145.40773618399999</v>
      </c>
      <c r="D4" s="78">
        <v>143.00352757799999</v>
      </c>
      <c r="E4" s="80">
        <v>0.70299999999999996</v>
      </c>
      <c r="F4" s="81">
        <v>7.4258000000000006</v>
      </c>
      <c r="G4" s="78"/>
      <c r="I4" s="79">
        <v>2010</v>
      </c>
      <c r="J4" s="78" t="s">
        <v>275</v>
      </c>
      <c r="K4" s="82">
        <f>C4/$E4</f>
        <v>206.83888504125179</v>
      </c>
      <c r="L4" s="82">
        <f>D4/$E4</f>
        <v>203.41895814793742</v>
      </c>
      <c r="M4" s="82">
        <f>K4-L4</f>
        <v>3.4199268933143685</v>
      </c>
      <c r="O4" s="79">
        <v>2010</v>
      </c>
      <c r="P4" s="78" t="s">
        <v>275</v>
      </c>
      <c r="Q4" s="78">
        <f>C4/$F4</f>
        <v>19.581423709768639</v>
      </c>
      <c r="R4" s="78">
        <f>D4/$F4</f>
        <v>19.257659454604216</v>
      </c>
      <c r="S4" s="82">
        <f>Q4-R4</f>
        <v>0.32376425516442353</v>
      </c>
    </row>
    <row r="5" spans="1:19">
      <c r="A5" s="79"/>
      <c r="B5" s="78" t="s">
        <v>276</v>
      </c>
      <c r="C5" s="78">
        <v>162.65571520500001</v>
      </c>
      <c r="D5" s="78">
        <v>147.557262288</v>
      </c>
      <c r="E5" s="80">
        <v>0.70599999999999996</v>
      </c>
      <c r="F5" s="81">
        <v>7.6473000000000004</v>
      </c>
      <c r="G5" s="78"/>
      <c r="I5" s="79"/>
      <c r="J5" s="78" t="s">
        <v>276</v>
      </c>
      <c r="K5" s="82">
        <f t="shared" ref="K5:L31" si="0">C5/$E5</f>
        <v>230.39053145184138</v>
      </c>
      <c r="L5" s="82">
        <f t="shared" si="0"/>
        <v>209.00462080453261</v>
      </c>
      <c r="M5" s="82">
        <f t="shared" ref="M5:M31" si="1">K5-L5</f>
        <v>21.385910647308776</v>
      </c>
      <c r="O5" s="79"/>
      <c r="P5" s="78" t="s">
        <v>276</v>
      </c>
      <c r="Q5" s="78">
        <f t="shared" ref="Q5:R31" si="2">C5/$F5</f>
        <v>21.269691944215605</v>
      </c>
      <c r="R5" s="78">
        <f t="shared" si="2"/>
        <v>19.295341138441017</v>
      </c>
      <c r="S5" s="82">
        <f t="shared" ref="S5:S31" si="3">Q5-R5</f>
        <v>1.9743508057745878</v>
      </c>
    </row>
    <row r="6" spans="1:19">
      <c r="A6" s="79"/>
      <c r="B6" s="78" t="s">
        <v>277</v>
      </c>
      <c r="C6" s="78">
        <v>176.10302087900001</v>
      </c>
      <c r="D6" s="78">
        <v>161.93745213700001</v>
      </c>
      <c r="E6" s="80">
        <v>0.71099999999999997</v>
      </c>
      <c r="F6" s="81">
        <v>7.1388999999999996</v>
      </c>
      <c r="G6" s="78"/>
      <c r="I6" s="79"/>
      <c r="J6" s="78" t="s">
        <v>277</v>
      </c>
      <c r="K6" s="82">
        <f t="shared" si="0"/>
        <v>247.68357366947964</v>
      </c>
      <c r="L6" s="82">
        <f t="shared" si="0"/>
        <v>227.76012958790437</v>
      </c>
      <c r="M6" s="82">
        <f t="shared" si="1"/>
        <v>19.923444081575269</v>
      </c>
      <c r="O6" s="79"/>
      <c r="P6" s="78" t="s">
        <v>277</v>
      </c>
      <c r="Q6" s="78">
        <f t="shared" si="2"/>
        <v>24.668089044390594</v>
      </c>
      <c r="R6" s="78">
        <f t="shared" si="2"/>
        <v>22.683810129992018</v>
      </c>
      <c r="S6" s="82">
        <f t="shared" si="3"/>
        <v>1.9842789143985762</v>
      </c>
    </row>
    <row r="7" spans="1:19">
      <c r="A7" s="79"/>
      <c r="B7" s="78" t="s">
        <v>278</v>
      </c>
      <c r="C7" s="78">
        <v>182.21626938399999</v>
      </c>
      <c r="D7" s="78">
        <v>153.75098240099999</v>
      </c>
      <c r="E7" s="80">
        <v>0.71499999999999997</v>
      </c>
      <c r="F7" s="81">
        <v>6.8294000000000006</v>
      </c>
      <c r="G7" s="78"/>
      <c r="I7" s="79"/>
      <c r="J7" s="78" t="s">
        <v>278</v>
      </c>
      <c r="K7" s="82">
        <f t="shared" si="0"/>
        <v>254.84792920839161</v>
      </c>
      <c r="L7" s="82">
        <f t="shared" si="0"/>
        <v>215.0363390223776</v>
      </c>
      <c r="M7" s="82">
        <f t="shared" si="1"/>
        <v>39.811590186014001</v>
      </c>
      <c r="O7" s="79"/>
      <c r="P7" s="78" t="s">
        <v>278</v>
      </c>
      <c r="Q7" s="78">
        <f t="shared" si="2"/>
        <v>26.681153451840569</v>
      </c>
      <c r="R7" s="78">
        <f t="shared" si="2"/>
        <v>22.513102527454823</v>
      </c>
      <c r="S7" s="82">
        <f t="shared" si="3"/>
        <v>4.1680509243857458</v>
      </c>
    </row>
    <row r="8" spans="1:19">
      <c r="A8" s="79">
        <v>2011</v>
      </c>
      <c r="B8" s="78" t="s">
        <v>275</v>
      </c>
      <c r="C8" s="78">
        <v>175.01365031700001</v>
      </c>
      <c r="D8" s="78">
        <v>165.752846132</v>
      </c>
      <c r="E8" s="80">
        <v>0.73199999999999998</v>
      </c>
      <c r="F8" s="81">
        <v>6.9085999999999999</v>
      </c>
      <c r="G8" s="78"/>
      <c r="I8" s="79">
        <v>2011</v>
      </c>
      <c r="J8" s="78" t="s">
        <v>275</v>
      </c>
      <c r="K8" s="82">
        <f t="shared" si="0"/>
        <v>239.08968622540985</v>
      </c>
      <c r="L8" s="82">
        <f t="shared" si="0"/>
        <v>226.43831438797815</v>
      </c>
      <c r="M8" s="82">
        <f t="shared" si="1"/>
        <v>12.651371837431697</v>
      </c>
      <c r="O8" s="79">
        <v>2011</v>
      </c>
      <c r="P8" s="78" t="s">
        <v>275</v>
      </c>
      <c r="Q8" s="78">
        <f t="shared" si="2"/>
        <v>25.33272302883363</v>
      </c>
      <c r="R8" s="78">
        <f t="shared" si="2"/>
        <v>23.992248231479607</v>
      </c>
      <c r="S8" s="82">
        <f t="shared" si="3"/>
        <v>1.3404747973540232</v>
      </c>
    </row>
    <row r="9" spans="1:19">
      <c r="A9" s="79"/>
      <c r="B9" s="78" t="s">
        <v>276</v>
      </c>
      <c r="C9" s="78">
        <v>189.431568935</v>
      </c>
      <c r="D9" s="78">
        <v>172.43453034300001</v>
      </c>
      <c r="E9" s="80">
        <v>0.74099999999999999</v>
      </c>
      <c r="F9" s="81">
        <v>6.7874999999999996</v>
      </c>
      <c r="G9" s="78"/>
      <c r="I9" s="79"/>
      <c r="J9" s="78" t="s">
        <v>276</v>
      </c>
      <c r="K9" s="82">
        <f t="shared" si="0"/>
        <v>255.64314296221323</v>
      </c>
      <c r="L9" s="82">
        <f t="shared" si="0"/>
        <v>232.70516915384616</v>
      </c>
      <c r="M9" s="82">
        <f t="shared" si="1"/>
        <v>22.937973808367076</v>
      </c>
      <c r="O9" s="79"/>
      <c r="P9" s="78" t="s">
        <v>276</v>
      </c>
      <c r="Q9" s="78">
        <f t="shared" si="2"/>
        <v>27.908886767587479</v>
      </c>
      <c r="R9" s="78">
        <f t="shared" si="2"/>
        <v>25.404719019226523</v>
      </c>
      <c r="S9" s="82">
        <f t="shared" si="3"/>
        <v>2.5041677483609561</v>
      </c>
    </row>
    <row r="10" spans="1:19">
      <c r="A10" s="79"/>
      <c r="B10" s="78" t="s">
        <v>277</v>
      </c>
      <c r="C10" s="78">
        <v>209.35068081200001</v>
      </c>
      <c r="D10" s="78">
        <v>196.208733556</v>
      </c>
      <c r="E10" s="80">
        <v>0.752</v>
      </c>
      <c r="F10" s="83">
        <v>7.5213999999999999</v>
      </c>
      <c r="G10" s="78"/>
      <c r="I10" s="79"/>
      <c r="J10" s="78" t="s">
        <v>277</v>
      </c>
      <c r="K10" s="82">
        <f t="shared" si="0"/>
        <v>278.39186278191488</v>
      </c>
      <c r="L10" s="82">
        <f t="shared" si="0"/>
        <v>260.91586909042553</v>
      </c>
      <c r="M10" s="82">
        <f t="shared" si="1"/>
        <v>17.47599369148935</v>
      </c>
      <c r="O10" s="79"/>
      <c r="P10" s="78" t="s">
        <v>277</v>
      </c>
      <c r="Q10" s="78">
        <f t="shared" si="2"/>
        <v>27.834004415667298</v>
      </c>
      <c r="R10" s="78">
        <f t="shared" si="2"/>
        <v>26.086730336905365</v>
      </c>
      <c r="S10" s="82">
        <f t="shared" si="3"/>
        <v>1.747274078761933</v>
      </c>
    </row>
    <row r="11" spans="1:19">
      <c r="A11" s="79"/>
      <c r="B11" s="78" t="s">
        <v>278</v>
      </c>
      <c r="C11" s="78">
        <v>216.17532705599999</v>
      </c>
      <c r="D11" s="78">
        <v>211.88840289800001</v>
      </c>
      <c r="E11" s="80">
        <v>0.75900000000000001</v>
      </c>
      <c r="F11" s="83">
        <v>8.1745000000000001</v>
      </c>
      <c r="G11" s="78"/>
      <c r="I11" s="79"/>
      <c r="J11" s="78" t="s">
        <v>278</v>
      </c>
      <c r="K11" s="82">
        <f t="shared" si="0"/>
        <v>284.81597767588931</v>
      </c>
      <c r="L11" s="82">
        <f t="shared" si="0"/>
        <v>279.16785625559947</v>
      </c>
      <c r="M11" s="82">
        <f t="shared" si="1"/>
        <v>5.64812142028984</v>
      </c>
      <c r="O11" s="79"/>
      <c r="P11" s="78" t="s">
        <v>278</v>
      </c>
      <c r="Q11" s="78">
        <f t="shared" si="2"/>
        <v>26.445082519542478</v>
      </c>
      <c r="R11" s="78">
        <f t="shared" si="2"/>
        <v>25.92065605211328</v>
      </c>
      <c r="S11" s="82">
        <f t="shared" si="3"/>
        <v>0.52442646742919763</v>
      </c>
    </row>
    <row r="12" spans="1:19">
      <c r="A12" s="79">
        <v>2012</v>
      </c>
      <c r="B12" s="78" t="s">
        <v>275</v>
      </c>
      <c r="C12" s="78">
        <v>195.377650389</v>
      </c>
      <c r="D12" s="78">
        <v>202.79948970000001</v>
      </c>
      <c r="E12" s="80">
        <v>0.77599999999999991</v>
      </c>
      <c r="F12" s="83">
        <v>7.5998000000000001</v>
      </c>
      <c r="G12" s="78"/>
      <c r="I12" s="79">
        <v>2012</v>
      </c>
      <c r="J12" s="78" t="s">
        <v>275</v>
      </c>
      <c r="K12" s="82">
        <f t="shared" si="0"/>
        <v>251.77532266623714</v>
      </c>
      <c r="L12" s="82">
        <f t="shared" si="0"/>
        <v>261.33954858247427</v>
      </c>
      <c r="M12" s="82">
        <f t="shared" si="1"/>
        <v>-9.5642259162371204</v>
      </c>
      <c r="O12" s="79">
        <v>2012</v>
      </c>
      <c r="P12" s="78" t="s">
        <v>275</v>
      </c>
      <c r="Q12" s="78">
        <f t="shared" si="2"/>
        <v>25.708262110713438</v>
      </c>
      <c r="R12" s="78">
        <f t="shared" si="2"/>
        <v>26.684845614358274</v>
      </c>
      <c r="S12" s="82">
        <f t="shared" si="3"/>
        <v>-0.97658350364483582</v>
      </c>
    </row>
    <row r="13" spans="1:19">
      <c r="A13" s="79"/>
      <c r="B13" s="78" t="s">
        <v>276</v>
      </c>
      <c r="C13" s="78">
        <v>202.06001332899999</v>
      </c>
      <c r="D13" s="78">
        <v>206.91097634400001</v>
      </c>
      <c r="E13" s="80">
        <v>0.78200000000000003</v>
      </c>
      <c r="F13" s="83">
        <v>8.3962000000000003</v>
      </c>
      <c r="G13" s="78"/>
      <c r="I13" s="79"/>
      <c r="J13" s="78" t="s">
        <v>276</v>
      </c>
      <c r="K13" s="82">
        <f t="shared" si="0"/>
        <v>258.38876384782606</v>
      </c>
      <c r="L13" s="82">
        <f t="shared" si="0"/>
        <v>264.59204136061379</v>
      </c>
      <c r="M13" s="82">
        <f t="shared" si="1"/>
        <v>-6.2032775127877358</v>
      </c>
      <c r="O13" s="79"/>
      <c r="P13" s="78" t="s">
        <v>276</v>
      </c>
      <c r="Q13" s="78">
        <f t="shared" si="2"/>
        <v>24.065650333365092</v>
      </c>
      <c r="R13" s="78">
        <f t="shared" si="2"/>
        <v>24.643407296634191</v>
      </c>
      <c r="S13" s="82">
        <f t="shared" si="3"/>
        <v>-0.57775696326909909</v>
      </c>
    </row>
    <row r="14" spans="1:19">
      <c r="A14" s="79"/>
      <c r="B14" s="78" t="s">
        <v>277</v>
      </c>
      <c r="C14" s="78">
        <v>206.53293249800001</v>
      </c>
      <c r="D14" s="78">
        <v>220.524975415</v>
      </c>
      <c r="E14" s="80">
        <v>0.79299999999999993</v>
      </c>
      <c r="F14" s="83">
        <v>8.2783999999999995</v>
      </c>
      <c r="G14" s="78"/>
      <c r="I14" s="79"/>
      <c r="J14" s="78" t="s">
        <v>277</v>
      </c>
      <c r="K14" s="82">
        <f t="shared" si="0"/>
        <v>260.44505989659524</v>
      </c>
      <c r="L14" s="82">
        <f t="shared" si="0"/>
        <v>278.0895024148802</v>
      </c>
      <c r="M14" s="82">
        <f t="shared" si="1"/>
        <v>-17.644442518284961</v>
      </c>
      <c r="O14" s="79"/>
      <c r="P14" s="78" t="s">
        <v>277</v>
      </c>
      <c r="Q14" s="78">
        <f t="shared" si="2"/>
        <v>24.948411830546966</v>
      </c>
      <c r="R14" s="78">
        <f t="shared" si="2"/>
        <v>26.638598692380171</v>
      </c>
      <c r="S14" s="82">
        <f t="shared" si="3"/>
        <v>-1.6901868618332045</v>
      </c>
    </row>
    <row r="15" spans="1:19">
      <c r="A15" s="79"/>
      <c r="B15" s="78" t="s">
        <v>278</v>
      </c>
      <c r="C15" s="78">
        <v>213.019235829</v>
      </c>
      <c r="D15" s="78">
        <v>224.755137709</v>
      </c>
      <c r="E15" s="80">
        <v>0.80200000000000005</v>
      </c>
      <c r="F15" s="83">
        <v>8.6385000000000005</v>
      </c>
      <c r="G15" s="78"/>
      <c r="I15" s="79"/>
      <c r="J15" s="78" t="s">
        <v>278</v>
      </c>
      <c r="K15" s="82">
        <f t="shared" si="0"/>
        <v>265.6100197369077</v>
      </c>
      <c r="L15" s="82">
        <f t="shared" si="0"/>
        <v>280.24331385162094</v>
      </c>
      <c r="M15" s="82">
        <f t="shared" si="1"/>
        <v>-14.633294114713237</v>
      </c>
      <c r="O15" s="79"/>
      <c r="P15" s="78" t="s">
        <v>278</v>
      </c>
      <c r="Q15" s="78">
        <f t="shared" si="2"/>
        <v>24.659285272790413</v>
      </c>
      <c r="R15" s="78">
        <f t="shared" si="2"/>
        <v>26.017843110377957</v>
      </c>
      <c r="S15" s="82">
        <f t="shared" si="3"/>
        <v>-1.3585578375875436</v>
      </c>
    </row>
    <row r="16" spans="1:19">
      <c r="A16" s="79">
        <v>2013</v>
      </c>
      <c r="B16" s="78" t="s">
        <v>275</v>
      </c>
      <c r="C16" s="78">
        <v>206.75939007700001</v>
      </c>
      <c r="D16" s="78">
        <v>228.20998595200001</v>
      </c>
      <c r="E16" s="80">
        <v>0.82200000000000006</v>
      </c>
      <c r="F16" s="83">
        <v>9.1746999999999996</v>
      </c>
      <c r="G16" s="78"/>
      <c r="I16" s="79">
        <v>2013</v>
      </c>
      <c r="J16" s="78" t="s">
        <v>275</v>
      </c>
      <c r="K16" s="82">
        <f t="shared" si="0"/>
        <v>251.53210471654501</v>
      </c>
      <c r="L16" s="82">
        <f t="shared" si="0"/>
        <v>277.62772013625306</v>
      </c>
      <c r="M16" s="82">
        <f t="shared" si="1"/>
        <v>-26.095615419708054</v>
      </c>
      <c r="O16" s="79">
        <v>2013</v>
      </c>
      <c r="P16" s="78" t="s">
        <v>275</v>
      </c>
      <c r="Q16" s="78">
        <f t="shared" si="2"/>
        <v>22.535820253196292</v>
      </c>
      <c r="R16" s="78">
        <f t="shared" si="2"/>
        <v>24.873836305492279</v>
      </c>
      <c r="S16" s="82">
        <f t="shared" si="3"/>
        <v>-2.3380160522959876</v>
      </c>
    </row>
    <row r="17" spans="1:19">
      <c r="A17" s="79"/>
      <c r="B17" s="78" t="s">
        <v>276</v>
      </c>
      <c r="C17" s="78">
        <v>228.54505407400001</v>
      </c>
      <c r="D17" s="78">
        <v>242.35439527700001</v>
      </c>
      <c r="E17" s="80">
        <v>0.82499999999999996</v>
      </c>
      <c r="F17" s="83">
        <v>10.030700000000001</v>
      </c>
      <c r="G17" s="78"/>
      <c r="I17" s="79"/>
      <c r="J17" s="78" t="s">
        <v>276</v>
      </c>
      <c r="K17" s="82">
        <f t="shared" si="0"/>
        <v>277.02430796848489</v>
      </c>
      <c r="L17" s="82">
        <f t="shared" si="0"/>
        <v>293.76290336606064</v>
      </c>
      <c r="M17" s="82">
        <f t="shared" si="1"/>
        <v>-16.73859539757575</v>
      </c>
      <c r="O17" s="79"/>
      <c r="P17" s="78" t="s">
        <v>276</v>
      </c>
      <c r="Q17" s="78">
        <f t="shared" si="2"/>
        <v>22.784556817968834</v>
      </c>
      <c r="R17" s="78">
        <f t="shared" si="2"/>
        <v>24.161264445851234</v>
      </c>
      <c r="S17" s="82">
        <f t="shared" si="3"/>
        <v>-1.3767076278824</v>
      </c>
    </row>
    <row r="18" spans="1:19">
      <c r="A18" s="79"/>
      <c r="B18" s="78" t="s">
        <v>277</v>
      </c>
      <c r="C18" s="78">
        <v>244.98312575400001</v>
      </c>
      <c r="D18" s="78">
        <v>272.20158035600002</v>
      </c>
      <c r="E18" s="80">
        <v>0.84</v>
      </c>
      <c r="F18" s="83">
        <v>9.9829999999999988</v>
      </c>
      <c r="G18" s="78"/>
      <c r="I18" s="79"/>
      <c r="J18" s="78" t="s">
        <v>277</v>
      </c>
      <c r="K18" s="82">
        <f t="shared" si="0"/>
        <v>291.64657827857144</v>
      </c>
      <c r="L18" s="82">
        <f t="shared" si="0"/>
        <v>324.04950042380955</v>
      </c>
      <c r="M18" s="82">
        <f t="shared" si="1"/>
        <v>-32.402922145238108</v>
      </c>
      <c r="O18" s="79"/>
      <c r="P18" s="78" t="s">
        <v>277</v>
      </c>
      <c r="Q18" s="78">
        <f t="shared" si="2"/>
        <v>24.540030627466699</v>
      </c>
      <c r="R18" s="78">
        <f t="shared" si="2"/>
        <v>27.266511104477619</v>
      </c>
      <c r="S18" s="82">
        <f t="shared" si="3"/>
        <v>-2.7264804770109201</v>
      </c>
    </row>
    <row r="19" spans="1:19">
      <c r="A19" s="79"/>
      <c r="B19" s="78" t="s">
        <v>278</v>
      </c>
      <c r="C19" s="78">
        <v>248.69065983199999</v>
      </c>
      <c r="D19" s="78">
        <v>255.29053665000001</v>
      </c>
      <c r="E19" s="80">
        <v>0.84499999999999997</v>
      </c>
      <c r="F19" s="83">
        <v>10.3675</v>
      </c>
      <c r="G19" s="78"/>
      <c r="I19" s="79"/>
      <c r="J19" s="78" t="s">
        <v>278</v>
      </c>
      <c r="K19" s="82">
        <f t="shared" si="0"/>
        <v>294.3084731739645</v>
      </c>
      <c r="L19" s="82">
        <f t="shared" si="0"/>
        <v>302.11897828402368</v>
      </c>
      <c r="M19" s="82">
        <f t="shared" si="1"/>
        <v>-7.8105051100591822</v>
      </c>
      <c r="O19" s="79"/>
      <c r="P19" s="78" t="s">
        <v>278</v>
      </c>
      <c r="Q19" s="78">
        <f t="shared" si="2"/>
        <v>23.987524459319989</v>
      </c>
      <c r="R19" s="78">
        <f t="shared" si="2"/>
        <v>24.624117352302871</v>
      </c>
      <c r="S19" s="82">
        <f t="shared" si="3"/>
        <v>-0.63659289298288257</v>
      </c>
    </row>
    <row r="20" spans="1:19">
      <c r="A20" s="79">
        <v>2014</v>
      </c>
      <c r="B20" s="78" t="s">
        <v>275</v>
      </c>
      <c r="C20" s="78">
        <v>244.19434168800001</v>
      </c>
      <c r="D20" s="78">
        <v>268.01151001800002</v>
      </c>
      <c r="E20" s="80">
        <v>0.872</v>
      </c>
      <c r="F20" s="83">
        <v>10.7468</v>
      </c>
      <c r="G20" s="78"/>
      <c r="I20" s="79">
        <v>2014</v>
      </c>
      <c r="J20" s="78" t="s">
        <v>275</v>
      </c>
      <c r="K20" s="82">
        <f t="shared" si="0"/>
        <v>280.03938266972477</v>
      </c>
      <c r="L20" s="82">
        <f t="shared" si="0"/>
        <v>307.35264910321104</v>
      </c>
      <c r="M20" s="82">
        <f t="shared" si="1"/>
        <v>-27.313266433486262</v>
      </c>
      <c r="O20" s="79">
        <v>2014</v>
      </c>
      <c r="P20" s="78" t="s">
        <v>275</v>
      </c>
      <c r="Q20" s="78">
        <f t="shared" si="2"/>
        <v>22.722516627088993</v>
      </c>
      <c r="R20" s="78">
        <f t="shared" si="2"/>
        <v>24.938726878512675</v>
      </c>
      <c r="S20" s="82">
        <f t="shared" si="3"/>
        <v>-2.2162102514236821</v>
      </c>
    </row>
    <row r="21" spans="1:19">
      <c r="A21" s="79"/>
      <c r="B21" s="78" t="s">
        <v>276</v>
      </c>
      <c r="C21" s="78">
        <v>238.01486905199999</v>
      </c>
      <c r="D21" s="78">
        <v>255.503958858</v>
      </c>
      <c r="E21" s="80">
        <v>0.88</v>
      </c>
      <c r="F21" s="83">
        <v>10.675799999999999</v>
      </c>
      <c r="G21" s="78"/>
      <c r="I21" s="79"/>
      <c r="J21" s="78" t="s">
        <v>276</v>
      </c>
      <c r="K21" s="82">
        <f t="shared" si="0"/>
        <v>270.47144210454547</v>
      </c>
      <c r="L21" s="82">
        <f t="shared" si="0"/>
        <v>290.34540779318183</v>
      </c>
      <c r="M21" s="82">
        <f t="shared" si="1"/>
        <v>-19.87396568863636</v>
      </c>
      <c r="O21" s="79"/>
      <c r="P21" s="78" t="s">
        <v>276</v>
      </c>
      <c r="Q21" s="78">
        <f t="shared" si="2"/>
        <v>22.294804047659195</v>
      </c>
      <c r="R21" s="78">
        <f t="shared" si="2"/>
        <v>23.933003508683193</v>
      </c>
      <c r="S21" s="82">
        <f t="shared" si="3"/>
        <v>-1.6381994610239978</v>
      </c>
    </row>
    <row r="22" spans="1:19">
      <c r="A22" s="79"/>
      <c r="B22" s="78" t="s">
        <v>277</v>
      </c>
      <c r="C22" s="78">
        <v>257.00573444700001</v>
      </c>
      <c r="D22" s="78">
        <v>279.68874894499999</v>
      </c>
      <c r="E22" s="80">
        <v>0.89</v>
      </c>
      <c r="F22" s="83">
        <v>10.952999999999999</v>
      </c>
      <c r="G22" s="78"/>
      <c r="I22" s="79"/>
      <c r="J22" s="78" t="s">
        <v>277</v>
      </c>
      <c r="K22" s="82">
        <f t="shared" si="0"/>
        <v>288.77048814269665</v>
      </c>
      <c r="L22" s="82">
        <f t="shared" si="0"/>
        <v>314.25702128651682</v>
      </c>
      <c r="M22" s="82">
        <f t="shared" si="1"/>
        <v>-25.486533143820168</v>
      </c>
      <c r="O22" s="79"/>
      <c r="P22" s="78" t="s">
        <v>277</v>
      </c>
      <c r="Q22" s="78">
        <f t="shared" si="2"/>
        <v>23.464414721720079</v>
      </c>
      <c r="R22" s="78">
        <f t="shared" si="2"/>
        <v>25.535355514014427</v>
      </c>
      <c r="S22" s="82">
        <f t="shared" si="3"/>
        <v>-2.0709407922943477</v>
      </c>
    </row>
    <row r="23" spans="1:19">
      <c r="A23" s="79"/>
      <c r="B23" s="78" t="s">
        <v>278</v>
      </c>
      <c r="C23" s="78">
        <v>261.523623499</v>
      </c>
      <c r="D23" s="78">
        <v>280.22392845299998</v>
      </c>
      <c r="E23" s="80">
        <v>0.89</v>
      </c>
      <c r="F23" s="83">
        <v>11.461300000000001</v>
      </c>
      <c r="G23" s="78"/>
      <c r="I23" s="79"/>
      <c r="J23" s="78" t="s">
        <v>278</v>
      </c>
      <c r="K23" s="82">
        <f t="shared" si="0"/>
        <v>293.84676797640446</v>
      </c>
      <c r="L23" s="82">
        <f t="shared" si="0"/>
        <v>314.85834657640447</v>
      </c>
      <c r="M23" s="82">
        <f t="shared" si="1"/>
        <v>-21.011578600000007</v>
      </c>
      <c r="O23" s="79"/>
      <c r="P23" s="78" t="s">
        <v>278</v>
      </c>
      <c r="Q23" s="78">
        <f t="shared" si="2"/>
        <v>22.817972088593788</v>
      </c>
      <c r="R23" s="78">
        <f t="shared" si="2"/>
        <v>24.449576265606865</v>
      </c>
      <c r="S23" s="82">
        <f t="shared" si="3"/>
        <v>-1.6316041770130774</v>
      </c>
    </row>
    <row r="24" spans="1:19">
      <c r="A24" s="79">
        <v>2015</v>
      </c>
      <c r="B24" s="78" t="s">
        <v>275</v>
      </c>
      <c r="C24" s="78">
        <v>237.81184948200001</v>
      </c>
      <c r="D24" s="78">
        <v>267.35585756500001</v>
      </c>
      <c r="E24" s="80">
        <v>0.90700000000000003</v>
      </c>
      <c r="F24" s="83">
        <v>12.064400000000001</v>
      </c>
      <c r="G24" s="78"/>
      <c r="I24" s="79">
        <v>2015</v>
      </c>
      <c r="J24" s="78" t="s">
        <v>275</v>
      </c>
      <c r="K24" s="82">
        <f t="shared" si="0"/>
        <v>262.19608542668135</v>
      </c>
      <c r="L24" s="82">
        <f t="shared" si="0"/>
        <v>294.76941297133408</v>
      </c>
      <c r="M24" s="82">
        <f t="shared" si="1"/>
        <v>-32.573327544652727</v>
      </c>
      <c r="O24" s="79">
        <v>2015</v>
      </c>
      <c r="P24" s="78" t="s">
        <v>275</v>
      </c>
      <c r="Q24" s="78">
        <f t="shared" si="2"/>
        <v>19.711867103378534</v>
      </c>
      <c r="R24" s="78">
        <f t="shared" si="2"/>
        <v>22.160725569858425</v>
      </c>
      <c r="S24" s="82">
        <f t="shared" si="3"/>
        <v>-2.4488584664798907</v>
      </c>
    </row>
    <row r="25" spans="1:19">
      <c r="A25" s="79"/>
      <c r="B25" s="78" t="s">
        <v>276</v>
      </c>
      <c r="C25" s="78">
        <v>261.9259538</v>
      </c>
      <c r="D25" s="78">
        <v>255.201721889</v>
      </c>
      <c r="E25" s="80">
        <v>0.92099999999999993</v>
      </c>
      <c r="F25" s="83">
        <v>12.301600000000001</v>
      </c>
      <c r="G25" s="78"/>
      <c r="I25" s="79"/>
      <c r="J25" s="78" t="s">
        <v>276</v>
      </c>
      <c r="K25" s="82">
        <f t="shared" si="0"/>
        <v>284.39300086862107</v>
      </c>
      <c r="L25" s="82">
        <f t="shared" si="0"/>
        <v>277.09198902171556</v>
      </c>
      <c r="M25" s="82">
        <f t="shared" si="1"/>
        <v>7.3010118469055101</v>
      </c>
      <c r="O25" s="79"/>
      <c r="P25" s="78" t="s">
        <v>276</v>
      </c>
      <c r="Q25" s="78">
        <f t="shared" si="2"/>
        <v>21.2920232977824</v>
      </c>
      <c r="R25" s="78">
        <f t="shared" si="2"/>
        <v>20.745408880877282</v>
      </c>
      <c r="S25" s="82">
        <f t="shared" si="3"/>
        <v>0.54661441690511836</v>
      </c>
    </row>
    <row r="26" spans="1:19">
      <c r="A26" s="79"/>
      <c r="B26" s="78" t="s">
        <v>277</v>
      </c>
      <c r="C26" s="78">
        <v>270.44421414800001</v>
      </c>
      <c r="D26" s="78">
        <v>284.81671149300001</v>
      </c>
      <c r="E26" s="80">
        <v>0.93099999999999994</v>
      </c>
      <c r="F26" s="83">
        <v>13.610852380952384</v>
      </c>
      <c r="G26" s="78"/>
      <c r="I26" s="79"/>
      <c r="J26" s="78" t="s">
        <v>277</v>
      </c>
      <c r="K26" s="82">
        <f t="shared" si="0"/>
        <v>290.48787770998928</v>
      </c>
      <c r="L26" s="82">
        <f t="shared" si="0"/>
        <v>305.92557625456504</v>
      </c>
      <c r="M26" s="82">
        <f t="shared" si="1"/>
        <v>-15.437698544575767</v>
      </c>
      <c r="O26" s="79"/>
      <c r="P26" s="78" t="s">
        <v>277</v>
      </c>
      <c r="Q26" s="78">
        <f t="shared" si="2"/>
        <v>19.869748534373304</v>
      </c>
      <c r="R26" s="78">
        <f t="shared" si="2"/>
        <v>20.925707187272479</v>
      </c>
      <c r="S26" s="82">
        <f t="shared" si="3"/>
        <v>-1.0559586528991751</v>
      </c>
    </row>
    <row r="27" spans="1:19">
      <c r="A27" s="79"/>
      <c r="B27" s="78" t="s">
        <v>278</v>
      </c>
      <c r="C27" s="78">
        <v>265.606193056</v>
      </c>
      <c r="D27" s="78">
        <v>280.75487909899999</v>
      </c>
      <c r="E27" s="80">
        <v>0.93700000000000006</v>
      </c>
      <c r="F27" s="81">
        <v>15.06</v>
      </c>
      <c r="G27" s="78"/>
      <c r="I27" s="79"/>
      <c r="J27" s="78" t="s">
        <v>278</v>
      </c>
      <c r="K27" s="82">
        <f t="shared" si="0"/>
        <v>283.46445363500533</v>
      </c>
      <c r="L27" s="82">
        <f t="shared" si="0"/>
        <v>299.63167459871931</v>
      </c>
      <c r="M27" s="82">
        <f t="shared" si="1"/>
        <v>-16.167220963713987</v>
      </c>
      <c r="O27" s="79"/>
      <c r="P27" s="78" t="s">
        <v>278</v>
      </c>
      <c r="Q27" s="78">
        <f t="shared" si="2"/>
        <v>17.636533403452855</v>
      </c>
      <c r="R27" s="78">
        <f t="shared" si="2"/>
        <v>18.642422250929613</v>
      </c>
      <c r="S27" s="82">
        <f t="shared" si="3"/>
        <v>-1.0058888474767578</v>
      </c>
    </row>
    <row r="28" spans="1:19">
      <c r="A28" s="79">
        <v>2016</v>
      </c>
      <c r="B28" s="78" t="s">
        <v>275</v>
      </c>
      <c r="C28" s="78">
        <v>247.45325068500202</v>
      </c>
      <c r="D28" s="78">
        <v>273.00155839799999</v>
      </c>
      <c r="E28" s="80">
        <v>0.96400000000000008</v>
      </c>
      <c r="F28" s="83">
        <v>15.38</v>
      </c>
      <c r="G28" s="78"/>
      <c r="I28" s="79">
        <v>2016</v>
      </c>
      <c r="J28" s="78" t="s">
        <v>275</v>
      </c>
      <c r="K28" s="82">
        <f t="shared" si="0"/>
        <v>256.69424344917218</v>
      </c>
      <c r="L28" s="82">
        <f t="shared" si="0"/>
        <v>283.19663734232364</v>
      </c>
      <c r="M28" s="82">
        <f t="shared" si="1"/>
        <v>-26.502393893151464</v>
      </c>
      <c r="O28" s="79">
        <v>2016</v>
      </c>
      <c r="P28" s="78" t="s">
        <v>275</v>
      </c>
      <c r="Q28" s="78">
        <f t="shared" si="2"/>
        <v>16.089288080949416</v>
      </c>
      <c r="R28" s="78">
        <f t="shared" si="2"/>
        <v>17.750426423797137</v>
      </c>
      <c r="S28" s="82">
        <f t="shared" si="3"/>
        <v>-1.6611383428477211</v>
      </c>
    </row>
    <row r="29" spans="1:19">
      <c r="A29" s="79"/>
      <c r="B29" s="78" t="s">
        <v>276</v>
      </c>
      <c r="C29" s="78">
        <v>288.76070384322776</v>
      </c>
      <c r="D29" s="78">
        <v>270.959541925</v>
      </c>
      <c r="E29" s="80">
        <v>0.97900000000000009</v>
      </c>
      <c r="F29" s="83">
        <v>15.062438095238097</v>
      </c>
      <c r="G29" s="78"/>
      <c r="I29" s="79"/>
      <c r="J29" s="78" t="s">
        <v>276</v>
      </c>
      <c r="K29" s="82">
        <f t="shared" si="0"/>
        <v>294.95475367030411</v>
      </c>
      <c r="L29" s="82">
        <f t="shared" si="0"/>
        <v>276.77174864657809</v>
      </c>
      <c r="M29" s="82">
        <f t="shared" si="1"/>
        <v>18.183005023726025</v>
      </c>
      <c r="O29" s="79"/>
      <c r="P29" s="78" t="s">
        <v>276</v>
      </c>
      <c r="Q29" s="78">
        <f t="shared" si="2"/>
        <v>19.1709138996905</v>
      </c>
      <c r="R29" s="78">
        <f t="shared" si="2"/>
        <v>17.989089164168071</v>
      </c>
      <c r="S29" s="82">
        <f t="shared" si="3"/>
        <v>1.1818247355224294</v>
      </c>
    </row>
    <row r="30" spans="1:19">
      <c r="A30" s="79"/>
      <c r="B30" s="78" t="s">
        <v>277</v>
      </c>
      <c r="C30" s="78">
        <v>280.14813365268481</v>
      </c>
      <c r="D30" s="78">
        <v>281.08468372300001</v>
      </c>
      <c r="E30" s="80">
        <v>0.98799999999999999</v>
      </c>
      <c r="F30" s="84">
        <v>14.037000000000001</v>
      </c>
      <c r="G30" s="78"/>
      <c r="I30" s="79"/>
      <c r="J30" s="78" t="s">
        <v>277</v>
      </c>
      <c r="K30" s="82">
        <f t="shared" si="0"/>
        <v>283.55074256344614</v>
      </c>
      <c r="L30" s="82">
        <f t="shared" si="0"/>
        <v>284.49866773583</v>
      </c>
      <c r="M30" s="82">
        <f t="shared" si="1"/>
        <v>-0.94792517238386154</v>
      </c>
      <c r="O30" s="79"/>
      <c r="P30" s="78" t="s">
        <v>277</v>
      </c>
      <c r="Q30" s="78">
        <f t="shared" si="2"/>
        <v>19.957835267698567</v>
      </c>
      <c r="R30" s="78">
        <f t="shared" si="2"/>
        <v>20.024555369594644</v>
      </c>
      <c r="S30" s="82">
        <f t="shared" si="3"/>
        <v>-6.6720101896077466E-2</v>
      </c>
    </row>
    <row r="31" spans="1:19">
      <c r="A31" s="79"/>
      <c r="B31" s="78" t="s">
        <v>278</v>
      </c>
      <c r="C31" s="78">
        <v>282.06276483300002</v>
      </c>
      <c r="D31" s="78">
        <v>274.07191367399997</v>
      </c>
      <c r="E31" s="80">
        <v>1</v>
      </c>
      <c r="F31" s="81">
        <v>13.897766666666667</v>
      </c>
      <c r="G31" s="78"/>
      <c r="I31" s="79"/>
      <c r="J31" s="78" t="s">
        <v>278</v>
      </c>
      <c r="K31" s="82">
        <f t="shared" si="0"/>
        <v>282.06276483300002</v>
      </c>
      <c r="L31" s="82">
        <f t="shared" si="0"/>
        <v>274.07191367399997</v>
      </c>
      <c r="M31" s="82">
        <f t="shared" si="1"/>
        <v>7.9908511590000444</v>
      </c>
      <c r="O31" s="79"/>
      <c r="P31" s="78" t="s">
        <v>278</v>
      </c>
      <c r="Q31" s="78">
        <f t="shared" si="2"/>
        <v>20.295546154873804</v>
      </c>
      <c r="R31" s="78">
        <f t="shared" si="2"/>
        <v>19.720572394653335</v>
      </c>
      <c r="S31" s="82">
        <f t="shared" si="3"/>
        <v>0.57497376022046964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zoomScale="78" zoomScaleNormal="78" workbookViewId="0">
      <pane xSplit="2" ySplit="4" topLeftCell="J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5"/>
  <cols>
    <col min="1" max="2" width="9.140625" style="3"/>
    <col min="3" max="9" width="10.85546875" style="3" bestFit="1" customWidth="1"/>
    <col min="10" max="11" width="10.85546875" style="3" customWidth="1"/>
    <col min="12" max="17" width="10.85546875" style="3" bestFit="1" customWidth="1"/>
    <col min="18" max="16384" width="9.140625" style="3"/>
  </cols>
  <sheetData>
    <row r="1" spans="1:12" ht="26.25">
      <c r="A1" s="1" t="s">
        <v>290</v>
      </c>
    </row>
    <row r="2" spans="1:12">
      <c r="C2" s="3" t="s">
        <v>278</v>
      </c>
      <c r="D2" s="3" t="s">
        <v>278</v>
      </c>
      <c r="E2" s="3" t="s">
        <v>278</v>
      </c>
      <c r="F2" s="3" t="s">
        <v>278</v>
      </c>
      <c r="G2" s="3" t="s">
        <v>278</v>
      </c>
      <c r="H2" s="3" t="s">
        <v>278</v>
      </c>
      <c r="I2" s="3" t="s">
        <v>278</v>
      </c>
    </row>
    <row r="3" spans="1:12">
      <c r="C3" s="3" t="s">
        <v>280</v>
      </c>
      <c r="D3" s="3" t="s">
        <v>281</v>
      </c>
      <c r="E3" s="3" t="s">
        <v>282</v>
      </c>
      <c r="F3" s="3" t="s">
        <v>283</v>
      </c>
      <c r="G3" s="3" t="s">
        <v>284</v>
      </c>
      <c r="H3" s="3" t="s">
        <v>285</v>
      </c>
      <c r="I3" s="3" t="s">
        <v>286</v>
      </c>
    </row>
    <row r="4" spans="1:12" s="73" customFormat="1">
      <c r="A4" s="73" t="s">
        <v>270</v>
      </c>
      <c r="C4" s="86">
        <v>2010</v>
      </c>
      <c r="D4" s="86">
        <v>2011</v>
      </c>
      <c r="E4" s="86">
        <v>2012</v>
      </c>
      <c r="F4" s="86">
        <v>2013</v>
      </c>
      <c r="G4" s="86">
        <v>2014</v>
      </c>
      <c r="H4" s="86">
        <v>2015</v>
      </c>
      <c r="I4" s="86">
        <v>2016</v>
      </c>
      <c r="J4" s="86"/>
      <c r="K4" s="86"/>
    </row>
    <row r="5" spans="1:12">
      <c r="A5" s="3" t="s">
        <v>287</v>
      </c>
      <c r="B5" s="3" t="s">
        <v>0</v>
      </c>
      <c r="C5" s="5">
        <v>6.8453680866965616</v>
      </c>
      <c r="D5" s="5">
        <v>7.9617019732205794</v>
      </c>
      <c r="E5" s="5">
        <v>3.8260139666666668</v>
      </c>
      <c r="F5" s="5">
        <v>10.937955281467422</v>
      </c>
      <c r="G5" s="5">
        <v>12.398822432432432</v>
      </c>
      <c r="H5" s="5">
        <v>15.256980793379</v>
      </c>
      <c r="I5" s="5">
        <v>14.478999999999999</v>
      </c>
      <c r="J5" s="8"/>
      <c r="K5" s="5"/>
    </row>
    <row r="6" spans="1:12">
      <c r="B6" s="3" t="s">
        <v>1</v>
      </c>
      <c r="C6" s="5">
        <v>111.83622377622378</v>
      </c>
      <c r="D6" s="5">
        <v>131.05731225296444</v>
      </c>
      <c r="E6" s="5">
        <v>89.311970074812947</v>
      </c>
      <c r="F6" s="5">
        <v>126.07550295857988</v>
      </c>
      <c r="G6" s="5">
        <v>116.09853932584271</v>
      </c>
      <c r="H6" s="5">
        <v>108.93255069370331</v>
      </c>
      <c r="I6" s="5">
        <v>113.3839</v>
      </c>
      <c r="J6" s="8"/>
      <c r="K6" s="5"/>
    </row>
    <row r="7" spans="1:12">
      <c r="B7" s="3" t="s">
        <v>2</v>
      </c>
      <c r="C7" s="5">
        <v>99.362154260089667</v>
      </c>
      <c r="D7" s="5">
        <v>111.06223615221987</v>
      </c>
      <c r="E7" s="5">
        <v>133.75171863333335</v>
      </c>
      <c r="F7" s="5">
        <v>149.14730287792531</v>
      </c>
      <c r="G7" s="5">
        <v>158.48200105105104</v>
      </c>
      <c r="H7" s="5">
        <v>155.67755582191782</v>
      </c>
      <c r="I7" s="5">
        <v>148.1671</v>
      </c>
      <c r="J7" s="8"/>
      <c r="K7" s="5"/>
    </row>
    <row r="8" spans="1:12" s="73" customFormat="1">
      <c r="A8" s="73" t="s">
        <v>288</v>
      </c>
      <c r="C8" s="86">
        <v>2010</v>
      </c>
      <c r="D8" s="86">
        <v>2011</v>
      </c>
      <c r="E8" s="86">
        <v>2012</v>
      </c>
      <c r="F8" s="86">
        <v>2013</v>
      </c>
      <c r="G8" s="86">
        <v>2014</v>
      </c>
      <c r="H8" s="86">
        <v>2015</v>
      </c>
      <c r="I8" s="86">
        <v>2016</v>
      </c>
      <c r="J8" s="5"/>
      <c r="K8" s="86"/>
      <c r="L8" s="3"/>
    </row>
    <row r="9" spans="1:12">
      <c r="B9" s="3" t="s">
        <v>0</v>
      </c>
      <c r="C9" s="5">
        <v>0.72021265628860542</v>
      </c>
      <c r="D9" s="5">
        <v>0.74100895438015113</v>
      </c>
      <c r="E9" s="5">
        <v>0.35719147228082992</v>
      </c>
      <c r="F9" s="5">
        <v>0.89349280586202351</v>
      </c>
      <c r="G9" s="5">
        <v>0.96518194310834382</v>
      </c>
      <c r="H9" s="5">
        <v>0.94976802429321905</v>
      </c>
      <c r="I9" s="5">
        <v>1.0418157711254925</v>
      </c>
      <c r="J9" s="8"/>
      <c r="K9" s="5"/>
    </row>
    <row r="10" spans="1:12">
      <c r="B10" s="3" t="s">
        <v>1</v>
      </c>
      <c r="C10" s="5">
        <v>11.7086274050429</v>
      </c>
      <c r="D10" s="5">
        <v>12.168634167227355</v>
      </c>
      <c r="E10" s="5">
        <v>8.2917404642009611</v>
      </c>
      <c r="F10" s="5">
        <v>10.275746322642874</v>
      </c>
      <c r="G10" s="5">
        <v>9.0153560241857384</v>
      </c>
      <c r="H10" s="5">
        <v>6.7775431606905716</v>
      </c>
      <c r="I10" s="5">
        <v>8.1584259341428957</v>
      </c>
      <c r="J10" s="8"/>
      <c r="K10" s="5"/>
    </row>
    <row r="11" spans="1:12">
      <c r="B11" s="3" t="s">
        <v>2</v>
      </c>
      <c r="C11" s="5">
        <v>10.445834141380294</v>
      </c>
      <c r="D11" s="5">
        <v>10.346299137857907</v>
      </c>
      <c r="E11" s="5">
        <v>12.46232580502426</v>
      </c>
      <c r="F11" s="5">
        <v>12.206762800600478</v>
      </c>
      <c r="G11" s="5">
        <v>12.356046887827063</v>
      </c>
      <c r="H11" s="5">
        <v>9.721340873449142</v>
      </c>
      <c r="I11" s="5">
        <v>10.661222846590062</v>
      </c>
      <c r="J11" s="8"/>
      <c r="K11" s="5"/>
    </row>
    <row r="12" spans="1:12" s="73" customFormat="1">
      <c r="A12" s="73" t="s">
        <v>271</v>
      </c>
      <c r="C12" s="86">
        <v>2010</v>
      </c>
      <c r="D12" s="86">
        <v>2011</v>
      </c>
      <c r="E12" s="86">
        <v>2012</v>
      </c>
      <c r="F12" s="86">
        <v>2013</v>
      </c>
      <c r="G12" s="86">
        <v>2014</v>
      </c>
      <c r="H12" s="86">
        <v>2015</v>
      </c>
      <c r="I12" s="86">
        <v>2016</v>
      </c>
      <c r="J12" s="5"/>
      <c r="K12" s="86"/>
      <c r="L12" s="3"/>
    </row>
    <row r="13" spans="1:12">
      <c r="A13" s="3" t="s">
        <v>287</v>
      </c>
      <c r="B13" s="3" t="s">
        <v>0</v>
      </c>
      <c r="C13" s="5">
        <v>5.471002017937221</v>
      </c>
      <c r="D13" s="5">
        <v>8.5128724806201532</v>
      </c>
      <c r="E13" s="5">
        <v>9.0552434333333327</v>
      </c>
      <c r="F13" s="5">
        <v>8.8446118279569887</v>
      </c>
      <c r="G13" s="5">
        <v>8.47360870870871</v>
      </c>
      <c r="H13" s="5">
        <v>10.694277625570777</v>
      </c>
      <c r="I13" s="5">
        <v>10.349399999999999</v>
      </c>
      <c r="J13" s="8"/>
      <c r="K13" s="5"/>
    </row>
    <row r="14" spans="1:12" ht="45">
      <c r="B14" s="57" t="s">
        <v>289</v>
      </c>
      <c r="C14" s="5">
        <v>43.187832167832177</v>
      </c>
      <c r="D14" s="5">
        <v>61.559947299077734</v>
      </c>
      <c r="E14" s="5">
        <v>62.419451371571078</v>
      </c>
      <c r="F14" s="5">
        <v>68.676568047337284</v>
      </c>
      <c r="G14" s="5">
        <v>75.419213483146066</v>
      </c>
      <c r="H14" s="5">
        <v>45.320277481323373</v>
      </c>
      <c r="I14" s="5">
        <v>44.597300000000004</v>
      </c>
      <c r="J14" s="8"/>
      <c r="K14" s="5"/>
    </row>
    <row r="15" spans="1:12">
      <c r="B15" s="3" t="s">
        <v>2</v>
      </c>
      <c r="C15" s="5">
        <v>150.12860175635274</v>
      </c>
      <c r="D15" s="5">
        <v>195.19328587033121</v>
      </c>
      <c r="E15" s="5">
        <v>195.34623259999998</v>
      </c>
      <c r="F15" s="5">
        <v>217.4291960468058</v>
      </c>
      <c r="G15" s="5">
        <v>224.34267984984984</v>
      </c>
      <c r="H15" s="5">
        <v>236.39582414383568</v>
      </c>
      <c r="I15" s="5">
        <v>197.76223363543627</v>
      </c>
      <c r="J15" s="8"/>
      <c r="K15" s="5"/>
    </row>
    <row r="16" spans="1:12" s="73" customFormat="1">
      <c r="A16" s="73" t="s">
        <v>288</v>
      </c>
      <c r="C16" s="86">
        <v>2010</v>
      </c>
      <c r="D16" s="86">
        <v>2011</v>
      </c>
      <c r="E16" s="86">
        <v>2012</v>
      </c>
      <c r="F16" s="86">
        <v>2013</v>
      </c>
      <c r="G16" s="86">
        <v>2014</v>
      </c>
      <c r="H16" s="86">
        <v>2015</v>
      </c>
      <c r="I16" s="86">
        <v>2016</v>
      </c>
      <c r="J16" s="8"/>
      <c r="K16" s="86"/>
    </row>
    <row r="17" spans="2:11">
      <c r="B17" s="3" t="s">
        <v>0</v>
      </c>
      <c r="C17" s="5">
        <v>0.57767631908743988</v>
      </c>
      <c r="D17" s="5">
        <v>0.79088872357663398</v>
      </c>
      <c r="E17" s="5">
        <v>0.84573357251887415</v>
      </c>
      <c r="F17" s="5">
        <v>0.71873779111633751</v>
      </c>
      <c r="G17" s="5">
        <v>0.65575975168339629</v>
      </c>
      <c r="H17" s="5">
        <v>0.65629832518120101</v>
      </c>
      <c r="I17" s="5">
        <v>0.74468750924571225</v>
      </c>
      <c r="J17" s="8"/>
      <c r="K17" s="5"/>
    </row>
    <row r="18" spans="2:11" ht="45">
      <c r="B18" s="57" t="s">
        <v>289</v>
      </c>
      <c r="C18" s="5">
        <v>4.5215245848830055</v>
      </c>
      <c r="D18" s="5">
        <v>5.7158235977735643</v>
      </c>
      <c r="E18" s="5">
        <v>5.7950338600451481</v>
      </c>
      <c r="F18" s="5">
        <v>5.5974632264287436</v>
      </c>
      <c r="G18" s="5">
        <v>5.8564996989870259</v>
      </c>
      <c r="H18" s="5">
        <v>2.8197277556440898</v>
      </c>
      <c r="I18" s="5">
        <v>3.2089544363243019</v>
      </c>
      <c r="J18" s="8"/>
      <c r="K18" s="5"/>
    </row>
    <row r="19" spans="2:11">
      <c r="B19" s="3" t="s">
        <v>2</v>
      </c>
      <c r="C19" s="5">
        <v>15.781169260319238</v>
      </c>
      <c r="D19" s="5">
        <v>18.184730580356327</v>
      </c>
      <c r="E19" s="5">
        <v>18.200431849718782</v>
      </c>
      <c r="F19" s="5">
        <v>17.797924856580792</v>
      </c>
      <c r="G19" s="5">
        <v>17.493725908756513</v>
      </c>
      <c r="H19" s="5">
        <v>14.76905360044961</v>
      </c>
      <c r="I19" s="5">
        <v>14.229778433874856</v>
      </c>
      <c r="J19" s="8"/>
      <c r="K19" s="5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zoomScale="82" zoomScaleNormal="82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14.140625" defaultRowHeight="15"/>
  <cols>
    <col min="1" max="1" width="14.140625" style="59" customWidth="1"/>
    <col min="2" max="16384" width="14.140625" style="59"/>
  </cols>
  <sheetData>
    <row r="1" spans="1:8" ht="26.25">
      <c r="A1" s="1" t="s">
        <v>241</v>
      </c>
    </row>
    <row r="4" spans="1:8" ht="24" customHeight="1">
      <c r="C4" s="60" t="s">
        <v>153</v>
      </c>
      <c r="D4" s="60" t="s">
        <v>154</v>
      </c>
      <c r="E4" s="60" t="s">
        <v>155</v>
      </c>
      <c r="F4" s="60" t="s">
        <v>153</v>
      </c>
      <c r="G4" s="59" t="s">
        <v>156</v>
      </c>
      <c r="H4" s="60" t="s">
        <v>157</v>
      </c>
    </row>
    <row r="5" spans="1:8">
      <c r="A5" s="59" t="s">
        <v>158</v>
      </c>
      <c r="B5" s="61">
        <v>2010</v>
      </c>
      <c r="C5" s="59">
        <f>F5/F$5*100</f>
        <v>100</v>
      </c>
      <c r="D5" s="59">
        <f>G5/G$5*100</f>
        <v>100</v>
      </c>
      <c r="E5" s="62">
        <f>H5/H$5*100</f>
        <v>100</v>
      </c>
      <c r="F5" s="63">
        <v>0.13417955908596885</v>
      </c>
      <c r="G5" s="59">
        <v>95.95</v>
      </c>
      <c r="H5" s="59">
        <v>475.60803411761412</v>
      </c>
    </row>
    <row r="6" spans="1:8">
      <c r="A6" s="59" t="s">
        <v>159</v>
      </c>
      <c r="C6" s="59">
        <f t="shared" ref="C6:C20" si="0">F6/F$5*100</f>
        <v>97.278494230668827</v>
      </c>
      <c r="D6" s="59">
        <f t="shared" ref="D6:D69" si="1">G6/G$5*100</f>
        <v>99.093277748827518</v>
      </c>
      <c r="E6" s="62">
        <f t="shared" ref="E6:E37" si="2">H6/H$5*100</f>
        <v>91.041007265473581</v>
      </c>
      <c r="F6" s="63">
        <v>0.13052785464418107</v>
      </c>
      <c r="G6" s="59">
        <v>95.08</v>
      </c>
      <c r="H6" s="59">
        <v>432.99834489619315</v>
      </c>
    </row>
    <row r="7" spans="1:8">
      <c r="A7" s="59" t="s">
        <v>160</v>
      </c>
      <c r="C7" s="59">
        <f t="shared" si="0"/>
        <v>100.36225053192919</v>
      </c>
      <c r="D7" s="59">
        <f t="shared" si="1"/>
        <v>102.38665971860344</v>
      </c>
      <c r="E7" s="62">
        <f t="shared" si="2"/>
        <v>105.45357968964679</v>
      </c>
      <c r="F7" s="63">
        <v>0.13466562525249803</v>
      </c>
      <c r="G7" s="59">
        <v>98.24</v>
      </c>
      <c r="H7" s="59">
        <v>501.54569726858074</v>
      </c>
    </row>
    <row r="8" spans="1:8">
      <c r="A8" s="59" t="s">
        <v>161</v>
      </c>
      <c r="C8" s="59">
        <f t="shared" si="0"/>
        <v>101.48841136258409</v>
      </c>
      <c r="D8" s="59">
        <f t="shared" si="1"/>
        <v>103.75195414278269</v>
      </c>
      <c r="E8" s="62">
        <f t="shared" si="2"/>
        <v>129.62938481585681</v>
      </c>
      <c r="F8" s="63">
        <v>0.13617670288966963</v>
      </c>
      <c r="G8" s="59">
        <v>99.55</v>
      </c>
      <c r="H8" s="59">
        <v>616.52776876145356</v>
      </c>
    </row>
    <row r="9" spans="1:8">
      <c r="A9" s="59" t="s">
        <v>162</v>
      </c>
      <c r="C9" s="59">
        <f t="shared" si="0"/>
        <v>97.63532987475763</v>
      </c>
      <c r="D9" s="59">
        <f t="shared" si="1"/>
        <v>102.82438770192807</v>
      </c>
      <c r="E9" s="62">
        <f t="shared" si="2"/>
        <v>113.37572124600968</v>
      </c>
      <c r="F9" s="63">
        <v>0.13100665513808102</v>
      </c>
      <c r="G9" s="59">
        <v>98.66</v>
      </c>
      <c r="H9" s="59">
        <v>539.22403898481275</v>
      </c>
    </row>
    <row r="10" spans="1:8">
      <c r="A10" s="59" t="s">
        <v>163</v>
      </c>
      <c r="C10" s="59">
        <f t="shared" si="0"/>
        <v>97.455311024806122</v>
      </c>
      <c r="D10" s="59">
        <f t="shared" si="1"/>
        <v>103.79364252214695</v>
      </c>
      <c r="E10" s="62">
        <f t="shared" si="2"/>
        <v>112.55328457608972</v>
      </c>
      <c r="F10" s="63">
        <v>0.13076510663894444</v>
      </c>
      <c r="G10" s="59">
        <v>99.59</v>
      </c>
      <c r="H10" s="59">
        <v>535.31246410714414</v>
      </c>
    </row>
    <row r="11" spans="1:8">
      <c r="A11" s="59" t="s">
        <v>164</v>
      </c>
      <c r="C11" s="59">
        <f t="shared" si="0"/>
        <v>98.753113902581234</v>
      </c>
      <c r="D11" s="59">
        <f t="shared" si="1"/>
        <v>102.83480979676915</v>
      </c>
      <c r="E11" s="62">
        <f t="shared" si="2"/>
        <v>109.81673111476486</v>
      </c>
      <c r="F11" s="63">
        <v>0.13250649281814811</v>
      </c>
      <c r="G11" s="59">
        <v>98.67</v>
      </c>
      <c r="H11" s="59">
        <v>522.2971959871594</v>
      </c>
    </row>
    <row r="12" spans="1:8">
      <c r="A12" s="59" t="s">
        <v>165</v>
      </c>
      <c r="C12" s="59">
        <f t="shared" si="0"/>
        <v>102.12955476683156</v>
      </c>
      <c r="D12" s="59">
        <f t="shared" si="1"/>
        <v>105.46117769671703</v>
      </c>
      <c r="E12" s="62">
        <f t="shared" si="2"/>
        <v>90.4757780813446</v>
      </c>
      <c r="F12" s="63">
        <v>0.13703698628259767</v>
      </c>
      <c r="G12" s="59">
        <v>101.19</v>
      </c>
      <c r="H12" s="59">
        <v>430.3100694852983</v>
      </c>
    </row>
    <row r="13" spans="1:8">
      <c r="A13" s="59" t="s">
        <v>166</v>
      </c>
      <c r="C13" s="59">
        <f t="shared" si="0"/>
        <v>104.39563518189077</v>
      </c>
      <c r="D13" s="59">
        <f t="shared" si="1"/>
        <v>106.75351745700887</v>
      </c>
      <c r="E13" s="62">
        <f t="shared" si="2"/>
        <v>112.56547453417727</v>
      </c>
      <c r="F13" s="63">
        <v>0.1400776029920576</v>
      </c>
      <c r="G13" s="59">
        <v>102.43</v>
      </c>
      <c r="H13" s="59">
        <v>535.37044052716408</v>
      </c>
    </row>
    <row r="14" spans="1:8">
      <c r="A14" s="59" t="s">
        <v>167</v>
      </c>
      <c r="C14" s="59">
        <f t="shared" si="0"/>
        <v>107.73378435028984</v>
      </c>
      <c r="D14" s="59">
        <f t="shared" si="1"/>
        <v>106.74309536216779</v>
      </c>
      <c r="E14" s="62">
        <f t="shared" si="2"/>
        <v>84.25636132594903</v>
      </c>
      <c r="F14" s="63">
        <v>0.1445567168278474</v>
      </c>
      <c r="G14" s="59">
        <v>102.42</v>
      </c>
      <c r="H14" s="59">
        <v>400.73002372137995</v>
      </c>
    </row>
    <row r="15" spans="1:8">
      <c r="A15" s="59" t="s">
        <v>168</v>
      </c>
      <c r="C15" s="59">
        <f t="shared" si="0"/>
        <v>106.89472174411931</v>
      </c>
      <c r="D15" s="59">
        <f t="shared" si="1"/>
        <v>106.5138092756644</v>
      </c>
      <c r="E15" s="62">
        <f t="shared" si="2"/>
        <v>139.76284582391042</v>
      </c>
      <c r="F15" s="63">
        <v>0.14343086632243257</v>
      </c>
      <c r="G15" s="59">
        <v>102.2</v>
      </c>
      <c r="H15" s="59">
        <v>664.72332344993231</v>
      </c>
    </row>
    <row r="16" spans="1:8">
      <c r="A16" s="59" t="s">
        <v>169</v>
      </c>
      <c r="C16" s="59">
        <f t="shared" si="0"/>
        <v>109.12671684188948</v>
      </c>
      <c r="D16" s="59">
        <f t="shared" si="1"/>
        <v>110.04689942678479</v>
      </c>
      <c r="E16" s="62">
        <f t="shared" si="2"/>
        <v>141.479595856917</v>
      </c>
      <c r="F16" s="63">
        <v>0.14642574750344101</v>
      </c>
      <c r="G16" s="59">
        <v>105.59</v>
      </c>
      <c r="H16" s="59">
        <v>672.88832453262842</v>
      </c>
    </row>
    <row r="17" spans="1:8">
      <c r="A17" s="59" t="s">
        <v>170</v>
      </c>
      <c r="B17" s="61">
        <v>2011</v>
      </c>
      <c r="C17" s="59">
        <f t="shared" si="0"/>
        <v>107.97728227640862</v>
      </c>
      <c r="D17" s="59">
        <f t="shared" si="1"/>
        <v>108.11881188118811</v>
      </c>
      <c r="E17" s="62">
        <f t="shared" si="2"/>
        <v>144.37189007703435</v>
      </c>
      <c r="F17" s="63">
        <v>0.14488344127149708</v>
      </c>
      <c r="G17" s="59">
        <v>103.74</v>
      </c>
      <c r="H17" s="59">
        <v>686.64430821382587</v>
      </c>
    </row>
    <row r="18" spans="1:8">
      <c r="A18" s="59" t="s">
        <v>171</v>
      </c>
      <c r="C18" s="59">
        <f t="shared" si="0"/>
        <v>103.63783009553475</v>
      </c>
      <c r="D18" s="59">
        <f t="shared" si="1"/>
        <v>102.79312141740489</v>
      </c>
      <c r="E18" s="62">
        <f t="shared" si="2"/>
        <v>148.44766907323836</v>
      </c>
      <c r="F18" s="63">
        <v>0.13906078346845405</v>
      </c>
      <c r="G18" s="59">
        <v>98.63</v>
      </c>
      <c r="H18" s="59">
        <v>706.02904057265039</v>
      </c>
    </row>
    <row r="19" spans="1:8">
      <c r="A19" s="59" t="s">
        <v>172</v>
      </c>
      <c r="C19" s="59">
        <f t="shared" si="0"/>
        <v>107.87569116753033</v>
      </c>
      <c r="D19" s="59">
        <f t="shared" si="1"/>
        <v>105.8363731109953</v>
      </c>
      <c r="E19" s="62">
        <f t="shared" si="2"/>
        <v>139.01920144961429</v>
      </c>
      <c r="F19" s="63">
        <v>0.14474712676953363</v>
      </c>
      <c r="G19" s="59">
        <v>101.55</v>
      </c>
      <c r="H19" s="59">
        <v>661.18649106051623</v>
      </c>
    </row>
    <row r="20" spans="1:8">
      <c r="A20" s="59" t="s">
        <v>173</v>
      </c>
      <c r="C20" s="59">
        <f t="shared" si="0"/>
        <v>110.6990077832571</v>
      </c>
      <c r="D20" s="59">
        <f t="shared" si="1"/>
        <v>107.03491401771757</v>
      </c>
      <c r="E20" s="62">
        <f t="shared" si="2"/>
        <v>143.3953245166658</v>
      </c>
      <c r="F20" s="63">
        <v>0.1485354405561167</v>
      </c>
      <c r="G20" s="59">
        <v>102.7</v>
      </c>
      <c r="H20" s="59">
        <v>681.99968395028736</v>
      </c>
    </row>
    <row r="21" spans="1:8">
      <c r="A21" s="59" t="s">
        <v>174</v>
      </c>
      <c r="C21" s="59">
        <f t="shared" ref="C21:D84" si="3">F21/F$5*100</f>
        <v>108.62410727299228</v>
      </c>
      <c r="D21" s="59">
        <f t="shared" si="1"/>
        <v>104.98176133402815</v>
      </c>
      <c r="E21" s="62">
        <f t="shared" si="2"/>
        <v>148.08888019632388</v>
      </c>
      <c r="F21" s="63">
        <v>0.14575134819997085</v>
      </c>
      <c r="G21" s="59">
        <v>100.73</v>
      </c>
      <c r="H21" s="59">
        <v>704.32261184852484</v>
      </c>
    </row>
    <row r="22" spans="1:8">
      <c r="A22" s="59" t="s">
        <v>175</v>
      </c>
      <c r="C22" s="59">
        <f t="shared" si="3"/>
        <v>109.80036832412523</v>
      </c>
      <c r="D22" s="59">
        <f t="shared" si="1"/>
        <v>105.81552892131319</v>
      </c>
      <c r="E22" s="62">
        <f t="shared" si="2"/>
        <v>143.46920668032871</v>
      </c>
      <c r="F22" s="63">
        <v>0.14732965009208104</v>
      </c>
      <c r="G22" s="59">
        <v>101.53</v>
      </c>
      <c r="H22" s="59">
        <v>682.35107345644803</v>
      </c>
    </row>
    <row r="23" spans="1:8">
      <c r="A23" s="59" t="s">
        <v>176</v>
      </c>
      <c r="C23" s="59">
        <f t="shared" si="3"/>
        <v>109.70985264459527</v>
      </c>
      <c r="D23" s="59">
        <f t="shared" si="1"/>
        <v>105.62793121417404</v>
      </c>
      <c r="E23" s="62">
        <f t="shared" si="2"/>
        <v>139.82461382182288</v>
      </c>
      <c r="F23" s="63">
        <v>0.14720819655238407</v>
      </c>
      <c r="G23" s="59">
        <v>101.35</v>
      </c>
      <c r="H23" s="59">
        <v>665.01709701051755</v>
      </c>
    </row>
    <row r="24" spans="1:8">
      <c r="A24" s="59" t="s">
        <v>177</v>
      </c>
      <c r="C24" s="59">
        <f t="shared" si="3"/>
        <v>105.56531346497069</v>
      </c>
      <c r="D24" s="59">
        <f t="shared" si="1"/>
        <v>101.24022928608649</v>
      </c>
      <c r="E24" s="62">
        <f t="shared" si="2"/>
        <v>135.17136721428926</v>
      </c>
      <c r="F24" s="63">
        <v>0.14164707215501857</v>
      </c>
      <c r="G24" s="59">
        <v>97.14</v>
      </c>
      <c r="H24" s="59">
        <v>642.88588229778236</v>
      </c>
    </row>
    <row r="25" spans="1:8">
      <c r="A25" s="59" t="s">
        <v>178</v>
      </c>
      <c r="C25" s="59">
        <f t="shared" si="3"/>
        <v>99.086606216927706</v>
      </c>
      <c r="D25" s="59">
        <f t="shared" si="1"/>
        <v>97.258989056800402</v>
      </c>
      <c r="E25" s="62">
        <f t="shared" si="2"/>
        <v>141.35716254508864</v>
      </c>
      <c r="F25" s="63">
        <v>0.13295397133512379</v>
      </c>
      <c r="G25" s="59">
        <v>93.32</v>
      </c>
      <c r="H25" s="59">
        <v>672.30602186513647</v>
      </c>
    </row>
    <row r="26" spans="1:8">
      <c r="A26" s="59" t="s">
        <v>179</v>
      </c>
      <c r="C26" s="59">
        <f t="shared" si="3"/>
        <v>93.744654088050311</v>
      </c>
      <c r="D26" s="59">
        <f t="shared" si="1"/>
        <v>92.579468473163104</v>
      </c>
      <c r="E26" s="62">
        <f t="shared" si="2"/>
        <v>136.83161948223523</v>
      </c>
      <c r="F26" s="63">
        <v>0.12578616352201258</v>
      </c>
      <c r="G26" s="59">
        <v>88.83</v>
      </c>
      <c r="H26" s="59">
        <v>650.78217547075315</v>
      </c>
    </row>
    <row r="27" spans="1:8">
      <c r="A27" s="59" t="s">
        <v>180</v>
      </c>
      <c r="C27" s="59">
        <f t="shared" si="3"/>
        <v>91.384743663629777</v>
      </c>
      <c r="D27" s="59">
        <f t="shared" si="1"/>
        <v>90.755601875977064</v>
      </c>
      <c r="E27" s="62">
        <f t="shared" si="2"/>
        <v>123.2103341160949</v>
      </c>
      <c r="F27" s="63">
        <v>0.12261964611970129</v>
      </c>
      <c r="G27" s="59">
        <v>87.08</v>
      </c>
      <c r="H27" s="59">
        <v>585.99824791930303</v>
      </c>
    </row>
    <row r="28" spans="1:8">
      <c r="A28" s="59" t="s">
        <v>181</v>
      </c>
      <c r="C28" s="59">
        <f t="shared" si="3"/>
        <v>91.1701021469203</v>
      </c>
      <c r="D28" s="59">
        <f t="shared" si="1"/>
        <v>91.683168316831683</v>
      </c>
      <c r="E28" s="62">
        <f t="shared" si="2"/>
        <v>121.74924973173087</v>
      </c>
      <c r="F28" s="63">
        <v>0.12233164107896508</v>
      </c>
      <c r="G28" s="59">
        <v>87.97</v>
      </c>
      <c r="H28" s="59">
        <v>579.04921320202982</v>
      </c>
    </row>
    <row r="29" spans="1:8">
      <c r="A29" s="59" t="s">
        <v>182</v>
      </c>
      <c r="B29" s="61">
        <v>2012</v>
      </c>
      <c r="C29" s="59">
        <f t="shared" si="3"/>
        <v>93.03547799166104</v>
      </c>
      <c r="D29" s="59">
        <f t="shared" si="1"/>
        <v>93.861386138613852</v>
      </c>
      <c r="E29" s="62">
        <f t="shared" si="2"/>
        <v>124.11700366954538</v>
      </c>
      <c r="F29" s="63">
        <v>0.12483459416273437</v>
      </c>
      <c r="G29" s="59">
        <v>90.06</v>
      </c>
      <c r="H29" s="59">
        <v>590.31044115841178</v>
      </c>
    </row>
    <row r="30" spans="1:8">
      <c r="A30" s="59" t="s">
        <v>183</v>
      </c>
      <c r="C30" s="59">
        <f t="shared" si="3"/>
        <v>97.354739262200866</v>
      </c>
      <c r="D30" s="59">
        <f t="shared" si="1"/>
        <v>96.904637832204273</v>
      </c>
      <c r="E30" s="62">
        <f t="shared" si="2"/>
        <v>125.30156080349796</v>
      </c>
      <c r="F30" s="63">
        <v>0.13063015989131571</v>
      </c>
      <c r="G30" s="59">
        <v>92.98</v>
      </c>
      <c r="H30" s="59">
        <v>595.94429005620361</v>
      </c>
    </row>
    <row r="31" spans="1:8">
      <c r="A31" s="59" t="s">
        <v>184</v>
      </c>
      <c r="C31" s="59">
        <f t="shared" si="3"/>
        <v>98.064422747967058</v>
      </c>
      <c r="D31" s="59">
        <f t="shared" si="1"/>
        <v>98.196977592496097</v>
      </c>
      <c r="E31" s="62">
        <f t="shared" si="2"/>
        <v>133.50196313444067</v>
      </c>
      <c r="F31" s="63">
        <v>0.13158241006342272</v>
      </c>
      <c r="G31" s="59">
        <v>94.22</v>
      </c>
      <c r="H31" s="59">
        <v>634.9460623721352</v>
      </c>
    </row>
    <row r="32" spans="1:8">
      <c r="A32" s="59" t="s">
        <v>185</v>
      </c>
      <c r="C32" s="59">
        <f t="shared" si="3"/>
        <v>95.21175343340785</v>
      </c>
      <c r="D32" s="59">
        <f t="shared" si="1"/>
        <v>95.487232933819698</v>
      </c>
      <c r="E32" s="62">
        <f t="shared" si="2"/>
        <v>140.72656884105189</v>
      </c>
      <c r="F32" s="63">
        <v>0.12775471095496646</v>
      </c>
      <c r="G32" s="59">
        <v>91.62</v>
      </c>
      <c r="H32" s="59">
        <v>669.30686754609781</v>
      </c>
    </row>
    <row r="33" spans="1:8">
      <c r="A33" s="59" t="s">
        <v>186</v>
      </c>
      <c r="C33" s="59">
        <f t="shared" si="3"/>
        <v>91.417251361562236</v>
      </c>
      <c r="D33" s="59">
        <f t="shared" si="1"/>
        <v>93.079729025534135</v>
      </c>
      <c r="E33" s="62">
        <f t="shared" si="2"/>
        <v>131.08537360208453</v>
      </c>
      <c r="F33" s="63">
        <v>0.12266326480545606</v>
      </c>
      <c r="G33" s="59">
        <v>89.31</v>
      </c>
      <c r="H33" s="59">
        <v>623.45256840460411</v>
      </c>
    </row>
    <row r="34" spans="1:8">
      <c r="A34" s="59" t="s">
        <v>187</v>
      </c>
      <c r="C34" s="59">
        <f t="shared" si="3"/>
        <v>88.762773635692341</v>
      </c>
      <c r="D34" s="59">
        <f t="shared" si="1"/>
        <v>91.52683689421572</v>
      </c>
      <c r="E34" s="62">
        <f t="shared" si="2"/>
        <v>118.03349476548293</v>
      </c>
      <c r="F34" s="63">
        <v>0.11910149829684857</v>
      </c>
      <c r="G34" s="59">
        <v>87.82</v>
      </c>
      <c r="H34" s="59">
        <v>561.37678405443035</v>
      </c>
    </row>
    <row r="35" spans="1:8">
      <c r="A35" s="59" t="s">
        <v>188</v>
      </c>
      <c r="C35" s="59">
        <f t="shared" si="3"/>
        <v>90.373002206970156</v>
      </c>
      <c r="D35" s="59">
        <f t="shared" si="1"/>
        <v>93.413236060448142</v>
      </c>
      <c r="E35" s="62">
        <f t="shared" si="2"/>
        <v>120.05765040901734</v>
      </c>
      <c r="F35" s="63">
        <v>0.12126209589406545</v>
      </c>
      <c r="G35" s="59">
        <v>89.63</v>
      </c>
      <c r="H35" s="59">
        <v>571.00383091812512</v>
      </c>
    </row>
    <row r="36" spans="1:8">
      <c r="A36" s="59" t="s">
        <v>189</v>
      </c>
      <c r="C36" s="59">
        <f t="shared" si="3"/>
        <v>90.06066318638824</v>
      </c>
      <c r="D36" s="59">
        <f t="shared" si="1"/>
        <v>92.610734757686302</v>
      </c>
      <c r="E36" s="62">
        <f t="shared" si="2"/>
        <v>101.64212072733152</v>
      </c>
      <c r="F36" s="63">
        <v>0.1208430007733952</v>
      </c>
      <c r="G36" s="59">
        <v>88.86</v>
      </c>
      <c r="H36" s="59">
        <v>483.41809222671338</v>
      </c>
    </row>
    <row r="37" spans="1:8">
      <c r="A37" s="59" t="s">
        <v>190</v>
      </c>
      <c r="C37" s="59">
        <f t="shared" si="3"/>
        <v>90.025850405875531</v>
      </c>
      <c r="D37" s="59">
        <f t="shared" si="1"/>
        <v>91.130797290255344</v>
      </c>
      <c r="E37" s="62">
        <f t="shared" si="2"/>
        <v>106.58682960064816</v>
      </c>
      <c r="F37" s="63">
        <v>0.12079628913799768</v>
      </c>
      <c r="G37" s="59">
        <v>87.44</v>
      </c>
      <c r="H37" s="59">
        <v>506.93552489193394</v>
      </c>
    </row>
    <row r="38" spans="1:8">
      <c r="A38" s="59" t="s">
        <v>191</v>
      </c>
      <c r="C38" s="59">
        <f t="shared" si="3"/>
        <v>86.214196474017839</v>
      </c>
      <c r="D38" s="59">
        <f t="shared" si="1"/>
        <v>86.836894215737345</v>
      </c>
      <c r="E38" s="62">
        <f t="shared" ref="E38:E69" si="4">H38/H$5*100</f>
        <v>111.11715777594071</v>
      </c>
      <c r="F38" s="63">
        <v>0.11568182869834805</v>
      </c>
      <c r="G38" s="59">
        <v>83.32</v>
      </c>
      <c r="H38" s="59">
        <v>528.48212966551921</v>
      </c>
    </row>
    <row r="39" spans="1:8">
      <c r="A39" s="59" t="s">
        <v>192</v>
      </c>
      <c r="C39" s="59">
        <f t="shared" si="3"/>
        <v>84.743700536705163</v>
      </c>
      <c r="D39" s="59">
        <f t="shared" si="1"/>
        <v>85.888483585200618</v>
      </c>
      <c r="E39" s="62">
        <f t="shared" si="4"/>
        <v>110.24475382263275</v>
      </c>
      <c r="F39" s="63">
        <v>0.11370872373328481</v>
      </c>
      <c r="G39" s="59">
        <v>82.41</v>
      </c>
      <c r="H39" s="59">
        <v>524.33290637362688</v>
      </c>
    </row>
    <row r="40" spans="1:8">
      <c r="A40" s="59" t="s">
        <v>193</v>
      </c>
      <c r="C40" s="59">
        <f t="shared" si="3"/>
        <v>86.273079817097866</v>
      </c>
      <c r="D40" s="59">
        <f t="shared" si="1"/>
        <v>86.826472120896298</v>
      </c>
      <c r="E40" s="62">
        <f t="shared" si="4"/>
        <v>117.25315140904671</v>
      </c>
      <c r="F40" s="63">
        <v>0.11576083810846789</v>
      </c>
      <c r="G40" s="59">
        <v>83.31</v>
      </c>
      <c r="H40" s="59">
        <v>557.66540835751664</v>
      </c>
    </row>
    <row r="41" spans="1:8">
      <c r="A41" s="59" t="s">
        <v>194</v>
      </c>
      <c r="B41" s="61">
        <v>2013</v>
      </c>
      <c r="C41" s="59">
        <f t="shared" si="3"/>
        <v>84.827617605882281</v>
      </c>
      <c r="D41" s="59">
        <f t="shared" si="1"/>
        <v>85.284002084418958</v>
      </c>
      <c r="E41" s="62">
        <f t="shared" si="4"/>
        <v>142.68225810807638</v>
      </c>
      <c r="F41" s="63">
        <v>0.11382132328670452</v>
      </c>
      <c r="G41" s="59">
        <v>81.83</v>
      </c>
      <c r="H41" s="59">
        <v>678.60828282244211</v>
      </c>
    </row>
    <row r="42" spans="1:8">
      <c r="A42" s="59" t="s">
        <v>195</v>
      </c>
      <c r="C42" s="59">
        <f t="shared" si="3"/>
        <v>83.901291274049555</v>
      </c>
      <c r="D42" s="59">
        <f t="shared" si="1"/>
        <v>84.637832204273039</v>
      </c>
      <c r="E42" s="62">
        <f t="shared" si="4"/>
        <v>138.18049323892279</v>
      </c>
      <c r="F42" s="63">
        <v>0.11257838269895415</v>
      </c>
      <c r="G42" s="59">
        <v>81.209999999999994</v>
      </c>
      <c r="H42" s="59">
        <v>657.19752742766332</v>
      </c>
    </row>
    <row r="43" spans="1:8">
      <c r="A43" s="59" t="s">
        <v>196</v>
      </c>
      <c r="C43" s="59">
        <f t="shared" si="3"/>
        <v>81.230993928956806</v>
      </c>
      <c r="D43" s="59">
        <f t="shared" si="1"/>
        <v>83.022407503908283</v>
      </c>
      <c r="E43" s="62">
        <f t="shared" si="4"/>
        <v>127.62912236133184</v>
      </c>
      <c r="F43" s="63">
        <v>0.10899538949502437</v>
      </c>
      <c r="G43" s="59">
        <v>79.66</v>
      </c>
      <c r="H43" s="59">
        <v>607.01435982429462</v>
      </c>
    </row>
    <row r="44" spans="1:8">
      <c r="A44" s="59" t="s">
        <v>197</v>
      </c>
      <c r="C44" s="59">
        <f t="shared" si="3"/>
        <v>81.785459533607678</v>
      </c>
      <c r="D44" s="59">
        <f t="shared" si="1"/>
        <v>83.512245961438254</v>
      </c>
      <c r="E44" s="62">
        <f t="shared" si="4"/>
        <v>128.15979630718667</v>
      </c>
      <c r="F44" s="63">
        <v>0.10973936899862825</v>
      </c>
      <c r="G44" s="59">
        <v>80.13</v>
      </c>
      <c r="H44" s="59">
        <v>609.53828774574913</v>
      </c>
    </row>
    <row r="45" spans="1:8">
      <c r="A45" s="59" t="s">
        <v>198</v>
      </c>
      <c r="C45" s="59">
        <f t="shared" si="3"/>
        <v>79.656904660111167</v>
      </c>
      <c r="D45" s="59">
        <f t="shared" si="1"/>
        <v>81.594580510682647</v>
      </c>
      <c r="E45" s="62">
        <f t="shared" si="4"/>
        <v>125.76762747856556</v>
      </c>
      <c r="F45" s="63">
        <v>0.10688328345446772</v>
      </c>
      <c r="G45" s="59">
        <v>78.290000000000006</v>
      </c>
      <c r="H45" s="59">
        <v>598.16094060716989</v>
      </c>
    </row>
    <row r="46" spans="1:8">
      <c r="A46" s="59" t="s">
        <v>199</v>
      </c>
      <c r="C46" s="59">
        <f t="shared" si="3"/>
        <v>74.298902369724928</v>
      </c>
      <c r="D46" s="59">
        <f t="shared" si="1"/>
        <v>76.008337675872852</v>
      </c>
      <c r="E46" s="62">
        <f t="shared" si="4"/>
        <v>105.03889491298797</v>
      </c>
      <c r="F46" s="63">
        <v>9.9693939605411369E-2</v>
      </c>
      <c r="G46" s="59">
        <v>72.930000000000007</v>
      </c>
      <c r="H46" s="59">
        <v>499.57342315452865</v>
      </c>
    </row>
    <row r="47" spans="1:8">
      <c r="A47" s="59" t="s">
        <v>200</v>
      </c>
      <c r="C47" s="59">
        <f t="shared" si="3"/>
        <v>75.203075650094348</v>
      </c>
      <c r="D47" s="59">
        <f t="shared" si="1"/>
        <v>77.467430953621673</v>
      </c>
      <c r="E47" s="62">
        <f t="shared" si="4"/>
        <v>111.18224409959974</v>
      </c>
      <c r="F47" s="63">
        <v>0.1009071553263842</v>
      </c>
      <c r="G47" s="59">
        <v>74.33</v>
      </c>
      <c r="H47" s="59">
        <v>528.79168544995332</v>
      </c>
    </row>
    <row r="48" spans="1:8">
      <c r="A48" s="59" t="s">
        <v>201</v>
      </c>
      <c r="C48" s="59">
        <f t="shared" si="3"/>
        <v>73.916450121992355</v>
      </c>
      <c r="D48" s="59">
        <f t="shared" si="1"/>
        <v>75.737363210005213</v>
      </c>
      <c r="E48" s="62">
        <f t="shared" si="4"/>
        <v>101.03762572906095</v>
      </c>
      <c r="F48" s="63">
        <v>9.9180766865689413E-2</v>
      </c>
      <c r="G48" s="59">
        <v>72.67</v>
      </c>
      <c r="H48" s="59">
        <v>480.54306544909946</v>
      </c>
    </row>
    <row r="49" spans="1:8">
      <c r="A49" s="59" t="s">
        <v>202</v>
      </c>
      <c r="C49" s="59">
        <f t="shared" si="3"/>
        <v>74.65391164980467</v>
      </c>
      <c r="D49" s="59">
        <f t="shared" si="1"/>
        <v>76.258467952058368</v>
      </c>
      <c r="E49" s="62">
        <f t="shared" si="4"/>
        <v>122.74457902945781</v>
      </c>
      <c r="F49" s="63">
        <v>0.10017028949213665</v>
      </c>
      <c r="G49" s="59">
        <v>73.17</v>
      </c>
      <c r="H49" s="59">
        <v>583.78307930794551</v>
      </c>
    </row>
    <row r="50" spans="1:8">
      <c r="A50" s="59" t="s">
        <v>203</v>
      </c>
      <c r="C50" s="59">
        <f t="shared" si="3"/>
        <v>75.149235671358838</v>
      </c>
      <c r="D50" s="59">
        <f t="shared" si="1"/>
        <v>75.737363210005213</v>
      </c>
      <c r="E50" s="62">
        <f t="shared" si="4"/>
        <v>114.38426189144405</v>
      </c>
      <c r="F50" s="63">
        <v>0.10083491308030491</v>
      </c>
      <c r="G50" s="59">
        <v>72.67</v>
      </c>
      <c r="H50" s="59">
        <v>544.02073932184032</v>
      </c>
    </row>
    <row r="51" spans="1:8">
      <c r="A51" s="59" t="s">
        <v>204</v>
      </c>
      <c r="C51" s="59">
        <f t="shared" si="3"/>
        <v>73.065686274509815</v>
      </c>
      <c r="D51" s="59">
        <f t="shared" si="1"/>
        <v>74.205315268368949</v>
      </c>
      <c r="E51" s="62">
        <f t="shared" si="4"/>
        <v>120.85734049577314</v>
      </c>
      <c r="F51" s="63">
        <v>9.8039215686274522E-2</v>
      </c>
      <c r="G51" s="59">
        <v>71.2</v>
      </c>
      <c r="H51" s="59">
        <v>574.80722121877784</v>
      </c>
    </row>
    <row r="52" spans="1:8">
      <c r="A52" s="59" t="s">
        <v>205</v>
      </c>
      <c r="C52" s="59">
        <f t="shared" si="3"/>
        <v>71.885218230045808</v>
      </c>
      <c r="D52" s="59">
        <f t="shared" si="1"/>
        <v>72.735799895779053</v>
      </c>
      <c r="E52" s="62">
        <f t="shared" si="4"/>
        <v>119.26246860967613</v>
      </c>
      <c r="F52" s="63">
        <v>9.6455268869061972E-2</v>
      </c>
      <c r="G52" s="59">
        <v>69.790000000000006</v>
      </c>
      <c r="H52" s="59">
        <v>567.2218823946173</v>
      </c>
    </row>
    <row r="53" spans="1:8">
      <c r="A53" s="59" t="s">
        <v>206</v>
      </c>
      <c r="B53" s="61">
        <v>2014</v>
      </c>
      <c r="C53" s="59">
        <f t="shared" si="3"/>
        <v>68.548223910524086</v>
      </c>
      <c r="D53" s="59">
        <f t="shared" si="1"/>
        <v>69.577905158936943</v>
      </c>
      <c r="E53" s="62">
        <f t="shared" si="4"/>
        <v>117.80693342289214</v>
      </c>
      <c r="F53" s="63">
        <v>9.1977704604403895E-2</v>
      </c>
      <c r="G53" s="59">
        <v>66.760000000000005</v>
      </c>
      <c r="H53" s="59">
        <v>560.29924010686386</v>
      </c>
    </row>
    <row r="54" spans="1:8">
      <c r="A54" s="59" t="s">
        <v>207</v>
      </c>
      <c r="C54" s="59">
        <f t="shared" si="3"/>
        <v>67.845568421819252</v>
      </c>
      <c r="D54" s="59">
        <f t="shared" si="1"/>
        <v>68.848358520062533</v>
      </c>
      <c r="E54" s="62">
        <f t="shared" si="4"/>
        <v>115.31609016354676</v>
      </c>
      <c r="F54" s="63">
        <v>9.1034884567766372E-2</v>
      </c>
      <c r="G54" s="59">
        <v>66.06</v>
      </c>
      <c r="H54" s="59">
        <v>548.45258944814009</v>
      </c>
    </row>
    <row r="55" spans="1:8">
      <c r="A55" s="59" t="s">
        <v>208</v>
      </c>
      <c r="C55" s="59">
        <f t="shared" si="3"/>
        <v>69.348085011352211</v>
      </c>
      <c r="D55" s="59">
        <f t="shared" si="1"/>
        <v>70.213652944241801</v>
      </c>
      <c r="E55" s="62">
        <f t="shared" si="4"/>
        <v>110.40523498133032</v>
      </c>
      <c r="F55" s="63">
        <v>9.3050954702795244E-2</v>
      </c>
      <c r="G55" s="59">
        <v>67.37</v>
      </c>
      <c r="H55" s="59">
        <v>525.09616765763758</v>
      </c>
    </row>
    <row r="56" spans="1:8">
      <c r="A56" s="59" t="s">
        <v>209</v>
      </c>
      <c r="C56" s="59">
        <f t="shared" si="3"/>
        <v>70.66380953283965</v>
      </c>
      <c r="D56" s="59">
        <f t="shared" si="1"/>
        <v>71.537258989056795</v>
      </c>
      <c r="E56" s="62">
        <f t="shared" si="4"/>
        <v>111.69914703011956</v>
      </c>
      <c r="F56" s="63">
        <v>9.4816388064513063E-2</v>
      </c>
      <c r="G56" s="59">
        <v>68.64</v>
      </c>
      <c r="H56" s="59">
        <v>531.25011731609504</v>
      </c>
    </row>
    <row r="57" spans="1:8">
      <c r="A57" s="59" t="s">
        <v>210</v>
      </c>
      <c r="C57" s="59">
        <f t="shared" si="3"/>
        <v>71.675049769665037</v>
      </c>
      <c r="D57" s="59">
        <f t="shared" si="1"/>
        <v>72.652423137050533</v>
      </c>
      <c r="E57" s="62">
        <f t="shared" si="4"/>
        <v>110.07616175015175</v>
      </c>
      <c r="F57" s="63">
        <v>9.6173265755585269E-2</v>
      </c>
      <c r="G57" s="59">
        <v>69.709999999999994</v>
      </c>
      <c r="H57" s="59">
        <v>523.53106893202187</v>
      </c>
    </row>
    <row r="58" spans="1:8">
      <c r="A58" s="59" t="s">
        <v>211</v>
      </c>
      <c r="C58" s="59">
        <f t="shared" si="3"/>
        <v>69.809288296895787</v>
      </c>
      <c r="D58" s="59">
        <f t="shared" si="1"/>
        <v>70.943199583116197</v>
      </c>
      <c r="E58" s="62">
        <f t="shared" si="4"/>
        <v>98.259938454300368</v>
      </c>
      <c r="F58" s="63">
        <v>9.3669795237827619E-2</v>
      </c>
      <c r="G58" s="59">
        <v>68.069999999999993</v>
      </c>
      <c r="H58" s="59">
        <v>467.33216160767552</v>
      </c>
    </row>
    <row r="59" spans="1:8">
      <c r="A59" s="59" t="s">
        <v>212</v>
      </c>
      <c r="C59" s="59">
        <f t="shared" si="3"/>
        <v>69.894399219717158</v>
      </c>
      <c r="D59" s="59">
        <f t="shared" si="1"/>
        <v>70.93277748827515</v>
      </c>
      <c r="E59" s="62">
        <f t="shared" si="4"/>
        <v>101.27119273350399</v>
      </c>
      <c r="F59" s="63">
        <v>9.3783996698803329E-2</v>
      </c>
      <c r="G59" s="59">
        <v>68.06</v>
      </c>
      <c r="H59" s="59">
        <v>481.65392888727848</v>
      </c>
    </row>
    <row r="60" spans="1:8">
      <c r="A60" s="59" t="s">
        <v>213</v>
      </c>
      <c r="C60" s="59">
        <f t="shared" si="3"/>
        <v>69.872119405223984</v>
      </c>
      <c r="D60" s="59">
        <f t="shared" si="1"/>
        <v>71.433038040646181</v>
      </c>
      <c r="E60" s="62">
        <f t="shared" si="4"/>
        <v>88.379260395788577</v>
      </c>
      <c r="F60" s="63">
        <v>9.3754101741951229E-2</v>
      </c>
      <c r="G60" s="59">
        <v>68.540000000000006</v>
      </c>
      <c r="H60" s="59">
        <v>420.33886293609714</v>
      </c>
    </row>
    <row r="61" spans="1:8">
      <c r="A61" s="59" t="s">
        <v>214</v>
      </c>
      <c r="C61" s="59">
        <f t="shared" si="3"/>
        <v>68.04254542134575</v>
      </c>
      <c r="D61" s="59">
        <f t="shared" si="1"/>
        <v>70.661803022407497</v>
      </c>
      <c r="E61" s="62">
        <f t="shared" si="4"/>
        <v>85.114966682972479</v>
      </c>
      <c r="F61" s="63">
        <v>9.129918743723181E-2</v>
      </c>
      <c r="G61" s="59">
        <v>67.8</v>
      </c>
      <c r="H61" s="59">
        <v>404.81361978074767</v>
      </c>
    </row>
    <row r="62" spans="1:8">
      <c r="A62" s="59" t="s">
        <v>215</v>
      </c>
      <c r="C62" s="59">
        <f t="shared" si="3"/>
        <v>67.344080386026405</v>
      </c>
      <c r="D62" s="59">
        <f t="shared" si="1"/>
        <v>70.713913496612818</v>
      </c>
      <c r="E62" s="62">
        <f t="shared" si="4"/>
        <v>79.136157451744083</v>
      </c>
      <c r="F62" s="63">
        <v>9.0361990132470663E-2</v>
      </c>
      <c r="G62" s="59">
        <v>67.849999999999994</v>
      </c>
      <c r="H62" s="59">
        <v>376.37792273245981</v>
      </c>
    </row>
    <row r="63" spans="1:8">
      <c r="A63" s="59" t="s">
        <v>216</v>
      </c>
      <c r="C63" s="59">
        <f t="shared" si="3"/>
        <v>67.149910799560303</v>
      </c>
      <c r="D63" s="59">
        <f t="shared" si="1"/>
        <v>71.495570609692535</v>
      </c>
      <c r="E63" s="62">
        <f t="shared" si="4"/>
        <v>76.671234881736169</v>
      </c>
      <c r="F63" s="63">
        <v>9.0101454237471401E-2</v>
      </c>
      <c r="G63" s="59">
        <v>68.599999999999994</v>
      </c>
      <c r="H63" s="59">
        <v>364.65455295472384</v>
      </c>
    </row>
    <row r="64" spans="1:8">
      <c r="A64" s="59" t="s">
        <v>217</v>
      </c>
      <c r="C64" s="59">
        <f t="shared" si="3"/>
        <v>65.024909914233106</v>
      </c>
      <c r="D64" s="59">
        <f t="shared" si="1"/>
        <v>70.099009900990112</v>
      </c>
      <c r="E64" s="62">
        <f t="shared" si="4"/>
        <v>78.207776873025523</v>
      </c>
      <c r="F64" s="63">
        <v>8.7250137418966422E-2</v>
      </c>
      <c r="G64" s="59">
        <v>67.260000000000005</v>
      </c>
      <c r="H64" s="59">
        <v>371.96247011288676</v>
      </c>
    </row>
    <row r="65" spans="1:8">
      <c r="A65" s="59" t="s">
        <v>218</v>
      </c>
      <c r="B65" s="61">
        <v>2015</v>
      </c>
      <c r="C65" s="59">
        <f t="shared" si="3"/>
        <v>64.437393003510351</v>
      </c>
      <c r="D65" s="59">
        <f t="shared" si="1"/>
        <v>70.93277748827515</v>
      </c>
      <c r="E65" s="62">
        <f t="shared" si="4"/>
        <v>76.322393841097352</v>
      </c>
      <c r="F65" s="63">
        <v>8.646180981860313E-2</v>
      </c>
      <c r="G65" s="59">
        <v>68.06</v>
      </c>
      <c r="H65" s="59">
        <v>362.99543693914609</v>
      </c>
    </row>
    <row r="66" spans="1:8">
      <c r="A66" s="59" t="s">
        <v>219</v>
      </c>
      <c r="C66" s="59">
        <f t="shared" si="3"/>
        <v>64.381171226427327</v>
      </c>
      <c r="D66" s="59">
        <f t="shared" si="1"/>
        <v>71.631057842626362</v>
      </c>
      <c r="E66" s="62">
        <f t="shared" si="4"/>
        <v>72.710010719888587</v>
      </c>
      <c r="F66" s="63">
        <v>8.6386371686002827E-2</v>
      </c>
      <c r="G66" s="59">
        <v>68.73</v>
      </c>
      <c r="H66" s="59">
        <v>345.81465259156857</v>
      </c>
    </row>
    <row r="67" spans="1:8">
      <c r="A67" s="59" t="s">
        <v>220</v>
      </c>
      <c r="C67" s="59">
        <f t="shared" si="3"/>
        <v>61.77431119657836</v>
      </c>
      <c r="D67" s="59">
        <f t="shared" si="1"/>
        <v>70.244919228764985</v>
      </c>
      <c r="E67" s="62">
        <f t="shared" si="4"/>
        <v>68.221220278520775</v>
      </c>
      <c r="F67" s="63">
        <v>8.288849839196312E-2</v>
      </c>
      <c r="G67" s="59">
        <v>67.400000000000006</v>
      </c>
      <c r="H67" s="59">
        <v>324.4656046177198</v>
      </c>
    </row>
    <row r="68" spans="1:8">
      <c r="A68" s="59" t="s">
        <v>221</v>
      </c>
      <c r="C68" s="59">
        <f t="shared" si="3"/>
        <v>62.048438527695218</v>
      </c>
      <c r="D68" s="59">
        <f t="shared" si="1"/>
        <v>70.484627410109425</v>
      </c>
      <c r="E68" s="62">
        <f t="shared" si="4"/>
        <v>66.054444107658327</v>
      </c>
      <c r="F68" s="63">
        <v>8.3256321236189867E-2</v>
      </c>
      <c r="G68" s="59">
        <v>67.63</v>
      </c>
      <c r="H68" s="59">
        <v>314.16024306775199</v>
      </c>
    </row>
    <row r="69" spans="1:8">
      <c r="A69" s="59" t="s">
        <v>222</v>
      </c>
      <c r="C69" s="59">
        <f t="shared" si="3"/>
        <v>62.266168717781611</v>
      </c>
      <c r="D69" s="59">
        <f t="shared" si="1"/>
        <v>69.83845752996352</v>
      </c>
      <c r="E69" s="62">
        <f t="shared" si="4"/>
        <v>70.641026756047069</v>
      </c>
      <c r="F69" s="63">
        <v>8.3548470645244829E-2</v>
      </c>
      <c r="G69" s="59">
        <v>67.010000000000005</v>
      </c>
      <c r="H69" s="59">
        <v>335.97439863493327</v>
      </c>
    </row>
    <row r="70" spans="1:8">
      <c r="A70" s="59" t="s">
        <v>223</v>
      </c>
      <c r="C70" s="59">
        <f t="shared" si="3"/>
        <v>60.583176172205235</v>
      </c>
      <c r="D70" s="59">
        <f t="shared" si="3"/>
        <v>68.097967691505985</v>
      </c>
      <c r="E70" s="62">
        <f t="shared" ref="E70:E88" si="5">H70/H$5*100</f>
        <v>68.882968000481597</v>
      </c>
      <c r="F70" s="63">
        <v>8.1290238668140724E-2</v>
      </c>
      <c r="G70" s="59">
        <v>65.34</v>
      </c>
      <c r="H70" s="59">
        <v>327.6129299489557</v>
      </c>
    </row>
    <row r="71" spans="1:8">
      <c r="A71" s="59" t="s">
        <v>224</v>
      </c>
      <c r="C71" s="59">
        <f t="shared" si="3"/>
        <v>59.85383287154157</v>
      </c>
      <c r="D71" s="59">
        <f t="shared" si="3"/>
        <v>67.952058363731112</v>
      </c>
      <c r="E71" s="62">
        <f t="shared" si="5"/>
        <v>59.884876444672777</v>
      </c>
      <c r="F71" s="63">
        <v>8.0311609043087165E-2</v>
      </c>
      <c r="G71" s="59">
        <v>65.2</v>
      </c>
      <c r="H71" s="59">
        <v>284.81728359227037</v>
      </c>
    </row>
    <row r="72" spans="1:8">
      <c r="A72" s="59" t="s">
        <v>225</v>
      </c>
      <c r="C72" s="59">
        <f t="shared" si="3"/>
        <v>57.720070013476032</v>
      </c>
      <c r="D72" s="59">
        <f t="shared" si="3"/>
        <v>65.982282438770184</v>
      </c>
      <c r="E72" s="62">
        <f t="shared" si="5"/>
        <v>62.488086748955261</v>
      </c>
      <c r="F72" s="63">
        <v>7.7448535448194661E-2</v>
      </c>
      <c r="G72" s="59">
        <v>63.31</v>
      </c>
      <c r="H72" s="59">
        <v>297.19836094441547</v>
      </c>
    </row>
    <row r="73" spans="1:8">
      <c r="A73" s="59" t="s">
        <v>226</v>
      </c>
      <c r="C73" s="59">
        <f t="shared" si="3"/>
        <v>54.769866174773831</v>
      </c>
      <c r="D73" s="59">
        <f t="shared" si="3"/>
        <v>62.959874934861901</v>
      </c>
      <c r="E73" s="62">
        <f t="shared" si="5"/>
        <v>62.932892125046514</v>
      </c>
      <c r="F73" s="63">
        <v>7.3489964945286715E-2</v>
      </c>
      <c r="G73" s="59">
        <v>60.41</v>
      </c>
      <c r="H73" s="59">
        <v>299.31389104929252</v>
      </c>
    </row>
    <row r="74" spans="1:8">
      <c r="A74" s="59" t="s">
        <v>227</v>
      </c>
      <c r="C74" s="59">
        <f t="shared" si="3"/>
        <v>55.204367342706043</v>
      </c>
      <c r="D74" s="59">
        <f t="shared" si="3"/>
        <v>63.408025013027626</v>
      </c>
      <c r="E74" s="62">
        <f t="shared" si="5"/>
        <v>60.463271360778016</v>
      </c>
      <c r="F74" s="63">
        <v>7.4072976696641535E-2</v>
      </c>
      <c r="G74" s="59">
        <v>60.84</v>
      </c>
      <c r="H74" s="59">
        <v>287.56817628219471</v>
      </c>
    </row>
    <row r="75" spans="1:8">
      <c r="A75" s="59" t="s">
        <v>228</v>
      </c>
      <c r="C75" s="59">
        <f t="shared" si="3"/>
        <v>52.769202447037515</v>
      </c>
      <c r="D75" s="59">
        <f t="shared" si="3"/>
        <v>61.844710786868163</v>
      </c>
      <c r="E75" s="62">
        <f t="shared" si="5"/>
        <v>56.578346676543887</v>
      </c>
      <c r="F75" s="63">
        <v>7.0805483176617209E-2</v>
      </c>
      <c r="G75" s="59">
        <v>59.34</v>
      </c>
      <c r="H75" s="59">
        <v>269.09116236455884</v>
      </c>
    </row>
    <row r="76" spans="1:8">
      <c r="A76" s="59" t="s">
        <v>229</v>
      </c>
      <c r="C76" s="59">
        <f t="shared" si="3"/>
        <v>49.930992898298278</v>
      </c>
      <c r="D76" s="59">
        <f t="shared" si="3"/>
        <v>58.509640437727981</v>
      </c>
      <c r="E76" s="62">
        <f t="shared" si="5"/>
        <v>52.331878717684702</v>
      </c>
      <c r="F76" s="63">
        <v>6.6997186118183047E-2</v>
      </c>
      <c r="G76" s="59">
        <v>56.14</v>
      </c>
      <c r="H76" s="59">
        <v>248.89461958599426</v>
      </c>
    </row>
    <row r="77" spans="1:8">
      <c r="A77" s="59" t="s">
        <v>230</v>
      </c>
      <c r="B77" s="61">
        <v>2016</v>
      </c>
      <c r="C77" s="59">
        <f t="shared" si="3"/>
        <v>45.49850123015122</v>
      </c>
      <c r="D77" s="59">
        <f t="shared" si="3"/>
        <v>53.767587285044293</v>
      </c>
      <c r="E77" s="62">
        <f t="shared" si="5"/>
        <v>54.564831368145114</v>
      </c>
      <c r="F77" s="63">
        <v>6.1049688341341023E-2</v>
      </c>
      <c r="G77" s="59">
        <v>51.59</v>
      </c>
      <c r="H77" s="59">
        <v>259.51472178962626</v>
      </c>
    </row>
    <row r="78" spans="1:8">
      <c r="A78" s="59" t="s">
        <v>231</v>
      </c>
      <c r="C78" s="59">
        <f t="shared" si="3"/>
        <v>47.260517204205605</v>
      </c>
      <c r="D78" s="59">
        <f t="shared" si="3"/>
        <v>55.330901511203756</v>
      </c>
      <c r="E78" s="62">
        <f t="shared" si="5"/>
        <v>60.473949108108485</v>
      </c>
      <c r="F78" s="63">
        <v>6.3413953606351534E-2</v>
      </c>
      <c r="G78" s="59">
        <v>53.09</v>
      </c>
      <c r="H78" s="59">
        <v>287.61896050636119</v>
      </c>
    </row>
    <row r="79" spans="1:8">
      <c r="A79" s="59" t="s">
        <v>232</v>
      </c>
      <c r="C79" s="59">
        <f t="shared" si="3"/>
        <v>48.323866583670501</v>
      </c>
      <c r="D79" s="59">
        <f t="shared" si="3"/>
        <v>56.248045857217299</v>
      </c>
      <c r="E79" s="62">
        <f t="shared" si="5"/>
        <v>64.773436920002951</v>
      </c>
      <c r="F79" s="63">
        <v>6.4840751115260914E-2</v>
      </c>
      <c r="G79" s="59">
        <v>53.97</v>
      </c>
      <c r="H79" s="59">
        <v>308.06766996563886</v>
      </c>
    </row>
    <row r="80" spans="1:8">
      <c r="A80" s="59" t="s">
        <v>233</v>
      </c>
      <c r="C80" s="59">
        <f t="shared" si="3"/>
        <v>50.933557496480361</v>
      </c>
      <c r="D80" s="59">
        <f t="shared" si="3"/>
        <v>58.311620635747786</v>
      </c>
      <c r="E80" s="62">
        <f t="shared" si="5"/>
        <v>65.548383928015852</v>
      </c>
      <c r="F80" s="63">
        <v>6.8342422875575778E-2</v>
      </c>
      <c r="G80" s="59">
        <v>55.95</v>
      </c>
      <c r="H80" s="59">
        <v>311.75338019590231</v>
      </c>
    </row>
    <row r="81" spans="1:8">
      <c r="A81" s="59" t="s">
        <v>234</v>
      </c>
      <c r="C81" s="59">
        <f t="shared" si="3"/>
        <v>48.531872912094705</v>
      </c>
      <c r="D81" s="59">
        <f t="shared" si="3"/>
        <v>55.904116727462217</v>
      </c>
      <c r="E81" s="62">
        <f t="shared" si="5"/>
        <v>64.618272625198287</v>
      </c>
      <c r="F81" s="63">
        <v>6.5119853089611421E-2</v>
      </c>
      <c r="G81" s="59">
        <v>53.64</v>
      </c>
      <c r="H81" s="59">
        <v>307.32969611346596</v>
      </c>
    </row>
    <row r="82" spans="1:8">
      <c r="A82" s="59" t="s">
        <v>235</v>
      </c>
      <c r="C82" s="59">
        <f t="shared" si="3"/>
        <v>49.498552110730316</v>
      </c>
      <c r="D82" s="59">
        <f t="shared" si="3"/>
        <v>57.238144867118294</v>
      </c>
      <c r="E82" s="62">
        <f t="shared" si="5"/>
        <v>65.977416206818617</v>
      </c>
      <c r="F82" s="63">
        <v>6.641693897611646E-2</v>
      </c>
      <c r="G82" s="59">
        <v>54.92</v>
      </c>
      <c r="H82" s="59">
        <v>313.79389218284615</v>
      </c>
    </row>
    <row r="83" spans="1:8">
      <c r="A83" s="59" t="s">
        <v>236</v>
      </c>
      <c r="C83" s="59">
        <f t="shared" si="3"/>
        <v>51.671612402240839</v>
      </c>
      <c r="D83" s="59">
        <f t="shared" si="3"/>
        <v>60.32308494007296</v>
      </c>
      <c r="E83" s="62">
        <f t="shared" si="5"/>
        <v>69.437757837412803</v>
      </c>
      <c r="F83" s="63">
        <v>6.933274169393755E-2</v>
      </c>
      <c r="G83" s="59">
        <v>57.88</v>
      </c>
      <c r="H83" s="59">
        <v>330.25155498586855</v>
      </c>
    </row>
    <row r="84" spans="1:8">
      <c r="A84" s="59" t="s">
        <v>237</v>
      </c>
      <c r="C84" s="59">
        <f t="shared" si="3"/>
        <v>54.261043036352639</v>
      </c>
      <c r="D84" s="59">
        <f t="shared" si="3"/>
        <v>62.803543512245966</v>
      </c>
      <c r="E84" s="62">
        <f t="shared" si="5"/>
        <v>68.444865061251079</v>
      </c>
      <c r="F84" s="63">
        <v>7.2807228301625782E-2</v>
      </c>
      <c r="G84" s="59">
        <v>60.26</v>
      </c>
      <c r="H84" s="59">
        <v>325.52927717226999</v>
      </c>
    </row>
    <row r="85" spans="1:8">
      <c r="A85" s="59" t="s">
        <v>238</v>
      </c>
      <c r="C85" s="59">
        <f t="shared" ref="C85:D87" si="6">F85/F$5*100</f>
        <v>53.0932535442046</v>
      </c>
      <c r="D85" s="59">
        <f t="shared" si="6"/>
        <v>61.615424700364777</v>
      </c>
      <c r="E85" s="62">
        <f t="shared" si="5"/>
        <v>70.691676420293589</v>
      </c>
      <c r="F85" s="63">
        <v>7.1240293510009253E-2</v>
      </c>
      <c r="G85" s="59">
        <v>59.12</v>
      </c>
      <c r="H85" s="59">
        <v>336.21529250734335</v>
      </c>
    </row>
    <row r="86" spans="1:8">
      <c r="A86" s="59" t="s">
        <v>239</v>
      </c>
      <c r="C86" s="59">
        <f t="shared" si="6"/>
        <v>53.449277441101593</v>
      </c>
      <c r="D86" s="59">
        <f t="shared" si="6"/>
        <v>62.845231891610212</v>
      </c>
      <c r="E86" s="62">
        <f t="shared" si="5"/>
        <v>70.927109463526989</v>
      </c>
      <c r="F86" s="63">
        <v>7.1718004805106331E-2</v>
      </c>
      <c r="G86" s="59">
        <v>60.3</v>
      </c>
      <c r="H86" s="59">
        <v>337.33503097592899</v>
      </c>
    </row>
    <row r="87" spans="1:8">
      <c r="A87" s="59" t="s">
        <v>240</v>
      </c>
      <c r="C87" s="59">
        <f t="shared" si="6"/>
        <v>53.563753710371785</v>
      </c>
      <c r="D87" s="59">
        <f t="shared" si="6"/>
        <v>63.929129755080773</v>
      </c>
      <c r="E87" s="62">
        <f t="shared" si="5"/>
        <v>80.255858790457197</v>
      </c>
      <c r="F87" s="63">
        <v>7.1871608558471148E-2</v>
      </c>
      <c r="G87" s="59">
        <v>61.34</v>
      </c>
      <c r="H87" s="59">
        <v>381.70331225750192</v>
      </c>
    </row>
    <row r="88" spans="1:8" ht="409.6" hidden="1" customHeight="1">
      <c r="E88" s="62">
        <f t="shared" si="5"/>
        <v>77.578252886870771</v>
      </c>
      <c r="H88" s="59">
        <v>368.9684034580373</v>
      </c>
    </row>
    <row r="89" spans="1:8" s="64" customFormat="1">
      <c r="A89" s="64" t="s">
        <v>243</v>
      </c>
      <c r="C89" s="65">
        <f>C87/C77-1</f>
        <v>0.17726413534861307</v>
      </c>
      <c r="D89" s="65">
        <f t="shared" ref="D89:E89" si="7">D87/D77-1</f>
        <v>0.18899011436324864</v>
      </c>
      <c r="E89" s="65">
        <f t="shared" si="7"/>
        <v>0.47083490919226922</v>
      </c>
    </row>
    <row r="90" spans="1:8" s="64" customFormat="1">
      <c r="A90" s="64" t="s">
        <v>244</v>
      </c>
      <c r="C90" s="65">
        <f>C87/C17-1</f>
        <v>-0.50393497056857628</v>
      </c>
      <c r="D90" s="65">
        <f t="shared" ref="D90:E90" si="8">D87/D17-1</f>
        <v>-0.40871409292461913</v>
      </c>
      <c r="E90" s="65">
        <f t="shared" si="8"/>
        <v>-0.44410328944482158</v>
      </c>
    </row>
    <row r="91" spans="1:8">
      <c r="A91" s="59" t="s">
        <v>242</v>
      </c>
    </row>
  </sheetData>
  <pageMargins left="0.75" right="0.75" top="1" bottom="1" header="0" footer="0"/>
  <pageSetup paperSize="9" orientation="portrait" horizontalDpi="0" verticalDpi="0"/>
  <headerFooter alignWithMargins="0">
    <oddFooter>&amp;L&amp;"Arial"&amp;9 Page 1  2017/03/10 &amp;C&amp;R</oddFooter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zoomScale="78" zoomScaleNormal="78" workbookViewId="0">
      <pane xSplit="1" ySplit="4" topLeftCell="B5" activePane="bottomRight" state="frozen"/>
      <selection pane="topRight" activeCell="B1" sqref="B1"/>
      <selection pane="bottomLeft" activeCell="A3" sqref="A3"/>
      <selection pane="bottomRight"/>
    </sheetView>
  </sheetViews>
  <sheetFormatPr defaultRowHeight="15"/>
  <cols>
    <col min="1" max="1" width="19.7109375" style="3" customWidth="1"/>
    <col min="2" max="3" width="10.85546875" style="3" bestFit="1" customWidth="1"/>
    <col min="4" max="4" width="9.85546875" style="3" bestFit="1" customWidth="1"/>
    <col min="5" max="6" width="9.85546875" style="3" customWidth="1"/>
    <col min="7" max="7" width="12.28515625" style="3" bestFit="1" customWidth="1"/>
    <col min="8" max="10" width="10.85546875" style="3" bestFit="1" customWidth="1"/>
    <col min="11" max="11" width="9.85546875" style="3" bestFit="1" customWidth="1"/>
    <col min="12" max="12" width="10.85546875" style="3" bestFit="1" customWidth="1"/>
    <col min="13" max="16384" width="9.140625" style="3"/>
  </cols>
  <sheetData>
    <row r="1" spans="1:12" ht="26.25">
      <c r="A1" s="1" t="s">
        <v>263</v>
      </c>
    </row>
    <row r="3" spans="1:12">
      <c r="A3" s="73" t="s">
        <v>262</v>
      </c>
    </row>
    <row r="4" spans="1:12" ht="17.25">
      <c r="B4" s="3" t="s">
        <v>249</v>
      </c>
      <c r="C4" s="3" t="s">
        <v>250</v>
      </c>
      <c r="D4" s="3" t="s">
        <v>251</v>
      </c>
      <c r="E4" s="3" t="s">
        <v>252</v>
      </c>
      <c r="G4" s="3" t="s">
        <v>253</v>
      </c>
      <c r="H4" s="3" t="s">
        <v>254</v>
      </c>
      <c r="I4" s="3" t="s">
        <v>255</v>
      </c>
      <c r="J4" s="3" t="s">
        <v>256</v>
      </c>
      <c r="K4" s="3" t="s">
        <v>257</v>
      </c>
      <c r="L4" s="3" t="s">
        <v>258</v>
      </c>
    </row>
    <row r="5" spans="1:12">
      <c r="A5" s="4">
        <v>2010</v>
      </c>
      <c r="B5" s="71">
        <f t="shared" ref="B5:E7" si="0">B10/B15</f>
        <v>4.5886895323035477E-2</v>
      </c>
      <c r="C5" s="71">
        <f t="shared" si="0"/>
        <v>8.396841784880911E-2</v>
      </c>
      <c r="D5" s="71">
        <f t="shared" si="0"/>
        <v>8.9347540191631547E-2</v>
      </c>
      <c r="E5" s="71">
        <f t="shared" si="0"/>
        <v>6.1143712492940712E-2</v>
      </c>
      <c r="F5" s="2"/>
      <c r="G5" s="2">
        <f t="shared" ref="G5:L7" si="1">G10/G15</f>
        <v>6.28478116069702E-2</v>
      </c>
      <c r="H5" s="2">
        <f t="shared" si="1"/>
        <v>0.11452213254902513</v>
      </c>
      <c r="I5" s="2">
        <f t="shared" si="1"/>
        <v>3.4935455253810789E-2</v>
      </c>
      <c r="J5" s="2">
        <f t="shared" si="1"/>
        <v>7.3795641743018031E-2</v>
      </c>
      <c r="K5" s="2">
        <f t="shared" si="1"/>
        <v>6.4241588673542432E-2</v>
      </c>
      <c r="L5" s="2">
        <f t="shared" si="1"/>
        <v>4.5370208296866797E-2</v>
      </c>
    </row>
    <row r="6" spans="1:12">
      <c r="A6" s="4">
        <v>2015</v>
      </c>
      <c r="B6" s="71">
        <f t="shared" si="0"/>
        <v>-1.2323813020164109E-2</v>
      </c>
      <c r="C6" s="71">
        <f t="shared" si="0"/>
        <v>9.6704613273190979E-2</v>
      </c>
      <c r="D6" s="71">
        <f t="shared" si="0"/>
        <v>0.14214403518416713</v>
      </c>
      <c r="E6" s="71">
        <f t="shared" si="0"/>
        <v>6.3624131620746552E-2</v>
      </c>
      <c r="F6" s="2"/>
      <c r="G6" s="2">
        <f t="shared" si="1"/>
        <v>5.5813121461534804E-2</v>
      </c>
      <c r="H6" s="2">
        <f t="shared" si="1"/>
        <v>0.1868716769650812</v>
      </c>
      <c r="I6" s="2">
        <f t="shared" si="1"/>
        <v>2.4929178470254956E-2</v>
      </c>
      <c r="J6" s="2">
        <f t="shared" si="1"/>
        <v>0.11734704405543901</v>
      </c>
      <c r="K6" s="2">
        <f t="shared" si="1"/>
        <v>0.10788532734234092</v>
      </c>
      <c r="L6" s="2">
        <f t="shared" si="1"/>
        <v>2.9522732430173629E-2</v>
      </c>
    </row>
    <row r="7" spans="1:12">
      <c r="A7" s="4">
        <v>2016</v>
      </c>
      <c r="B7" s="71">
        <f t="shared" si="0"/>
        <v>2.8000995300874559E-2</v>
      </c>
      <c r="C7" s="71">
        <f t="shared" si="0"/>
        <v>0.16013363198634728</v>
      </c>
      <c r="D7" s="71">
        <f t="shared" si="0"/>
        <v>7.6501338773428537E-4</v>
      </c>
      <c r="E7" s="71">
        <f t="shared" si="0"/>
        <v>6.018968966895559E-2</v>
      </c>
      <c r="F7" s="2"/>
      <c r="G7" s="2">
        <f t="shared" si="1"/>
        <v>7.2087976432527151E-2</v>
      </c>
      <c r="H7" s="2">
        <f t="shared" si="1"/>
        <v>0.17525606717726308</v>
      </c>
      <c r="I7" s="2">
        <f t="shared" si="1"/>
        <v>1.8447041517119112E-2</v>
      </c>
      <c r="J7" s="2">
        <f t="shared" si="1"/>
        <v>0.13223929604264409</v>
      </c>
      <c r="K7" s="2">
        <f t="shared" si="1"/>
        <v>0.12270314173719586</v>
      </c>
      <c r="L7" s="2">
        <f t="shared" si="1"/>
        <v>1.6161030052935437E-2</v>
      </c>
    </row>
    <row r="8" spans="1:12">
      <c r="A8" s="4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>
      <c r="A9" s="3" t="s">
        <v>259</v>
      </c>
      <c r="G9" s="72"/>
    </row>
    <row r="10" spans="1:12">
      <c r="A10" s="4">
        <v>2010</v>
      </c>
      <c r="B10" s="72">
        <v>17102</v>
      </c>
      <c r="C10" s="72">
        <v>28140</v>
      </c>
      <c r="D10" s="72">
        <v>3329</v>
      </c>
      <c r="E10" s="72">
        <f>G10-SUM(B10:D10)</f>
        <v>62579</v>
      </c>
      <c r="F10" s="72"/>
      <c r="G10" s="72">
        <v>111150</v>
      </c>
      <c r="H10" s="3">
        <v>16276</v>
      </c>
      <c r="I10" s="3">
        <v>10357</v>
      </c>
      <c r="J10" s="72">
        <v>20732</v>
      </c>
      <c r="K10" s="72">
        <v>4846</v>
      </c>
      <c r="L10" s="72">
        <v>10368</v>
      </c>
    </row>
    <row r="11" spans="1:12">
      <c r="A11" s="4">
        <v>2015</v>
      </c>
      <c r="B11" s="72">
        <v>-6311</v>
      </c>
      <c r="C11" s="72">
        <v>43264</v>
      </c>
      <c r="D11" s="72">
        <v>6464</v>
      </c>
      <c r="E11" s="72">
        <f>G11-SUM(B11:D11)</f>
        <v>103225</v>
      </c>
      <c r="F11" s="72"/>
      <c r="G11" s="72">
        <v>146642</v>
      </c>
      <c r="H11" s="3">
        <v>32511</v>
      </c>
      <c r="I11" s="3">
        <v>13772</v>
      </c>
      <c r="J11" s="72">
        <v>34121</v>
      </c>
      <c r="K11" s="72">
        <v>6819</v>
      </c>
      <c r="L11" s="72">
        <v>16002</v>
      </c>
    </row>
    <row r="12" spans="1:12">
      <c r="A12" s="4">
        <v>2016</v>
      </c>
      <c r="B12" s="72">
        <v>13729</v>
      </c>
      <c r="C12" s="72">
        <v>84074</v>
      </c>
      <c r="D12" s="72">
        <v>36</v>
      </c>
      <c r="E12" s="72">
        <f>G12-SUM(B12:D12)</f>
        <v>107516</v>
      </c>
      <c r="F12" s="72"/>
      <c r="G12" s="72">
        <v>205355</v>
      </c>
      <c r="H12" s="3">
        <v>37985</v>
      </c>
      <c r="I12" s="3">
        <v>10634</v>
      </c>
      <c r="J12" s="72">
        <v>38502</v>
      </c>
      <c r="K12" s="72">
        <v>10424</v>
      </c>
      <c r="L12" s="72">
        <v>9971</v>
      </c>
    </row>
    <row r="14" spans="1:12">
      <c r="A14" s="3" t="s">
        <v>260</v>
      </c>
    </row>
    <row r="15" spans="1:12">
      <c r="A15" s="4">
        <v>2010</v>
      </c>
      <c r="B15" s="72">
        <v>372699</v>
      </c>
      <c r="C15" s="72">
        <v>335126</v>
      </c>
      <c r="D15" s="72">
        <v>37259</v>
      </c>
      <c r="E15" s="72">
        <f>G15-SUM(B15:D15)</f>
        <v>1023474</v>
      </c>
      <c r="F15" s="72"/>
      <c r="G15" s="72">
        <v>1768558</v>
      </c>
      <c r="H15" s="3">
        <v>142121</v>
      </c>
      <c r="I15" s="3">
        <v>296461</v>
      </c>
      <c r="J15" s="72">
        <v>280938</v>
      </c>
      <c r="K15" s="72">
        <v>75434</v>
      </c>
      <c r="L15" s="72">
        <v>228520</v>
      </c>
    </row>
    <row r="16" spans="1:12">
      <c r="A16" s="4">
        <v>2015</v>
      </c>
      <c r="B16" s="72">
        <v>512098</v>
      </c>
      <c r="C16" s="72">
        <v>447383</v>
      </c>
      <c r="D16" s="72">
        <v>45475</v>
      </c>
      <c r="E16" s="72">
        <f>G16-SUM(B16:D16)</f>
        <v>1622419</v>
      </c>
      <c r="F16" s="72"/>
      <c r="G16" s="72">
        <v>2627375</v>
      </c>
      <c r="H16" s="3">
        <v>173975</v>
      </c>
      <c r="I16" s="3">
        <v>552445</v>
      </c>
      <c r="J16" s="72">
        <v>290770</v>
      </c>
      <c r="K16" s="72">
        <v>63206</v>
      </c>
      <c r="L16" s="72">
        <v>542023</v>
      </c>
    </row>
    <row r="17" spans="1:12">
      <c r="A17" s="4">
        <v>2016</v>
      </c>
      <c r="B17" s="72">
        <v>490304</v>
      </c>
      <c r="C17" s="72">
        <v>525024</v>
      </c>
      <c r="D17" s="72">
        <v>47058</v>
      </c>
      <c r="E17" s="72">
        <f>G17-SUM(B17:D17)</f>
        <v>1786286</v>
      </c>
      <c r="F17" s="72"/>
      <c r="G17" s="72">
        <v>2848672</v>
      </c>
      <c r="H17" s="3">
        <v>216740</v>
      </c>
      <c r="I17" s="3">
        <v>576461</v>
      </c>
      <c r="J17" s="72">
        <v>291154</v>
      </c>
      <c r="K17" s="72">
        <v>84953</v>
      </c>
      <c r="L17" s="72">
        <v>616978</v>
      </c>
    </row>
    <row r="20" spans="1:12">
      <c r="A20" s="4" t="s">
        <v>261</v>
      </c>
      <c r="B20" s="72"/>
      <c r="C20" s="72"/>
      <c r="D20" s="72"/>
      <c r="E20" s="72"/>
      <c r="F20" s="72"/>
      <c r="G20" s="72"/>
      <c r="J20" s="72"/>
      <c r="K20" s="72"/>
      <c r="L20" s="72"/>
    </row>
    <row r="21" spans="1:12">
      <c r="A21" s="4"/>
      <c r="B21" s="72"/>
      <c r="C21" s="72"/>
      <c r="D21" s="72"/>
      <c r="E21" s="72"/>
      <c r="F21" s="72"/>
      <c r="G21" s="72"/>
      <c r="J21" s="72"/>
      <c r="K21" s="72"/>
      <c r="L21" s="72"/>
    </row>
    <row r="22" spans="1:12">
      <c r="A22" s="4"/>
      <c r="B22" s="72"/>
      <c r="C22" s="72"/>
      <c r="D22" s="72"/>
      <c r="E22" s="72"/>
      <c r="F22" s="72"/>
      <c r="G22" s="72"/>
      <c r="J22" s="72"/>
      <c r="K22" s="72"/>
      <c r="L22" s="72"/>
    </row>
    <row r="25" spans="1:12">
      <c r="A25" s="4"/>
    </row>
    <row r="26" spans="1:12">
      <c r="A26" s="4"/>
    </row>
    <row r="27" spans="1:12">
      <c r="A27" s="4"/>
    </row>
  </sheetData>
  <conditionalFormatting sqref="B12:D12 F12:L12 B17:D17 F17:L17 B22:D22 F22:L22">
    <cfRule type="cellIs" dxfId="61" priority="7" stopIfTrue="1" operator="lessThan">
      <formula>0</formula>
    </cfRule>
  </conditionalFormatting>
  <conditionalFormatting sqref="M20:Y20">
    <cfRule type="cellIs" dxfId="60" priority="6" stopIfTrue="1" operator="lessThan">
      <formula>0</formula>
    </cfRule>
  </conditionalFormatting>
  <conditionalFormatting sqref="A7:A8">
    <cfRule type="cellIs" dxfId="59" priority="5" stopIfTrue="1" operator="lessThan">
      <formula>0</formula>
    </cfRule>
  </conditionalFormatting>
  <conditionalFormatting sqref="A27">
    <cfRule type="cellIs" dxfId="58" priority="1" stopIfTrue="1" operator="lessThan">
      <formula>0</formula>
    </cfRule>
  </conditionalFormatting>
  <conditionalFormatting sqref="A12">
    <cfRule type="cellIs" dxfId="57" priority="4" stopIfTrue="1" operator="lessThan">
      <formula>0</formula>
    </cfRule>
  </conditionalFormatting>
  <conditionalFormatting sqref="A17">
    <cfRule type="cellIs" dxfId="56" priority="3" stopIfTrue="1" operator="lessThan">
      <formula>0</formula>
    </cfRule>
  </conditionalFormatting>
  <conditionalFormatting sqref="A22">
    <cfRule type="cellIs" dxfId="55" priority="2" stopIfTrue="1" operator="lessThan">
      <formula>0</formula>
    </cfRule>
  </conditionalFormatting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0"/>
  <sheetViews>
    <sheetView zoomScale="84" zoomScaleNormal="84" workbookViewId="0">
      <pane xSplit="1" ySplit="6" topLeftCell="B7" activePane="bottomRight" state="frozen"/>
      <selection pane="topRight" activeCell="C1" sqref="C1"/>
      <selection pane="bottomLeft" activeCell="A7" sqref="A7"/>
      <selection pane="bottomRight" activeCell="B7" sqref="B7"/>
    </sheetView>
  </sheetViews>
  <sheetFormatPr defaultRowHeight="15"/>
  <cols>
    <col min="1" max="1" width="19.28515625" style="3" customWidth="1"/>
    <col min="2" max="6" width="13.7109375" style="3" bestFit="1" customWidth="1"/>
    <col min="7" max="7" width="10.5703125" style="3" customWidth="1"/>
    <col min="8" max="23" width="10.85546875" style="3" bestFit="1" customWidth="1"/>
    <col min="24" max="16384" width="9.140625" style="3"/>
  </cols>
  <sheetData>
    <row r="1" spans="1:28" ht="26.25">
      <c r="A1" s="1" t="s">
        <v>342</v>
      </c>
    </row>
    <row r="2" spans="1:28" ht="12" customHeight="1"/>
    <row r="3" spans="1:28" ht="12" customHeight="1"/>
    <row r="4" spans="1:28" ht="12" customHeight="1"/>
    <row r="5" spans="1:28" s="4" customFormat="1" ht="12" customHeight="1">
      <c r="B5" s="4">
        <v>2010</v>
      </c>
      <c r="F5" s="4">
        <v>2011</v>
      </c>
      <c r="J5" s="4">
        <v>2012</v>
      </c>
      <c r="N5" s="4">
        <v>2013</v>
      </c>
      <c r="R5" s="4">
        <v>2014</v>
      </c>
      <c r="V5" s="4">
        <v>2015</v>
      </c>
      <c r="Z5" s="4">
        <v>2016</v>
      </c>
    </row>
    <row r="6" spans="1:28" ht="12" customHeight="1">
      <c r="B6" s="3">
        <v>1</v>
      </c>
      <c r="C6" s="3">
        <v>2</v>
      </c>
      <c r="D6" s="3">
        <v>3</v>
      </c>
      <c r="E6" s="3">
        <v>4</v>
      </c>
      <c r="F6" s="3">
        <v>1</v>
      </c>
      <c r="G6" s="3">
        <v>2</v>
      </c>
      <c r="H6" s="3">
        <v>3</v>
      </c>
      <c r="I6" s="3">
        <v>4</v>
      </c>
      <c r="J6" s="3">
        <v>1</v>
      </c>
      <c r="K6" s="3">
        <v>2</v>
      </c>
      <c r="L6" s="3">
        <v>3</v>
      </c>
      <c r="M6" s="3">
        <v>4</v>
      </c>
      <c r="N6" s="3">
        <v>1</v>
      </c>
      <c r="O6" s="3">
        <v>2</v>
      </c>
      <c r="P6" s="3">
        <v>3</v>
      </c>
      <c r="Q6" s="3">
        <v>4</v>
      </c>
      <c r="R6" s="3">
        <v>1</v>
      </c>
      <c r="S6" s="3">
        <v>2</v>
      </c>
      <c r="T6" s="3">
        <v>3</v>
      </c>
      <c r="U6" s="3">
        <v>4</v>
      </c>
      <c r="V6" s="3">
        <v>1</v>
      </c>
      <c r="W6" s="3">
        <v>2</v>
      </c>
      <c r="X6" s="3">
        <v>3</v>
      </c>
      <c r="Y6" s="3">
        <v>4</v>
      </c>
      <c r="Z6" s="3">
        <v>1</v>
      </c>
      <c r="AA6" s="3">
        <v>2</v>
      </c>
      <c r="AB6" s="3">
        <v>3</v>
      </c>
    </row>
    <row r="7" spans="1:28" ht="12" customHeight="1">
      <c r="A7" s="3" t="s">
        <v>1</v>
      </c>
      <c r="B7" s="72">
        <v>13.390702702702702</v>
      </c>
      <c r="C7" s="72">
        <v>23.829552407932013</v>
      </c>
      <c r="D7" s="72">
        <v>23.764804500703235</v>
      </c>
      <c r="E7" s="72">
        <v>37.275927272727266</v>
      </c>
      <c r="F7" s="72">
        <v>26.910852459016393</v>
      </c>
      <c r="G7" s="72">
        <v>29.318666666666669</v>
      </c>
      <c r="H7" s="72">
        <v>27.575973404255318</v>
      </c>
      <c r="I7" s="72">
        <v>33.31083003952569</v>
      </c>
      <c r="J7" s="72">
        <v>27.308778350515464</v>
      </c>
      <c r="K7" s="72">
        <v>32.174434782608692</v>
      </c>
      <c r="L7" s="72">
        <v>17.494950819672134</v>
      </c>
      <c r="M7" s="72">
        <v>6.0893815461346632</v>
      </c>
      <c r="N7" s="72">
        <v>20.693912408759122</v>
      </c>
      <c r="O7" s="72">
        <v>8.4848242424242422</v>
      </c>
      <c r="P7" s="72">
        <v>-0.81039523809523806</v>
      </c>
      <c r="Q7" s="72">
        <v>-1.7491692307692308</v>
      </c>
      <c r="R7" s="72">
        <v>18.566922018348624</v>
      </c>
      <c r="S7" s="72">
        <v>10.617631818181817</v>
      </c>
      <c r="T7" s="72">
        <v>14.966534831460674</v>
      </c>
      <c r="U7" s="72">
        <v>3.7366382022471911</v>
      </c>
      <c r="V7" s="72">
        <v>-0.11110915104740902</v>
      </c>
      <c r="W7" s="72">
        <v>-6.2508968512486431</v>
      </c>
      <c r="X7" s="72">
        <v>-6.6973877551020404</v>
      </c>
      <c r="Y7" s="72">
        <v>-14.485745997865527</v>
      </c>
      <c r="Z7" s="72">
        <v>-1.2647219917012447</v>
      </c>
      <c r="AA7" s="72">
        <v>10.472396322778344</v>
      </c>
      <c r="AB7" s="72">
        <v>13.728999999999999</v>
      </c>
    </row>
    <row r="8" spans="1:28" ht="12" customHeight="1">
      <c r="A8" s="3" t="s">
        <v>2</v>
      </c>
      <c r="B8" s="72">
        <v>38.079459459459457</v>
      </c>
      <c r="C8" s="72">
        <v>38.733518413597743</v>
      </c>
      <c r="D8" s="72">
        <v>39.1031223628692</v>
      </c>
      <c r="E8" s="72">
        <v>49.738545454545459</v>
      </c>
      <c r="F8" s="72">
        <v>40.861628415300544</v>
      </c>
      <c r="G8" s="72">
        <v>40.981333333333339</v>
      </c>
      <c r="H8" s="72">
        <v>42.486627659574467</v>
      </c>
      <c r="I8" s="72">
        <v>54.416801054018443</v>
      </c>
      <c r="J8" s="72">
        <v>50.323067010309281</v>
      </c>
      <c r="K8" s="72">
        <v>46.868092071611244</v>
      </c>
      <c r="L8" s="72">
        <v>47.957245901639347</v>
      </c>
      <c r="M8" s="72">
        <v>46.99898753117207</v>
      </c>
      <c r="N8" s="72">
        <v>44.25687104622871</v>
      </c>
      <c r="O8" s="72">
        <v>41.361871515151513</v>
      </c>
      <c r="P8" s="72">
        <v>57.973252380952374</v>
      </c>
      <c r="Q8" s="72">
        <v>49.493538461538463</v>
      </c>
      <c r="R8" s="72">
        <v>46.056435779816518</v>
      </c>
      <c r="S8" s="72">
        <v>34.609190909090906</v>
      </c>
      <c r="T8" s="72">
        <v>42.682710112359551</v>
      </c>
      <c r="U8" s="72">
        <v>37.286453932584273</v>
      </c>
      <c r="V8" s="72">
        <v>37.564696802646083</v>
      </c>
      <c r="W8" s="72">
        <v>50.730206297502711</v>
      </c>
      <c r="X8" s="72">
        <v>45.912816326530617</v>
      </c>
      <c r="Y8" s="72">
        <v>33.680572038420493</v>
      </c>
      <c r="Z8" s="72">
        <v>37.755128630705386</v>
      </c>
      <c r="AA8" s="72">
        <v>46.551048008171598</v>
      </c>
      <c r="AB8" s="72">
        <v>84.073999999999998</v>
      </c>
    </row>
    <row r="9" spans="1:28">
      <c r="A9" s="3" t="s">
        <v>343</v>
      </c>
    </row>
    <row r="10" spans="1:28" ht="12" customHeight="1"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</row>
    <row r="11" spans="1:28" ht="12" customHeight="1"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</row>
    <row r="12" spans="1:28" ht="12" customHeight="1"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</row>
    <row r="13" spans="1:28">
      <c r="A13" s="72"/>
    </row>
    <row r="22" spans="1:23"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</row>
    <row r="23" spans="1:23"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</row>
    <row r="24" spans="1:23"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</row>
    <row r="25" spans="1:23"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</row>
    <row r="26" spans="1:23"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</row>
    <row r="27" spans="1:23"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</row>
    <row r="28" spans="1:23"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</row>
    <row r="29" spans="1:23">
      <c r="A29" s="72"/>
    </row>
    <row r="30" spans="1:23">
      <c r="A30" s="72"/>
    </row>
    <row r="31" spans="1:23">
      <c r="A31" s="72"/>
    </row>
    <row r="32" spans="1:23">
      <c r="A32" s="72"/>
    </row>
    <row r="33" spans="1:1">
      <c r="A33" s="72"/>
    </row>
    <row r="34" spans="1:1">
      <c r="A34" s="72"/>
    </row>
    <row r="35" spans="1:1">
      <c r="A35" s="72"/>
    </row>
    <row r="36" spans="1:1">
      <c r="A36" s="72"/>
    </row>
    <row r="37" spans="1:1">
      <c r="A37" s="72"/>
    </row>
    <row r="38" spans="1:1">
      <c r="A38" s="72"/>
    </row>
    <row r="39" spans="1:1">
      <c r="A39" s="72"/>
    </row>
    <row r="40" spans="1:1">
      <c r="A40" s="72"/>
    </row>
    <row r="41" spans="1:1">
      <c r="A41" s="72"/>
    </row>
    <row r="42" spans="1:1">
      <c r="A42" s="72"/>
    </row>
    <row r="43" spans="1:1">
      <c r="A43" s="72"/>
    </row>
    <row r="44" spans="1:1">
      <c r="A44" s="72"/>
    </row>
    <row r="45" spans="1:1">
      <c r="A45" s="72"/>
    </row>
    <row r="46" spans="1:1">
      <c r="A46" s="72"/>
    </row>
    <row r="47" spans="1:1">
      <c r="A47" s="72"/>
    </row>
    <row r="48" spans="1:1">
      <c r="A48" s="72"/>
    </row>
    <row r="49" spans="1:1">
      <c r="A49" s="72"/>
    </row>
    <row r="50" spans="1:1">
      <c r="A50" s="72"/>
    </row>
    <row r="51" spans="1:1">
      <c r="A51" s="72"/>
    </row>
    <row r="52" spans="1:1">
      <c r="A52" s="72"/>
    </row>
    <row r="53" spans="1:1">
      <c r="A53" s="72"/>
    </row>
    <row r="54" spans="1:1">
      <c r="A54" s="72"/>
    </row>
    <row r="55" spans="1:1">
      <c r="A55" s="72"/>
    </row>
    <row r="56" spans="1:1">
      <c r="A56" s="72"/>
    </row>
    <row r="57" spans="1:1">
      <c r="A57" s="72"/>
    </row>
    <row r="58" spans="1:1">
      <c r="A58" s="72"/>
    </row>
    <row r="59" spans="1:1">
      <c r="A59" s="72"/>
    </row>
    <row r="60" spans="1:1">
      <c r="A60" s="72"/>
    </row>
    <row r="61" spans="1:1">
      <c r="A61" s="72"/>
    </row>
    <row r="62" spans="1:1">
      <c r="A62" s="72"/>
    </row>
    <row r="63" spans="1:1">
      <c r="A63" s="72"/>
    </row>
    <row r="64" spans="1:1">
      <c r="A64" s="72"/>
    </row>
    <row r="65" spans="1:1">
      <c r="A65" s="72"/>
    </row>
    <row r="66" spans="1:1">
      <c r="A66" s="72"/>
    </row>
    <row r="67" spans="1:1">
      <c r="A67" s="72"/>
    </row>
    <row r="68" spans="1:1">
      <c r="A68" s="72"/>
    </row>
    <row r="69" spans="1:1">
      <c r="A69" s="72"/>
    </row>
    <row r="70" spans="1:1">
      <c r="A70" s="72"/>
    </row>
    <row r="71" spans="1:1">
      <c r="A71" s="72"/>
    </row>
    <row r="72" spans="1:1">
      <c r="A72" s="72"/>
    </row>
    <row r="73" spans="1:1">
      <c r="A73" s="72"/>
    </row>
    <row r="74" spans="1:1">
      <c r="A74" s="72"/>
    </row>
    <row r="75" spans="1:1">
      <c r="A75" s="72"/>
    </row>
    <row r="76" spans="1:1">
      <c r="A76" s="72"/>
    </row>
    <row r="77" spans="1:1">
      <c r="A77" s="72"/>
    </row>
    <row r="78" spans="1:1">
      <c r="A78" s="72"/>
    </row>
    <row r="79" spans="1:1">
      <c r="A79" s="72"/>
    </row>
    <row r="80" spans="1:1">
      <c r="A80" s="72"/>
    </row>
    <row r="81" spans="1:1">
      <c r="A81" s="72"/>
    </row>
    <row r="82" spans="1:1">
      <c r="A82" s="72"/>
    </row>
    <row r="83" spans="1:1">
      <c r="A83" s="72"/>
    </row>
    <row r="84" spans="1:1">
      <c r="A84" s="72"/>
    </row>
    <row r="85" spans="1:1">
      <c r="A85" s="72"/>
    </row>
    <row r="86" spans="1:1">
      <c r="A86" s="72"/>
    </row>
    <row r="87" spans="1:1">
      <c r="A87" s="72"/>
    </row>
    <row r="88" spans="1:1">
      <c r="A88" s="72"/>
    </row>
    <row r="89" spans="1:1">
      <c r="A89" s="72"/>
    </row>
    <row r="90" spans="1:1">
      <c r="A90" s="72"/>
    </row>
    <row r="91" spans="1:1">
      <c r="A91" s="72"/>
    </row>
    <row r="92" spans="1:1">
      <c r="A92" s="72"/>
    </row>
    <row r="93" spans="1:1">
      <c r="A93" s="72"/>
    </row>
    <row r="94" spans="1:1">
      <c r="A94" s="72"/>
    </row>
    <row r="95" spans="1:1">
      <c r="A95" s="72"/>
    </row>
    <row r="96" spans="1:1">
      <c r="A96" s="72"/>
    </row>
    <row r="97" spans="1:1">
      <c r="A97" s="72"/>
    </row>
    <row r="98" spans="1:1">
      <c r="A98" s="72"/>
    </row>
    <row r="99" spans="1:1">
      <c r="A99" s="72"/>
    </row>
    <row r="100" spans="1:1">
      <c r="A100" s="72"/>
    </row>
    <row r="101" spans="1:1">
      <c r="A101" s="72"/>
    </row>
    <row r="102" spans="1:1">
      <c r="A102" s="72"/>
    </row>
    <row r="103" spans="1:1">
      <c r="A103" s="72"/>
    </row>
    <row r="104" spans="1:1">
      <c r="A104" s="72"/>
    </row>
    <row r="105" spans="1:1">
      <c r="A105" s="72"/>
    </row>
    <row r="106" spans="1:1">
      <c r="A106" s="72"/>
    </row>
    <row r="107" spans="1:1">
      <c r="A107" s="72"/>
    </row>
    <row r="108" spans="1:1">
      <c r="A108" s="72"/>
    </row>
    <row r="109" spans="1:1">
      <c r="A109" s="72"/>
    </row>
    <row r="110" spans="1:1">
      <c r="A110" s="72"/>
    </row>
    <row r="111" spans="1:1">
      <c r="A111" s="72"/>
    </row>
    <row r="112" spans="1:1">
      <c r="A112" s="72"/>
    </row>
    <row r="113" spans="1:1">
      <c r="A113" s="72"/>
    </row>
    <row r="114" spans="1:1">
      <c r="A114" s="72"/>
    </row>
    <row r="115" spans="1:1">
      <c r="A115" s="72"/>
    </row>
    <row r="116" spans="1:1">
      <c r="A116" s="72"/>
    </row>
    <row r="117" spans="1:1">
      <c r="A117" s="72"/>
    </row>
    <row r="118" spans="1:1">
      <c r="A118" s="72"/>
    </row>
    <row r="119" spans="1:1">
      <c r="A119" s="72"/>
    </row>
    <row r="120" spans="1:1">
      <c r="A120" s="72"/>
    </row>
    <row r="121" spans="1:1">
      <c r="A121" s="72"/>
    </row>
    <row r="122" spans="1:1">
      <c r="A122" s="72"/>
    </row>
    <row r="123" spans="1:1">
      <c r="A123" s="72"/>
    </row>
    <row r="124" spans="1:1">
      <c r="A124" s="72"/>
    </row>
    <row r="125" spans="1:1">
      <c r="A125" s="72"/>
    </row>
    <row r="126" spans="1:1">
      <c r="A126" s="72"/>
    </row>
    <row r="127" spans="1:1">
      <c r="A127" s="72"/>
    </row>
    <row r="128" spans="1:1">
      <c r="A128" s="72"/>
    </row>
    <row r="129" spans="1:1">
      <c r="A129" s="72"/>
    </row>
    <row r="130" spans="1:1">
      <c r="A130" s="72"/>
    </row>
    <row r="131" spans="1:1">
      <c r="A131" s="72"/>
    </row>
    <row r="132" spans="1:1">
      <c r="A132" s="72"/>
    </row>
    <row r="133" spans="1:1">
      <c r="A133" s="72"/>
    </row>
    <row r="134" spans="1:1">
      <c r="A134" s="72"/>
    </row>
    <row r="135" spans="1:1">
      <c r="A135" s="72"/>
    </row>
    <row r="136" spans="1:1">
      <c r="A136" s="72"/>
    </row>
    <row r="137" spans="1:1">
      <c r="A137" s="72"/>
    </row>
    <row r="138" spans="1:1">
      <c r="A138" s="72"/>
    </row>
    <row r="139" spans="1:1">
      <c r="A139" s="72"/>
    </row>
    <row r="140" spans="1:1">
      <c r="A140" s="72"/>
    </row>
    <row r="141" spans="1:1">
      <c r="A141" s="72"/>
    </row>
    <row r="142" spans="1:1">
      <c r="A142" s="72"/>
    </row>
    <row r="143" spans="1:1">
      <c r="A143" s="72"/>
    </row>
    <row r="144" spans="1:1">
      <c r="A144" s="72"/>
    </row>
    <row r="145" spans="1:1">
      <c r="A145" s="72"/>
    </row>
    <row r="146" spans="1:1">
      <c r="A146" s="72"/>
    </row>
    <row r="147" spans="1:1">
      <c r="A147" s="72"/>
    </row>
    <row r="148" spans="1:1">
      <c r="A148" s="72"/>
    </row>
    <row r="149" spans="1:1">
      <c r="A149" s="72"/>
    </row>
    <row r="150" spans="1:1">
      <c r="A150" s="72"/>
    </row>
    <row r="151" spans="1:1">
      <c r="A151" s="72"/>
    </row>
    <row r="152" spans="1:1">
      <c r="A152" s="72"/>
    </row>
    <row r="153" spans="1:1">
      <c r="A153" s="72"/>
    </row>
    <row r="154" spans="1:1">
      <c r="A154" s="72"/>
    </row>
    <row r="155" spans="1:1">
      <c r="A155" s="72"/>
    </row>
    <row r="156" spans="1:1">
      <c r="A156" s="72"/>
    </row>
    <row r="157" spans="1:1">
      <c r="A157" s="72"/>
    </row>
    <row r="158" spans="1:1">
      <c r="A158" s="72"/>
    </row>
    <row r="159" spans="1:1">
      <c r="A159" s="72"/>
    </row>
    <row r="160" spans="1:1">
      <c r="A160" s="72"/>
    </row>
    <row r="161" spans="1:1">
      <c r="A161" s="72"/>
    </row>
    <row r="162" spans="1:1">
      <c r="A162" s="72"/>
    </row>
    <row r="163" spans="1:1">
      <c r="A163" s="72"/>
    </row>
    <row r="164" spans="1:1">
      <c r="A164" s="72"/>
    </row>
    <row r="165" spans="1:1">
      <c r="A165" s="72"/>
    </row>
    <row r="166" spans="1:1">
      <c r="A166" s="72"/>
    </row>
    <row r="167" spans="1:1">
      <c r="A167" s="72"/>
    </row>
    <row r="168" spans="1:1">
      <c r="A168" s="72"/>
    </row>
    <row r="169" spans="1:1">
      <c r="A169" s="72"/>
    </row>
    <row r="170" spans="1:1">
      <c r="A170" s="72"/>
    </row>
    <row r="171" spans="1:1">
      <c r="A171" s="72"/>
    </row>
    <row r="172" spans="1:1">
      <c r="A172" s="72"/>
    </row>
    <row r="173" spans="1:1">
      <c r="A173" s="72"/>
    </row>
    <row r="174" spans="1:1">
      <c r="A174" s="72"/>
    </row>
    <row r="175" spans="1:1">
      <c r="A175" s="72"/>
    </row>
    <row r="176" spans="1:1">
      <c r="A176" s="72"/>
    </row>
    <row r="177" spans="1:1">
      <c r="A177" s="72"/>
    </row>
    <row r="178" spans="1:1">
      <c r="A178" s="72"/>
    </row>
    <row r="179" spans="1:1">
      <c r="A179" s="72"/>
    </row>
    <row r="180" spans="1:1">
      <c r="A180" s="72"/>
    </row>
    <row r="181" spans="1:1">
      <c r="A181" s="72"/>
    </row>
    <row r="182" spans="1:1">
      <c r="A182" s="72"/>
    </row>
    <row r="183" spans="1:1">
      <c r="A183" s="72"/>
    </row>
    <row r="184" spans="1:1">
      <c r="A184" s="72"/>
    </row>
    <row r="185" spans="1:1">
      <c r="A185" s="72"/>
    </row>
    <row r="186" spans="1:1">
      <c r="A186" s="72"/>
    </row>
    <row r="187" spans="1:1">
      <c r="A187" s="72"/>
    </row>
    <row r="188" spans="1:1">
      <c r="A188" s="72"/>
    </row>
    <row r="189" spans="1:1">
      <c r="A189" s="72"/>
    </row>
    <row r="190" spans="1:1">
      <c r="A190" s="72"/>
    </row>
    <row r="191" spans="1:1">
      <c r="A191" s="72"/>
    </row>
    <row r="192" spans="1:1">
      <c r="A192" s="72"/>
    </row>
    <row r="193" spans="1:1">
      <c r="A193" s="72"/>
    </row>
    <row r="194" spans="1:1">
      <c r="A194" s="72"/>
    </row>
    <row r="195" spans="1:1">
      <c r="A195" s="72"/>
    </row>
    <row r="196" spans="1:1">
      <c r="A196" s="72"/>
    </row>
    <row r="197" spans="1:1">
      <c r="A197" s="72"/>
    </row>
    <row r="198" spans="1:1">
      <c r="A198" s="72"/>
    </row>
    <row r="199" spans="1:1">
      <c r="A199" s="72"/>
    </row>
    <row r="200" spans="1:1">
      <c r="A200" s="72"/>
    </row>
    <row r="201" spans="1:1">
      <c r="A201" s="72"/>
    </row>
    <row r="202" spans="1:1">
      <c r="A202" s="72"/>
    </row>
    <row r="203" spans="1:1">
      <c r="A203" s="72"/>
    </row>
    <row r="204" spans="1:1">
      <c r="A204" s="72"/>
    </row>
    <row r="205" spans="1:1">
      <c r="A205" s="72"/>
    </row>
    <row r="206" spans="1:1">
      <c r="A206" s="72"/>
    </row>
    <row r="207" spans="1:1">
      <c r="A207" s="72"/>
    </row>
    <row r="208" spans="1:1">
      <c r="A208" s="72"/>
    </row>
    <row r="209" spans="1:1">
      <c r="A209" s="72"/>
    </row>
    <row r="210" spans="1:1">
      <c r="A210" s="72"/>
    </row>
    <row r="211" spans="1:1">
      <c r="A211" s="72"/>
    </row>
    <row r="212" spans="1:1">
      <c r="A212" s="72"/>
    </row>
    <row r="213" spans="1:1">
      <c r="A213" s="72"/>
    </row>
    <row r="214" spans="1:1">
      <c r="A214" s="72"/>
    </row>
    <row r="215" spans="1:1">
      <c r="A215" s="72"/>
    </row>
    <row r="216" spans="1:1">
      <c r="A216" s="72"/>
    </row>
    <row r="217" spans="1:1">
      <c r="A217" s="72"/>
    </row>
    <row r="218" spans="1:1">
      <c r="A218" s="72"/>
    </row>
    <row r="219" spans="1:1">
      <c r="A219" s="72"/>
    </row>
    <row r="220" spans="1:1">
      <c r="A220" s="72"/>
    </row>
    <row r="221" spans="1:1">
      <c r="A221" s="72"/>
    </row>
    <row r="222" spans="1:1">
      <c r="A222" s="72"/>
    </row>
    <row r="223" spans="1:1">
      <c r="A223" s="72"/>
    </row>
    <row r="224" spans="1:1">
      <c r="A224" s="72"/>
    </row>
    <row r="225" spans="1:1">
      <c r="A225" s="72"/>
    </row>
    <row r="226" spans="1:1">
      <c r="A226" s="72"/>
    </row>
    <row r="227" spans="1:1">
      <c r="A227" s="72"/>
    </row>
    <row r="228" spans="1:1">
      <c r="A228" s="72"/>
    </row>
    <row r="229" spans="1:1">
      <c r="A229" s="72"/>
    </row>
    <row r="230" spans="1:1">
      <c r="A230" s="72"/>
    </row>
    <row r="231" spans="1:1">
      <c r="A231" s="72"/>
    </row>
    <row r="232" spans="1:1">
      <c r="A232" s="72"/>
    </row>
    <row r="233" spans="1:1">
      <c r="A233" s="72"/>
    </row>
    <row r="234" spans="1:1">
      <c r="A234" s="72"/>
    </row>
    <row r="235" spans="1:1">
      <c r="A235" s="72"/>
    </row>
    <row r="236" spans="1:1">
      <c r="A236" s="72"/>
    </row>
    <row r="237" spans="1:1">
      <c r="A237" s="72"/>
    </row>
    <row r="238" spans="1:1">
      <c r="A238" s="72"/>
    </row>
    <row r="239" spans="1:1">
      <c r="A239" s="72"/>
    </row>
    <row r="240" spans="1:1">
      <c r="A240" s="72"/>
    </row>
    <row r="241" spans="1:1">
      <c r="A241" s="72"/>
    </row>
    <row r="242" spans="1:1">
      <c r="A242" s="72"/>
    </row>
    <row r="243" spans="1:1">
      <c r="A243" s="72"/>
    </row>
    <row r="244" spans="1:1">
      <c r="A244" s="72"/>
    </row>
    <row r="245" spans="1:1">
      <c r="A245" s="72"/>
    </row>
    <row r="246" spans="1:1">
      <c r="A246" s="72"/>
    </row>
    <row r="247" spans="1:1">
      <c r="A247" s="72"/>
    </row>
    <row r="248" spans="1:1">
      <c r="A248" s="72"/>
    </row>
    <row r="249" spans="1:1">
      <c r="A249" s="72"/>
    </row>
    <row r="250" spans="1:1">
      <c r="A250" s="72"/>
    </row>
    <row r="251" spans="1:1">
      <c r="A251" s="72"/>
    </row>
    <row r="252" spans="1:1">
      <c r="A252" s="72"/>
    </row>
    <row r="253" spans="1:1">
      <c r="A253" s="72"/>
    </row>
    <row r="254" spans="1:1">
      <c r="A254" s="72"/>
    </row>
    <row r="255" spans="1:1">
      <c r="A255" s="72"/>
    </row>
    <row r="256" spans="1:1">
      <c r="A256" s="72"/>
    </row>
    <row r="257" spans="1:1">
      <c r="A257" s="72"/>
    </row>
    <row r="258" spans="1:1">
      <c r="A258" s="72"/>
    </row>
    <row r="259" spans="1:1">
      <c r="A259" s="72"/>
    </row>
    <row r="260" spans="1:1">
      <c r="A260" s="72"/>
    </row>
    <row r="261" spans="1:1">
      <c r="A261" s="72"/>
    </row>
    <row r="262" spans="1:1">
      <c r="A262" s="72"/>
    </row>
    <row r="263" spans="1:1">
      <c r="A263" s="72"/>
    </row>
    <row r="264" spans="1:1">
      <c r="A264" s="72"/>
    </row>
    <row r="265" spans="1:1">
      <c r="A265" s="72"/>
    </row>
    <row r="266" spans="1:1">
      <c r="A266" s="72"/>
    </row>
    <row r="267" spans="1:1">
      <c r="A267" s="72"/>
    </row>
    <row r="268" spans="1:1">
      <c r="A268" s="72"/>
    </row>
    <row r="269" spans="1:1">
      <c r="A269" s="72"/>
    </row>
    <row r="270" spans="1:1">
      <c r="A270" s="72"/>
    </row>
    <row r="271" spans="1:1">
      <c r="A271" s="72"/>
    </row>
    <row r="272" spans="1:1">
      <c r="A272" s="72"/>
    </row>
    <row r="273" spans="1:1">
      <c r="A273" s="72"/>
    </row>
    <row r="274" spans="1:1">
      <c r="A274" s="72"/>
    </row>
    <row r="275" spans="1:1">
      <c r="A275" s="72"/>
    </row>
    <row r="276" spans="1:1">
      <c r="A276" s="72"/>
    </row>
    <row r="277" spans="1:1">
      <c r="A277" s="72"/>
    </row>
    <row r="278" spans="1:1">
      <c r="A278" s="72"/>
    </row>
    <row r="279" spans="1:1">
      <c r="A279" s="72"/>
    </row>
    <row r="280" spans="1:1">
      <c r="A280" s="72"/>
    </row>
    <row r="281" spans="1:1">
      <c r="A281" s="72"/>
    </row>
    <row r="282" spans="1:1">
      <c r="A282" s="72"/>
    </row>
    <row r="283" spans="1:1">
      <c r="A283" s="72"/>
    </row>
    <row r="284" spans="1:1">
      <c r="A284" s="72"/>
    </row>
    <row r="285" spans="1:1">
      <c r="A285" s="72"/>
    </row>
    <row r="286" spans="1:1">
      <c r="A286" s="72"/>
    </row>
    <row r="287" spans="1:1">
      <c r="A287" s="72"/>
    </row>
    <row r="288" spans="1:1">
      <c r="A288" s="72"/>
    </row>
    <row r="289" spans="1:1">
      <c r="A289" s="72"/>
    </row>
    <row r="290" spans="1:1">
      <c r="A290" s="72"/>
    </row>
    <row r="291" spans="1:1">
      <c r="A291" s="72"/>
    </row>
    <row r="292" spans="1:1">
      <c r="A292" s="72"/>
    </row>
    <row r="293" spans="1:1">
      <c r="A293" s="72"/>
    </row>
    <row r="294" spans="1:1">
      <c r="A294" s="72"/>
    </row>
    <row r="295" spans="1:1">
      <c r="A295" s="72"/>
    </row>
    <row r="296" spans="1:1">
      <c r="A296" s="72"/>
    </row>
    <row r="297" spans="1:1">
      <c r="A297" s="72"/>
    </row>
    <row r="298" spans="1:1">
      <c r="A298" s="72"/>
    </row>
    <row r="299" spans="1:1">
      <c r="A299" s="72"/>
    </row>
    <row r="300" spans="1:1">
      <c r="A300" s="72"/>
    </row>
  </sheetData>
  <conditionalFormatting sqref="F13 T27:V27 R27 P27 N27 L27 J27 H27 F29:F65480 F10 F25:G27 F1:F4">
    <cfRule type="cellIs" dxfId="54" priority="76" stopIfTrue="1" operator="lessThan">
      <formula>0</formula>
    </cfRule>
  </conditionalFormatting>
  <conditionalFormatting sqref="D13 D29:D65480 D10 D25:D27 D1:D4">
    <cfRule type="cellIs" dxfId="53" priority="75" stopIfTrue="1" operator="lessThan">
      <formula>0</formula>
    </cfRule>
  </conditionalFormatting>
  <conditionalFormatting sqref="W22">
    <cfRule type="cellIs" dxfId="52" priority="68" stopIfTrue="1" operator="lessThan">
      <formula>0</formula>
    </cfRule>
  </conditionalFormatting>
  <conditionalFormatting sqref="V22">
    <cfRule type="cellIs" dxfId="51" priority="67" stopIfTrue="1" operator="lessThan">
      <formula>0</formula>
    </cfRule>
  </conditionalFormatting>
  <conditionalFormatting sqref="U22">
    <cfRule type="cellIs" dxfId="50" priority="66" stopIfTrue="1" operator="lessThan">
      <formula>0</formula>
    </cfRule>
  </conditionalFormatting>
  <conditionalFormatting sqref="T22">
    <cfRule type="cellIs" dxfId="49" priority="65" stopIfTrue="1" operator="lessThan">
      <formula>0</formula>
    </cfRule>
  </conditionalFormatting>
  <conditionalFormatting sqref="R22">
    <cfRule type="cellIs" dxfId="48" priority="64" stopIfTrue="1" operator="lessThan">
      <formula>0</formula>
    </cfRule>
  </conditionalFormatting>
  <conditionalFormatting sqref="P22">
    <cfRule type="cellIs" dxfId="47" priority="63" stopIfTrue="1" operator="lessThan">
      <formula>0</formula>
    </cfRule>
  </conditionalFormatting>
  <conditionalFormatting sqref="N22">
    <cfRule type="cellIs" dxfId="46" priority="62" stopIfTrue="1" operator="lessThan">
      <formula>0</formula>
    </cfRule>
  </conditionalFormatting>
  <conditionalFormatting sqref="L22">
    <cfRule type="cellIs" dxfId="45" priority="61" stopIfTrue="1" operator="lessThan">
      <formula>0</formula>
    </cfRule>
  </conditionalFormatting>
  <conditionalFormatting sqref="J22">
    <cfRule type="cellIs" dxfId="44" priority="60" stopIfTrue="1" operator="lessThan">
      <formula>0</formula>
    </cfRule>
  </conditionalFormatting>
  <conditionalFormatting sqref="H22">
    <cfRule type="cellIs" dxfId="43" priority="59" stopIfTrue="1" operator="lessThan">
      <formula>0</formula>
    </cfRule>
  </conditionalFormatting>
  <conditionalFormatting sqref="G22">
    <cfRule type="cellIs" dxfId="42" priority="58" stopIfTrue="1" operator="lessThan">
      <formula>0</formula>
    </cfRule>
  </conditionalFormatting>
  <conditionalFormatting sqref="F22">
    <cfRule type="cellIs" dxfId="41" priority="57" stopIfTrue="1" operator="lessThan">
      <formula>0</formula>
    </cfRule>
  </conditionalFormatting>
  <conditionalFormatting sqref="D22">
    <cfRule type="cellIs" dxfId="40" priority="56" stopIfTrue="1" operator="lessThan">
      <formula>0</formula>
    </cfRule>
  </conditionalFormatting>
  <conditionalFormatting sqref="D28">
    <cfRule type="cellIs" dxfId="39" priority="44" stopIfTrue="1" operator="lessThan">
      <formula>0</formula>
    </cfRule>
  </conditionalFormatting>
  <conditionalFormatting sqref="V28">
    <cfRule type="cellIs" dxfId="38" priority="55" stopIfTrue="1" operator="lessThan">
      <formula>0</formula>
    </cfRule>
  </conditionalFormatting>
  <conditionalFormatting sqref="U28">
    <cfRule type="cellIs" dxfId="37" priority="54" stopIfTrue="1" operator="lessThan">
      <formula>0</formula>
    </cfRule>
  </conditionalFormatting>
  <conditionalFormatting sqref="T28">
    <cfRule type="cellIs" dxfId="36" priority="53" stopIfTrue="1" operator="lessThan">
      <formula>0</formula>
    </cfRule>
  </conditionalFormatting>
  <conditionalFormatting sqref="R28">
    <cfRule type="cellIs" dxfId="35" priority="52" stopIfTrue="1" operator="lessThan">
      <formula>0</formula>
    </cfRule>
  </conditionalFormatting>
  <conditionalFormatting sqref="P28">
    <cfRule type="cellIs" dxfId="34" priority="51" stopIfTrue="1" operator="lessThan">
      <formula>0</formula>
    </cfRule>
  </conditionalFormatting>
  <conditionalFormatting sqref="N28">
    <cfRule type="cellIs" dxfId="33" priority="50" stopIfTrue="1" operator="lessThan">
      <formula>0</formula>
    </cfRule>
  </conditionalFormatting>
  <conditionalFormatting sqref="L28">
    <cfRule type="cellIs" dxfId="32" priority="49" stopIfTrue="1" operator="lessThan">
      <formula>0</formula>
    </cfRule>
  </conditionalFormatting>
  <conditionalFormatting sqref="J28">
    <cfRule type="cellIs" dxfId="31" priority="48" stopIfTrue="1" operator="lessThan">
      <formula>0</formula>
    </cfRule>
  </conditionalFormatting>
  <conditionalFormatting sqref="H28">
    <cfRule type="cellIs" dxfId="30" priority="47" stopIfTrue="1" operator="lessThan">
      <formula>0</formula>
    </cfRule>
  </conditionalFormatting>
  <conditionalFormatting sqref="G28">
    <cfRule type="cellIs" dxfId="29" priority="46" stopIfTrue="1" operator="lessThan">
      <formula>0</formula>
    </cfRule>
  </conditionalFormatting>
  <conditionalFormatting sqref="F28">
    <cfRule type="cellIs" dxfId="28" priority="45" stopIfTrue="1" operator="lessThan">
      <formula>0</formula>
    </cfRule>
  </conditionalFormatting>
  <conditionalFormatting sqref="W23">
    <cfRule type="cellIs" dxfId="27" priority="43" stopIfTrue="1" operator="lessThan">
      <formula>0</formula>
    </cfRule>
  </conditionalFormatting>
  <conditionalFormatting sqref="V23">
    <cfRule type="cellIs" dxfId="26" priority="42" stopIfTrue="1" operator="lessThan">
      <formula>0</formula>
    </cfRule>
  </conditionalFormatting>
  <conditionalFormatting sqref="U23">
    <cfRule type="cellIs" dxfId="25" priority="41" stopIfTrue="1" operator="lessThan">
      <formula>0</formula>
    </cfRule>
  </conditionalFormatting>
  <conditionalFormatting sqref="T23">
    <cfRule type="cellIs" dxfId="24" priority="40" stopIfTrue="1" operator="lessThan">
      <formula>0</formula>
    </cfRule>
  </conditionalFormatting>
  <conditionalFormatting sqref="R23">
    <cfRule type="cellIs" dxfId="23" priority="39" stopIfTrue="1" operator="lessThan">
      <formula>0</formula>
    </cfRule>
  </conditionalFormatting>
  <conditionalFormatting sqref="P23">
    <cfRule type="cellIs" dxfId="22" priority="38" stopIfTrue="1" operator="lessThan">
      <formula>0</formula>
    </cfRule>
  </conditionalFormatting>
  <conditionalFormatting sqref="N23">
    <cfRule type="cellIs" dxfId="21" priority="37" stopIfTrue="1" operator="lessThan">
      <formula>0</formula>
    </cfRule>
  </conditionalFormatting>
  <conditionalFormatting sqref="L23">
    <cfRule type="cellIs" dxfId="20" priority="36" stopIfTrue="1" operator="lessThan">
      <formula>0</formula>
    </cfRule>
  </conditionalFormatting>
  <conditionalFormatting sqref="J23">
    <cfRule type="cellIs" dxfId="19" priority="35" stopIfTrue="1" operator="lessThan">
      <formula>0</formula>
    </cfRule>
  </conditionalFormatting>
  <conditionalFormatting sqref="H23">
    <cfRule type="cellIs" dxfId="18" priority="34" stopIfTrue="1" operator="lessThan">
      <formula>0</formula>
    </cfRule>
  </conditionalFormatting>
  <conditionalFormatting sqref="G23">
    <cfRule type="cellIs" dxfId="17" priority="33" stopIfTrue="1" operator="lessThan">
      <formula>0</formula>
    </cfRule>
  </conditionalFormatting>
  <conditionalFormatting sqref="F23">
    <cfRule type="cellIs" dxfId="16" priority="32" stopIfTrue="1" operator="lessThan">
      <formula>0</formula>
    </cfRule>
  </conditionalFormatting>
  <conditionalFormatting sqref="D23">
    <cfRule type="cellIs" dxfId="15" priority="31" stopIfTrue="1" operator="lessThan">
      <formula>0</formula>
    </cfRule>
  </conditionalFormatting>
  <conditionalFormatting sqref="W24">
    <cfRule type="cellIs" dxfId="14" priority="30" stopIfTrue="1" operator="lessThan">
      <formula>0</formula>
    </cfRule>
  </conditionalFormatting>
  <conditionalFormatting sqref="V24">
    <cfRule type="cellIs" dxfId="13" priority="29" stopIfTrue="1" operator="lessThan">
      <formula>0</formula>
    </cfRule>
  </conditionalFormatting>
  <conditionalFormatting sqref="U24">
    <cfRule type="cellIs" dxfId="12" priority="28" stopIfTrue="1" operator="lessThan">
      <formula>0</formula>
    </cfRule>
  </conditionalFormatting>
  <conditionalFormatting sqref="T24">
    <cfRule type="cellIs" dxfId="11" priority="27" stopIfTrue="1" operator="lessThan">
      <formula>0</formula>
    </cfRule>
  </conditionalFormatting>
  <conditionalFormatting sqref="R24">
    <cfRule type="cellIs" dxfId="10" priority="26" stopIfTrue="1" operator="lessThan">
      <formula>0</formula>
    </cfRule>
  </conditionalFormatting>
  <conditionalFormatting sqref="P24">
    <cfRule type="cellIs" dxfId="9" priority="25" stopIfTrue="1" operator="lessThan">
      <formula>0</formula>
    </cfRule>
  </conditionalFormatting>
  <conditionalFormatting sqref="N24">
    <cfRule type="cellIs" dxfId="8" priority="24" stopIfTrue="1" operator="lessThan">
      <formula>0</formula>
    </cfRule>
  </conditionalFormatting>
  <conditionalFormatting sqref="L24">
    <cfRule type="cellIs" dxfId="7" priority="23" stopIfTrue="1" operator="lessThan">
      <formula>0</formula>
    </cfRule>
  </conditionalFormatting>
  <conditionalFormatting sqref="J24">
    <cfRule type="cellIs" dxfId="6" priority="22" stopIfTrue="1" operator="lessThan">
      <formula>0</formula>
    </cfRule>
  </conditionalFormatting>
  <conditionalFormatting sqref="H24">
    <cfRule type="cellIs" dxfId="5" priority="21" stopIfTrue="1" operator="lessThan">
      <formula>0</formula>
    </cfRule>
  </conditionalFormatting>
  <conditionalFormatting sqref="G24">
    <cfRule type="cellIs" dxfId="4" priority="20" stopIfTrue="1" operator="lessThan">
      <formula>0</formula>
    </cfRule>
  </conditionalFormatting>
  <conditionalFormatting sqref="F24">
    <cfRule type="cellIs" dxfId="3" priority="19" stopIfTrue="1" operator="lessThan">
      <formula>0</formula>
    </cfRule>
  </conditionalFormatting>
  <conditionalFormatting sqref="D24">
    <cfRule type="cellIs" dxfId="2" priority="18" stopIfTrue="1" operator="lessThan">
      <formula>0</formula>
    </cfRule>
  </conditionalFormatting>
  <conditionalFormatting sqref="F5:F6 N5 V5">
    <cfRule type="cellIs" dxfId="1" priority="4" stopIfTrue="1" operator="lessThan">
      <formula>0</formula>
    </cfRule>
  </conditionalFormatting>
  <conditionalFormatting sqref="D5:D6 L5 T5 AB5">
    <cfRule type="cellIs" dxfId="0" priority="3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2"/>
  <sheetViews>
    <sheetView zoomScale="64" zoomScaleNormal="64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2.75"/>
  <cols>
    <col min="1" max="1" width="14.7109375" style="87" customWidth="1"/>
    <col min="2" max="2" width="6.85546875" style="87" customWidth="1"/>
    <col min="3" max="5" width="14.7109375" style="87" customWidth="1"/>
    <col min="6" max="6" width="10" style="87" customWidth="1"/>
    <col min="7" max="16384" width="9.140625" style="87"/>
  </cols>
  <sheetData>
    <row r="1" spans="1:5" ht="26.25">
      <c r="A1" s="1" t="s">
        <v>341</v>
      </c>
    </row>
    <row r="2" spans="1:5">
      <c r="A2" s="87" t="s">
        <v>291</v>
      </c>
      <c r="C2" s="87" t="s">
        <v>344</v>
      </c>
    </row>
    <row r="3" spans="1:5">
      <c r="C3" s="87" t="s">
        <v>292</v>
      </c>
      <c r="D3" s="87" t="s">
        <v>293</v>
      </c>
      <c r="E3" s="87" t="s">
        <v>294</v>
      </c>
    </row>
    <row r="4" spans="1:5" ht="15">
      <c r="A4" s="87" t="s">
        <v>295</v>
      </c>
      <c r="B4" s="87">
        <v>2000</v>
      </c>
      <c r="C4" s="59">
        <v>62.53650538307231</v>
      </c>
      <c r="D4" s="59">
        <v>38.907307415267866</v>
      </c>
      <c r="E4" s="59">
        <v>271.24104425973366</v>
      </c>
    </row>
    <row r="5" spans="1:5" ht="15">
      <c r="A5" s="87" t="s">
        <v>296</v>
      </c>
      <c r="C5" s="59">
        <v>63.398026022783732</v>
      </c>
      <c r="D5" s="59">
        <v>38.457332304328254</v>
      </c>
      <c r="E5" s="59">
        <v>276.56225332426317</v>
      </c>
    </row>
    <row r="6" spans="1:5" ht="15">
      <c r="A6" s="87" t="s">
        <v>297</v>
      </c>
      <c r="C6" s="59">
        <v>64.31588214292286</v>
      </c>
      <c r="D6" s="59">
        <v>38.643808476429349</v>
      </c>
      <c r="E6" s="59">
        <v>282.18558231736483</v>
      </c>
    </row>
    <row r="7" spans="1:5" ht="15">
      <c r="A7" s="87" t="s">
        <v>298</v>
      </c>
      <c r="C7" s="59">
        <v>68.686691002447688</v>
      </c>
      <c r="D7" s="59">
        <v>38.158700173644604</v>
      </c>
      <c r="E7" s="59">
        <v>286.23148329630851</v>
      </c>
    </row>
    <row r="8" spans="1:5" ht="15">
      <c r="A8" s="87" t="s">
        <v>299</v>
      </c>
      <c r="B8" s="87">
        <v>2001</v>
      </c>
      <c r="C8" s="59">
        <v>66.194189502548909</v>
      </c>
      <c r="D8" s="59">
        <v>37.230373142967395</v>
      </c>
      <c r="E8" s="59">
        <v>292.57321728085378</v>
      </c>
    </row>
    <row r="9" spans="1:5" ht="15">
      <c r="A9" s="87" t="s">
        <v>300</v>
      </c>
      <c r="C9" s="59">
        <v>60.578503929182688</v>
      </c>
      <c r="D9" s="59">
        <v>37.157404206058267</v>
      </c>
      <c r="E9" s="59">
        <v>296.94212205439993</v>
      </c>
    </row>
    <row r="10" spans="1:5" ht="15">
      <c r="A10" s="87" t="s">
        <v>301</v>
      </c>
      <c r="C10" s="59">
        <v>61.015447411524363</v>
      </c>
      <c r="D10" s="59">
        <v>36.161513344909643</v>
      </c>
      <c r="E10" s="59">
        <v>298.04061340759563</v>
      </c>
    </row>
    <row r="11" spans="1:5" ht="15">
      <c r="A11" s="87" t="s">
        <v>302</v>
      </c>
      <c r="C11" s="59">
        <v>56.694103851887299</v>
      </c>
      <c r="D11" s="59">
        <v>36.742562286963789</v>
      </c>
      <c r="E11" s="59">
        <v>299.86586329864696</v>
      </c>
    </row>
    <row r="12" spans="1:5" ht="15">
      <c r="A12" s="87" t="s">
        <v>303</v>
      </c>
      <c r="B12" s="87">
        <v>2002</v>
      </c>
      <c r="C12" s="59">
        <v>58.904927949647572</v>
      </c>
      <c r="D12" s="59">
        <v>37.007412502411732</v>
      </c>
      <c r="E12" s="59">
        <v>306.67400362453634</v>
      </c>
    </row>
    <row r="13" spans="1:5" ht="15">
      <c r="A13" s="87" t="s">
        <v>304</v>
      </c>
      <c r="C13" s="59">
        <v>65.199387360362181</v>
      </c>
      <c r="D13" s="59">
        <v>38.943791883722426</v>
      </c>
      <c r="E13" s="59">
        <v>301.39873906527356</v>
      </c>
    </row>
    <row r="14" spans="1:5" ht="15">
      <c r="A14" s="87" t="s">
        <v>305</v>
      </c>
      <c r="C14" s="59">
        <v>70.259962346099343</v>
      </c>
      <c r="D14" s="59">
        <v>40.811256157952279</v>
      </c>
      <c r="E14" s="59">
        <v>303.19614380161772</v>
      </c>
    </row>
    <row r="15" spans="1:5" ht="15">
      <c r="A15" s="87" t="s">
        <v>306</v>
      </c>
      <c r="C15" s="59">
        <v>71.544686107072522</v>
      </c>
      <c r="D15" s="59">
        <v>47.132528136857687</v>
      </c>
      <c r="E15" s="59">
        <v>305.56019743625171</v>
      </c>
    </row>
    <row r="16" spans="1:5" ht="15">
      <c r="A16" s="87" t="s">
        <v>307</v>
      </c>
      <c r="B16" s="87">
        <v>2003</v>
      </c>
      <c r="C16" s="59">
        <v>72.531244032611298</v>
      </c>
      <c r="D16" s="59">
        <v>44.942108752974477</v>
      </c>
      <c r="E16" s="59">
        <v>314.05575413739228</v>
      </c>
    </row>
    <row r="17" spans="1:5" ht="15">
      <c r="A17" s="87" t="s">
        <v>308</v>
      </c>
      <c r="C17" s="59">
        <v>75.540383109115339</v>
      </c>
      <c r="D17" s="59">
        <v>46.724442600810349</v>
      </c>
      <c r="E17" s="59">
        <v>324.30555558508092</v>
      </c>
    </row>
    <row r="18" spans="1:5" ht="15">
      <c r="A18" s="87" t="s">
        <v>309</v>
      </c>
      <c r="C18" s="59">
        <v>77.208462944218482</v>
      </c>
      <c r="D18" s="59">
        <v>45.89205620940254</v>
      </c>
      <c r="E18" s="59">
        <v>337.63224662790583</v>
      </c>
    </row>
    <row r="19" spans="1:5" ht="15">
      <c r="A19" s="87" t="s">
        <v>310</v>
      </c>
      <c r="C19" s="59">
        <v>75.790457680770004</v>
      </c>
      <c r="D19" s="59">
        <v>57.327910154993894</v>
      </c>
      <c r="E19" s="59">
        <v>341.92457722600744</v>
      </c>
    </row>
    <row r="20" spans="1:5" ht="15">
      <c r="A20" s="87" t="s">
        <v>311</v>
      </c>
      <c r="B20" s="87">
        <v>2004</v>
      </c>
      <c r="C20" s="59">
        <v>75.95946412205312</v>
      </c>
      <c r="D20" s="59">
        <v>55.786103543636258</v>
      </c>
      <c r="E20" s="59">
        <v>357.87706635771309</v>
      </c>
    </row>
    <row r="21" spans="1:5" ht="15">
      <c r="A21" s="87" t="s">
        <v>312</v>
      </c>
      <c r="C21" s="59">
        <v>78.265096711264889</v>
      </c>
      <c r="D21" s="59">
        <v>50.429643063862628</v>
      </c>
      <c r="E21" s="59">
        <v>371.14389031791757</v>
      </c>
    </row>
    <row r="22" spans="1:5" ht="15">
      <c r="A22" s="87" t="s">
        <v>313</v>
      </c>
      <c r="C22" s="59">
        <v>84.005819570458442</v>
      </c>
      <c r="D22" s="59">
        <v>52.307917550967915</v>
      </c>
      <c r="E22" s="59">
        <v>384.25756592723292</v>
      </c>
    </row>
    <row r="23" spans="1:5" ht="15">
      <c r="A23" s="87" t="s">
        <v>314</v>
      </c>
      <c r="C23" s="59">
        <v>88.373880357767248</v>
      </c>
      <c r="D23" s="59">
        <v>51.27148839153643</v>
      </c>
      <c r="E23" s="59">
        <v>398.84146570508392</v>
      </c>
    </row>
    <row r="24" spans="1:5" ht="15">
      <c r="A24" s="87" t="s">
        <v>315</v>
      </c>
      <c r="B24" s="87">
        <v>2005</v>
      </c>
      <c r="C24" s="59">
        <v>81.988734563925135</v>
      </c>
      <c r="D24" s="59">
        <v>56.268509293202143</v>
      </c>
      <c r="E24" s="59">
        <v>406.07146012478614</v>
      </c>
    </row>
    <row r="25" spans="1:5" ht="15">
      <c r="A25" s="87" t="s">
        <v>316</v>
      </c>
      <c r="C25" s="59">
        <v>80.08019840992327</v>
      </c>
      <c r="D25" s="59">
        <v>58.761614637597276</v>
      </c>
      <c r="E25" s="59">
        <v>420.08453423114128</v>
      </c>
    </row>
    <row r="26" spans="1:5" ht="15">
      <c r="A26" s="87" t="s">
        <v>317</v>
      </c>
      <c r="C26" s="59">
        <v>81.31957897933269</v>
      </c>
      <c r="D26" s="59">
        <v>59.96965592642615</v>
      </c>
      <c r="E26" s="59">
        <v>434.48883276113133</v>
      </c>
    </row>
    <row r="27" spans="1:5" ht="15">
      <c r="A27" s="87" t="s">
        <v>318</v>
      </c>
      <c r="C27" s="59">
        <v>82.644149787437669</v>
      </c>
      <c r="D27" s="59">
        <v>61.920899350440543</v>
      </c>
      <c r="E27" s="59">
        <v>450.17400840764878</v>
      </c>
    </row>
    <row r="28" spans="1:5" ht="15">
      <c r="A28" s="87" t="s">
        <v>319</v>
      </c>
      <c r="B28" s="87">
        <v>2006</v>
      </c>
      <c r="C28" s="59">
        <v>87.407932973848389</v>
      </c>
      <c r="D28" s="59">
        <v>65.542320663708281</v>
      </c>
      <c r="E28" s="59">
        <v>455.09563950213106</v>
      </c>
    </row>
    <row r="29" spans="1:5" ht="15">
      <c r="A29" s="87" t="s">
        <v>320</v>
      </c>
      <c r="C29" s="59">
        <v>94.499333327198769</v>
      </c>
      <c r="D29" s="59">
        <v>70.344757733616305</v>
      </c>
      <c r="E29" s="59">
        <v>460.86097878423914</v>
      </c>
    </row>
    <row r="30" spans="1:5" ht="15">
      <c r="A30" s="87" t="s">
        <v>321</v>
      </c>
      <c r="C30" s="59">
        <v>95.474898963873613</v>
      </c>
      <c r="D30" s="59">
        <v>72.600038394752076</v>
      </c>
      <c r="E30" s="59">
        <v>479.12600801437065</v>
      </c>
    </row>
    <row r="31" spans="1:5" ht="15">
      <c r="A31" s="87" t="s">
        <v>322</v>
      </c>
      <c r="C31" s="59">
        <v>101.98370800743508</v>
      </c>
      <c r="D31" s="59">
        <v>74.648573734645325</v>
      </c>
      <c r="E31" s="59">
        <v>490.63023368161475</v>
      </c>
    </row>
    <row r="32" spans="1:5" ht="15">
      <c r="A32" s="87" t="s">
        <v>323</v>
      </c>
      <c r="B32" s="87">
        <v>2007</v>
      </c>
      <c r="C32" s="59">
        <v>112.77401356350187</v>
      </c>
      <c r="D32" s="59">
        <v>89.65720303556499</v>
      </c>
      <c r="E32" s="59">
        <v>503.48912612536009</v>
      </c>
    </row>
    <row r="33" spans="1:5" ht="15">
      <c r="A33" s="87" t="s">
        <v>324</v>
      </c>
      <c r="C33" s="59">
        <v>116.15551642527191</v>
      </c>
      <c r="D33" s="59">
        <v>92.43137391472122</v>
      </c>
      <c r="E33" s="59">
        <v>511.29551524749951</v>
      </c>
    </row>
    <row r="34" spans="1:5" ht="15">
      <c r="A34" s="87" t="s">
        <v>325</v>
      </c>
      <c r="C34" s="59">
        <v>117.55703325542447</v>
      </c>
      <c r="D34" s="59">
        <v>93.767786481445768</v>
      </c>
      <c r="E34" s="59">
        <v>516.81303265271413</v>
      </c>
    </row>
    <row r="35" spans="1:5" ht="15">
      <c r="A35" s="87" t="s">
        <v>326</v>
      </c>
      <c r="C35" s="59">
        <v>119.58648458692971</v>
      </c>
      <c r="D35" s="59">
        <v>107.36568300212232</v>
      </c>
      <c r="E35" s="59">
        <v>515.61151422710225</v>
      </c>
    </row>
    <row r="36" spans="1:5" ht="15">
      <c r="A36" s="87" t="s">
        <v>327</v>
      </c>
      <c r="B36" s="87">
        <v>2008</v>
      </c>
      <c r="C36" s="59">
        <v>117.30146253933782</v>
      </c>
      <c r="D36" s="59">
        <v>119.42177291144127</v>
      </c>
      <c r="E36" s="59">
        <v>537.37667940391782</v>
      </c>
    </row>
    <row r="37" spans="1:5" ht="15">
      <c r="A37" s="87" t="s">
        <v>328</v>
      </c>
      <c r="C37" s="59">
        <v>123.90370603824282</v>
      </c>
      <c r="D37" s="59">
        <v>124.239074024053</v>
      </c>
      <c r="E37" s="59">
        <v>550.35112923969768</v>
      </c>
    </row>
    <row r="38" spans="1:5" ht="15">
      <c r="A38" s="87" t="s">
        <v>329</v>
      </c>
      <c r="C38" s="59">
        <v>129.08244812926736</v>
      </c>
      <c r="D38" s="59">
        <v>142.0651150556306</v>
      </c>
      <c r="E38" s="59">
        <v>565.12855284276316</v>
      </c>
    </row>
    <row r="39" spans="1:5" ht="15">
      <c r="A39" s="87" t="s">
        <v>330</v>
      </c>
      <c r="C39" s="59">
        <v>130.53205622319965</v>
      </c>
      <c r="D39" s="59">
        <v>144.37444678114349</v>
      </c>
      <c r="E39" s="59">
        <v>581.50011155281084</v>
      </c>
    </row>
    <row r="40" spans="1:5" ht="15">
      <c r="A40" s="87" t="s">
        <v>331</v>
      </c>
      <c r="B40" s="87">
        <v>2009</v>
      </c>
      <c r="C40" s="59">
        <v>124.46980891473582</v>
      </c>
      <c r="D40" s="59">
        <v>156.78997626857034</v>
      </c>
      <c r="E40" s="59">
        <v>514.58402801840964</v>
      </c>
    </row>
    <row r="41" spans="1:5" ht="15">
      <c r="A41" s="87" t="s">
        <v>332</v>
      </c>
      <c r="C41" s="59">
        <v>115.63338270423466</v>
      </c>
      <c r="D41" s="59">
        <v>157.66560351147982</v>
      </c>
      <c r="E41" s="59">
        <v>492.38865520136909</v>
      </c>
    </row>
    <row r="42" spans="1:5" ht="15">
      <c r="A42" s="87" t="s">
        <v>333</v>
      </c>
      <c r="C42" s="59">
        <v>114.05873732447503</v>
      </c>
      <c r="D42" s="59">
        <v>159.51279863656828</v>
      </c>
      <c r="E42" s="59">
        <v>470.25454172468409</v>
      </c>
    </row>
    <row r="43" spans="1:5" ht="15">
      <c r="A43" s="87" t="s">
        <v>334</v>
      </c>
      <c r="C43" s="59">
        <v>108.36610572906122</v>
      </c>
      <c r="D43" s="59">
        <v>160.64516843526914</v>
      </c>
      <c r="E43" s="59">
        <v>468.71470466938069</v>
      </c>
    </row>
    <row r="44" spans="1:5" ht="15">
      <c r="A44" s="87" t="s">
        <v>158</v>
      </c>
      <c r="B44" s="87">
        <v>2010</v>
      </c>
      <c r="C44" s="59">
        <v>106.58535493310266</v>
      </c>
      <c r="D44" s="59">
        <v>158.14530670782688</v>
      </c>
      <c r="E44" s="59">
        <v>468.73558853541101</v>
      </c>
    </row>
    <row r="45" spans="1:5" ht="15">
      <c r="A45" s="87" t="s">
        <v>159</v>
      </c>
      <c r="C45" s="59">
        <v>104.75376480114838</v>
      </c>
      <c r="D45" s="59">
        <v>152.79425133449095</v>
      </c>
      <c r="E45" s="59">
        <v>476.87890402950649</v>
      </c>
    </row>
    <row r="46" spans="1:5" ht="15">
      <c r="A46" s="87" t="s">
        <v>160</v>
      </c>
      <c r="C46" s="59">
        <v>104.01590741115629</v>
      </c>
      <c r="D46" s="59">
        <v>148.74717788925332</v>
      </c>
      <c r="E46" s="59">
        <v>477.28126651502436</v>
      </c>
    </row>
    <row r="47" spans="1:5" ht="15">
      <c r="A47" s="87" t="s">
        <v>161</v>
      </c>
      <c r="C47" s="59">
        <v>103.47316314849917</v>
      </c>
      <c r="D47" s="59">
        <v>144.11770422535213</v>
      </c>
      <c r="E47" s="59">
        <v>479.02437319968959</v>
      </c>
    </row>
    <row r="48" spans="1:5" ht="15">
      <c r="A48" s="87" t="s">
        <v>170</v>
      </c>
      <c r="B48" s="87">
        <v>2011</v>
      </c>
      <c r="C48" s="59">
        <v>105.09589979203858</v>
      </c>
      <c r="D48" s="59">
        <v>146.51622020708726</v>
      </c>
      <c r="E48" s="59">
        <v>497.71264878136918</v>
      </c>
    </row>
    <row r="49" spans="1:5" ht="15">
      <c r="A49" s="87" t="s">
        <v>171</v>
      </c>
      <c r="C49" s="59">
        <v>107.30672388979885</v>
      </c>
      <c r="D49" s="59">
        <v>147.77696128368385</v>
      </c>
      <c r="E49" s="59">
        <v>507.35960262964903</v>
      </c>
    </row>
    <row r="50" spans="1:5" ht="15">
      <c r="A50" s="87" t="s">
        <v>172</v>
      </c>
      <c r="C50" s="59">
        <v>109.41449527945967</v>
      </c>
      <c r="D50" s="59">
        <v>149.09310470126701</v>
      </c>
      <c r="E50" s="59">
        <v>526.02420982982756</v>
      </c>
    </row>
    <row r="51" spans="1:5" ht="15">
      <c r="A51" s="87" t="s">
        <v>173</v>
      </c>
      <c r="C51" s="59">
        <v>114.0092720245873</v>
      </c>
      <c r="D51" s="59">
        <v>149.04851257315585</v>
      </c>
      <c r="E51" s="59">
        <v>528.6207705062659</v>
      </c>
    </row>
    <row r="52" spans="1:5" ht="15">
      <c r="A52" s="87" t="s">
        <v>182</v>
      </c>
      <c r="B52" s="87">
        <v>2012</v>
      </c>
      <c r="C52" s="59">
        <v>117.7205435522756</v>
      </c>
      <c r="D52" s="59">
        <v>145.40411955752782</v>
      </c>
      <c r="E52" s="59">
        <v>519.27175981335233</v>
      </c>
    </row>
    <row r="53" spans="1:5" ht="15">
      <c r="A53" s="87" t="s">
        <v>183</v>
      </c>
      <c r="C53" s="59">
        <v>117.71504740784364</v>
      </c>
      <c r="D53" s="59">
        <v>151.05515833815679</v>
      </c>
      <c r="E53" s="59">
        <v>528.13626481436199</v>
      </c>
    </row>
    <row r="54" spans="1:5" ht="15">
      <c r="A54" s="87" t="s">
        <v>184</v>
      </c>
      <c r="C54" s="59">
        <v>116.24757684450742</v>
      </c>
      <c r="D54" s="59">
        <v>157.17779265547625</v>
      </c>
      <c r="E54" s="59">
        <v>517.04693195225389</v>
      </c>
    </row>
    <row r="55" spans="1:5" ht="15">
      <c r="A55" s="87" t="s">
        <v>185</v>
      </c>
      <c r="C55" s="59">
        <v>116.0634560060364</v>
      </c>
      <c r="D55" s="59">
        <v>161.19513801530644</v>
      </c>
      <c r="E55" s="59">
        <v>520.89513233277717</v>
      </c>
    </row>
    <row r="56" spans="1:5" ht="15">
      <c r="A56" s="87" t="s">
        <v>194</v>
      </c>
      <c r="B56" s="87">
        <v>2013</v>
      </c>
      <c r="C56" s="59">
        <v>116.1596385335959</v>
      </c>
      <c r="D56" s="59">
        <v>163.9179603833044</v>
      </c>
      <c r="E56" s="59">
        <v>537.55488839404347</v>
      </c>
    </row>
    <row r="57" spans="1:5" ht="15">
      <c r="A57" s="87" t="s">
        <v>195</v>
      </c>
      <c r="C57" s="59">
        <v>119.08633544362037</v>
      </c>
      <c r="D57" s="59">
        <v>164.58549102836196</v>
      </c>
      <c r="E57" s="59">
        <v>555.51083640692593</v>
      </c>
    </row>
    <row r="58" spans="1:5" ht="15">
      <c r="A58" s="87" t="s">
        <v>196</v>
      </c>
      <c r="C58" s="59">
        <v>122.10509277288037</v>
      </c>
      <c r="D58" s="59">
        <v>165.39220316419065</v>
      </c>
      <c r="E58" s="59">
        <v>571.95340026147687</v>
      </c>
    </row>
    <row r="59" spans="1:5" ht="15">
      <c r="A59" s="87" t="s">
        <v>197</v>
      </c>
      <c r="C59" s="59">
        <v>129.71038263062002</v>
      </c>
      <c r="D59" s="59">
        <v>163.35988314361052</v>
      </c>
      <c r="E59" s="59">
        <v>579.18617919664973</v>
      </c>
    </row>
    <row r="60" spans="1:5" ht="15">
      <c r="A60" s="87" t="s">
        <v>206</v>
      </c>
      <c r="B60" s="87">
        <v>2014</v>
      </c>
      <c r="C60" s="59">
        <v>136.5791891344756</v>
      </c>
      <c r="D60" s="59">
        <v>162.73424207344524</v>
      </c>
      <c r="E60" s="59">
        <v>555.23656163306089</v>
      </c>
    </row>
    <row r="61" spans="1:5" ht="15">
      <c r="A61" s="87" t="s">
        <v>207</v>
      </c>
      <c r="C61" s="59">
        <v>135.66820319487641</v>
      </c>
      <c r="D61" s="59">
        <v>163.29367058974853</v>
      </c>
      <c r="E61" s="59">
        <v>553.60483556722397</v>
      </c>
    </row>
    <row r="62" spans="1:5" ht="15">
      <c r="A62" s="87" t="s">
        <v>208</v>
      </c>
      <c r="C62" s="59">
        <v>126.883990356479</v>
      </c>
      <c r="D62" s="59">
        <v>166.16378210817413</v>
      </c>
      <c r="E62" s="59">
        <v>566.14768550504357</v>
      </c>
    </row>
    <row r="63" spans="1:5" ht="15">
      <c r="A63" s="87" t="s">
        <v>209</v>
      </c>
      <c r="C63" s="59">
        <v>129.25695071498242</v>
      </c>
      <c r="D63" s="59">
        <v>169.55954022766741</v>
      </c>
      <c r="E63" s="59">
        <v>575.41594524930656</v>
      </c>
    </row>
    <row r="64" spans="1:5" ht="15">
      <c r="A64" s="87" t="s">
        <v>218</v>
      </c>
      <c r="B64" s="87">
        <v>2015</v>
      </c>
      <c r="C64" s="59">
        <v>137.87490518431272</v>
      </c>
      <c r="D64" s="59">
        <v>171.39727641648983</v>
      </c>
      <c r="E64" s="59">
        <v>570.48735286614726</v>
      </c>
    </row>
    <row r="65" spans="1:5" ht="15">
      <c r="A65" s="87" t="s">
        <v>219</v>
      </c>
      <c r="C65" s="59">
        <v>148.96749868413789</v>
      </c>
      <c r="D65" s="59">
        <v>171.45808386391408</v>
      </c>
      <c r="E65" s="59">
        <v>557.25951212253267</v>
      </c>
    </row>
    <row r="66" spans="1:5" ht="15">
      <c r="A66" s="87" t="s">
        <v>220</v>
      </c>
      <c r="C66" s="59">
        <v>160.13841224211865</v>
      </c>
      <c r="D66" s="59">
        <v>170.22166576628723</v>
      </c>
      <c r="E66" s="59">
        <v>557.29431856591668</v>
      </c>
    </row>
    <row r="67" spans="1:5" ht="15">
      <c r="A67" s="87" t="s">
        <v>221</v>
      </c>
      <c r="C67" s="59">
        <v>158.34666915729613</v>
      </c>
      <c r="D67" s="59">
        <v>171.94048961347997</v>
      </c>
      <c r="E67" s="59">
        <v>551.05282713831707</v>
      </c>
    </row>
    <row r="68" spans="1:5" ht="15">
      <c r="A68" s="87" t="s">
        <v>230</v>
      </c>
      <c r="B68" s="87">
        <v>2016</v>
      </c>
      <c r="C68" s="59">
        <v>153.25311730496713</v>
      </c>
      <c r="D68" s="59">
        <v>173.40662473470962</v>
      </c>
      <c r="E68" s="59">
        <v>531.67816849310702</v>
      </c>
    </row>
    <row r="69" spans="1:5" ht="15">
      <c r="A69" s="87" t="s">
        <v>231</v>
      </c>
      <c r="C69" s="59">
        <v>148.760019231831</v>
      </c>
      <c r="D69" s="59">
        <v>168.65013106952222</v>
      </c>
      <c r="E69" s="59">
        <v>526.08407691244781</v>
      </c>
    </row>
    <row r="70" spans="1:5" ht="15">
      <c r="A70" s="87" t="s">
        <v>232</v>
      </c>
      <c r="C70" s="59">
        <v>149.322</v>
      </c>
      <c r="D70" s="59">
        <v>168.08799999999999</v>
      </c>
      <c r="E70" s="59">
        <v>523.94000000000005</v>
      </c>
    </row>
    <row r="71" spans="1:5">
      <c r="A71" s="87" t="s">
        <v>335</v>
      </c>
    </row>
    <row r="72" spans="1:5">
      <c r="A72" s="87" t="s">
        <v>336</v>
      </c>
      <c r="C72" s="89">
        <v>21.3442769015588</v>
      </c>
      <c r="D72" s="89">
        <v>2.7147147083413756</v>
      </c>
      <c r="E72" s="89">
        <v>110.47147452726904</v>
      </c>
    </row>
    <row r="73" spans="1:5">
      <c r="A73" s="87" t="s">
        <v>337</v>
      </c>
      <c r="C73" s="89">
        <v>30.42802961149863</v>
      </c>
      <c r="D73" s="89">
        <v>6.8617826226767136</v>
      </c>
      <c r="E73" s="89">
        <v>-21.891860630733049</v>
      </c>
    </row>
    <row r="74" spans="1:5">
      <c r="A74" s="88" t="s">
        <v>338</v>
      </c>
      <c r="C74" s="89">
        <v>-10.816412242118645</v>
      </c>
      <c r="D74" s="89">
        <v>-2.1336657662872369</v>
      </c>
      <c r="E74" s="89">
        <v>-33.354318565916628</v>
      </c>
    </row>
    <row r="75" spans="1:5" ht="15">
      <c r="A75" s="87" t="s">
        <v>339</v>
      </c>
      <c r="E75" s="69"/>
    </row>
    <row r="76" spans="1:5" ht="15">
      <c r="A76" s="87" t="s">
        <v>336</v>
      </c>
      <c r="C76" s="69">
        <v>0.15865757039595671</v>
      </c>
      <c r="D76" s="69">
        <v>2.0179181610605678E-2</v>
      </c>
      <c r="E76" s="69">
        <v>0.82116324799343743</v>
      </c>
    </row>
    <row r="77" spans="1:5" ht="15">
      <c r="A77" s="87" t="s">
        <v>337</v>
      </c>
      <c r="C77" s="69">
        <v>1.976108926377981</v>
      </c>
      <c r="D77" s="69">
        <v>0.44562957459501867</v>
      </c>
      <c r="E77" s="69">
        <v>-1.421738500973005</v>
      </c>
    </row>
    <row r="78" spans="1:5" ht="15">
      <c r="A78" s="88" t="s">
        <v>338</v>
      </c>
      <c r="C78" s="69">
        <v>0.23359363348483247</v>
      </c>
      <c r="D78" s="69">
        <v>4.6079118272549284E-2</v>
      </c>
      <c r="E78" s="69">
        <v>0.7203272482426164</v>
      </c>
    </row>
    <row r="80" spans="1:5" ht="15">
      <c r="A80" s="88" t="s">
        <v>335</v>
      </c>
      <c r="C80" s="70">
        <v>-6.754414565922473E-2</v>
      </c>
      <c r="D80" s="70">
        <v>-1.2534630986496986E-2</v>
      </c>
      <c r="E80" s="70">
        <v>-5.9850455055323715E-2</v>
      </c>
    </row>
    <row r="82" spans="1:1">
      <c r="A82" s="87" t="s">
        <v>340</v>
      </c>
    </row>
  </sheetData>
  <pageMargins left="0.75" right="0.75" top="1" bottom="1" header="0" footer="0"/>
  <pageSetup paperSize="9" orientation="portrait" horizontalDpi="0" verticalDpi="0"/>
  <headerFooter alignWithMargins="0">
    <oddFooter>&amp;L&amp;"Arial"&amp;9 Page 1  2016/10/17 &amp;C&amp;R</oddFooter>
  </headerFooter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72"/>
  <sheetViews>
    <sheetView zoomScale="80" zoomScaleNormal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5"/>
  <cols>
    <col min="1" max="28" width="9.85546875" style="59" customWidth="1"/>
    <col min="29" max="37" width="12.5703125" style="59" customWidth="1"/>
    <col min="38" max="56" width="11" style="59" customWidth="1"/>
    <col min="57" max="294" width="9.140625" style="59"/>
    <col min="295" max="295" width="14.7109375" style="59" customWidth="1"/>
    <col min="296" max="312" width="11" style="59" customWidth="1"/>
    <col min="313" max="550" width="9.140625" style="59"/>
    <col min="551" max="551" width="14.7109375" style="59" customWidth="1"/>
    <col min="552" max="568" width="11" style="59" customWidth="1"/>
    <col min="569" max="806" width="9.140625" style="59"/>
    <col min="807" max="807" width="14.7109375" style="59" customWidth="1"/>
    <col min="808" max="824" width="11" style="59" customWidth="1"/>
    <col min="825" max="1062" width="9.140625" style="59"/>
    <col min="1063" max="1063" width="14.7109375" style="59" customWidth="1"/>
    <col min="1064" max="1080" width="11" style="59" customWidth="1"/>
    <col min="1081" max="1318" width="9.140625" style="59"/>
    <col min="1319" max="1319" width="14.7109375" style="59" customWidth="1"/>
    <col min="1320" max="1336" width="11" style="59" customWidth="1"/>
    <col min="1337" max="1574" width="9.140625" style="59"/>
    <col min="1575" max="1575" width="14.7109375" style="59" customWidth="1"/>
    <col min="1576" max="1592" width="11" style="59" customWidth="1"/>
    <col min="1593" max="1830" width="9.140625" style="59"/>
    <col min="1831" max="1831" width="14.7109375" style="59" customWidth="1"/>
    <col min="1832" max="1848" width="11" style="59" customWidth="1"/>
    <col min="1849" max="2086" width="9.140625" style="59"/>
    <col min="2087" max="2087" width="14.7109375" style="59" customWidth="1"/>
    <col min="2088" max="2104" width="11" style="59" customWidth="1"/>
    <col min="2105" max="2342" width="9.140625" style="59"/>
    <col min="2343" max="2343" width="14.7109375" style="59" customWidth="1"/>
    <col min="2344" max="2360" width="11" style="59" customWidth="1"/>
    <col min="2361" max="2598" width="9.140625" style="59"/>
    <col min="2599" max="2599" width="14.7109375" style="59" customWidth="1"/>
    <col min="2600" max="2616" width="11" style="59" customWidth="1"/>
    <col min="2617" max="2854" width="9.140625" style="59"/>
    <col min="2855" max="2855" width="14.7109375" style="59" customWidth="1"/>
    <col min="2856" max="2872" width="11" style="59" customWidth="1"/>
    <col min="2873" max="3110" width="9.140625" style="59"/>
    <col min="3111" max="3111" width="14.7109375" style="59" customWidth="1"/>
    <col min="3112" max="3128" width="11" style="59" customWidth="1"/>
    <col min="3129" max="3366" width="9.140625" style="59"/>
    <col min="3367" max="3367" width="14.7109375" style="59" customWidth="1"/>
    <col min="3368" max="3384" width="11" style="59" customWidth="1"/>
    <col min="3385" max="3622" width="9.140625" style="59"/>
    <col min="3623" max="3623" width="14.7109375" style="59" customWidth="1"/>
    <col min="3624" max="3640" width="11" style="59" customWidth="1"/>
    <col min="3641" max="3878" width="9.140625" style="59"/>
    <col min="3879" max="3879" width="14.7109375" style="59" customWidth="1"/>
    <col min="3880" max="3896" width="11" style="59" customWidth="1"/>
    <col min="3897" max="4134" width="9.140625" style="59"/>
    <col min="4135" max="4135" width="14.7109375" style="59" customWidth="1"/>
    <col min="4136" max="4152" width="11" style="59" customWidth="1"/>
    <col min="4153" max="4390" width="9.140625" style="59"/>
    <col min="4391" max="4391" width="14.7109375" style="59" customWidth="1"/>
    <col min="4392" max="4408" width="11" style="59" customWidth="1"/>
    <col min="4409" max="4646" width="9.140625" style="59"/>
    <col min="4647" max="4647" width="14.7109375" style="59" customWidth="1"/>
    <col min="4648" max="4664" width="11" style="59" customWidth="1"/>
    <col min="4665" max="4902" width="9.140625" style="59"/>
    <col min="4903" max="4903" width="14.7109375" style="59" customWidth="1"/>
    <col min="4904" max="4920" width="11" style="59" customWidth="1"/>
    <col min="4921" max="5158" width="9.140625" style="59"/>
    <col min="5159" max="5159" width="14.7109375" style="59" customWidth="1"/>
    <col min="5160" max="5176" width="11" style="59" customWidth="1"/>
    <col min="5177" max="5414" width="9.140625" style="59"/>
    <col min="5415" max="5415" width="14.7109375" style="59" customWidth="1"/>
    <col min="5416" max="5432" width="11" style="59" customWidth="1"/>
    <col min="5433" max="5670" width="9.140625" style="59"/>
    <col min="5671" max="5671" width="14.7109375" style="59" customWidth="1"/>
    <col min="5672" max="5688" width="11" style="59" customWidth="1"/>
    <col min="5689" max="5926" width="9.140625" style="59"/>
    <col min="5927" max="5927" width="14.7109375" style="59" customWidth="1"/>
    <col min="5928" max="5944" width="11" style="59" customWidth="1"/>
    <col min="5945" max="6182" width="9.140625" style="59"/>
    <col min="6183" max="6183" width="14.7109375" style="59" customWidth="1"/>
    <col min="6184" max="6200" width="11" style="59" customWidth="1"/>
    <col min="6201" max="6438" width="9.140625" style="59"/>
    <col min="6439" max="6439" width="14.7109375" style="59" customWidth="1"/>
    <col min="6440" max="6456" width="11" style="59" customWidth="1"/>
    <col min="6457" max="6694" width="9.140625" style="59"/>
    <col min="6695" max="6695" width="14.7109375" style="59" customWidth="1"/>
    <col min="6696" max="6712" width="11" style="59" customWidth="1"/>
    <col min="6713" max="6950" width="9.140625" style="59"/>
    <col min="6951" max="6951" width="14.7109375" style="59" customWidth="1"/>
    <col min="6952" max="6968" width="11" style="59" customWidth="1"/>
    <col min="6969" max="7206" width="9.140625" style="59"/>
    <col min="7207" max="7207" width="14.7109375" style="59" customWidth="1"/>
    <col min="7208" max="7224" width="11" style="59" customWidth="1"/>
    <col min="7225" max="7462" width="9.140625" style="59"/>
    <col min="7463" max="7463" width="14.7109375" style="59" customWidth="1"/>
    <col min="7464" max="7480" width="11" style="59" customWidth="1"/>
    <col min="7481" max="7718" width="9.140625" style="59"/>
    <col min="7719" max="7719" width="14.7109375" style="59" customWidth="1"/>
    <col min="7720" max="7736" width="11" style="59" customWidth="1"/>
    <col min="7737" max="7974" width="9.140625" style="59"/>
    <col min="7975" max="7975" width="14.7109375" style="59" customWidth="1"/>
    <col min="7976" max="7992" width="11" style="59" customWidth="1"/>
    <col min="7993" max="8230" width="9.140625" style="59"/>
    <col min="8231" max="8231" width="14.7109375" style="59" customWidth="1"/>
    <col min="8232" max="8248" width="11" style="59" customWidth="1"/>
    <col min="8249" max="8486" width="9.140625" style="59"/>
    <col min="8487" max="8487" width="14.7109375" style="59" customWidth="1"/>
    <col min="8488" max="8504" width="11" style="59" customWidth="1"/>
    <col min="8505" max="8742" width="9.140625" style="59"/>
    <col min="8743" max="8743" width="14.7109375" style="59" customWidth="1"/>
    <col min="8744" max="8760" width="11" style="59" customWidth="1"/>
    <col min="8761" max="8998" width="9.140625" style="59"/>
    <col min="8999" max="8999" width="14.7109375" style="59" customWidth="1"/>
    <col min="9000" max="9016" width="11" style="59" customWidth="1"/>
    <col min="9017" max="9254" width="9.140625" style="59"/>
    <col min="9255" max="9255" width="14.7109375" style="59" customWidth="1"/>
    <col min="9256" max="9272" width="11" style="59" customWidth="1"/>
    <col min="9273" max="9510" width="9.140625" style="59"/>
    <col min="9511" max="9511" width="14.7109375" style="59" customWidth="1"/>
    <col min="9512" max="9528" width="11" style="59" customWidth="1"/>
    <col min="9529" max="9766" width="9.140625" style="59"/>
    <col min="9767" max="9767" width="14.7109375" style="59" customWidth="1"/>
    <col min="9768" max="9784" width="11" style="59" customWidth="1"/>
    <col min="9785" max="10022" width="9.140625" style="59"/>
    <col min="10023" max="10023" width="14.7109375" style="59" customWidth="1"/>
    <col min="10024" max="10040" width="11" style="59" customWidth="1"/>
    <col min="10041" max="10278" width="9.140625" style="59"/>
    <col min="10279" max="10279" width="14.7109375" style="59" customWidth="1"/>
    <col min="10280" max="10296" width="11" style="59" customWidth="1"/>
    <col min="10297" max="10534" width="9.140625" style="59"/>
    <col min="10535" max="10535" width="14.7109375" style="59" customWidth="1"/>
    <col min="10536" max="10552" width="11" style="59" customWidth="1"/>
    <col min="10553" max="10790" width="9.140625" style="59"/>
    <col min="10791" max="10791" width="14.7109375" style="59" customWidth="1"/>
    <col min="10792" max="10808" width="11" style="59" customWidth="1"/>
    <col min="10809" max="11046" width="9.140625" style="59"/>
    <col min="11047" max="11047" width="14.7109375" style="59" customWidth="1"/>
    <col min="11048" max="11064" width="11" style="59" customWidth="1"/>
    <col min="11065" max="11302" width="9.140625" style="59"/>
    <col min="11303" max="11303" width="14.7109375" style="59" customWidth="1"/>
    <col min="11304" max="11320" width="11" style="59" customWidth="1"/>
    <col min="11321" max="11558" width="9.140625" style="59"/>
    <col min="11559" max="11559" width="14.7109375" style="59" customWidth="1"/>
    <col min="11560" max="11576" width="11" style="59" customWidth="1"/>
    <col min="11577" max="11814" width="9.140625" style="59"/>
    <col min="11815" max="11815" width="14.7109375" style="59" customWidth="1"/>
    <col min="11816" max="11832" width="11" style="59" customWidth="1"/>
    <col min="11833" max="12070" width="9.140625" style="59"/>
    <col min="12071" max="12071" width="14.7109375" style="59" customWidth="1"/>
    <col min="12072" max="12088" width="11" style="59" customWidth="1"/>
    <col min="12089" max="12326" width="9.140625" style="59"/>
    <col min="12327" max="12327" width="14.7109375" style="59" customWidth="1"/>
    <col min="12328" max="12344" width="11" style="59" customWidth="1"/>
    <col min="12345" max="12582" width="9.140625" style="59"/>
    <col min="12583" max="12583" width="14.7109375" style="59" customWidth="1"/>
    <col min="12584" max="12600" width="11" style="59" customWidth="1"/>
    <col min="12601" max="12838" width="9.140625" style="59"/>
    <col min="12839" max="12839" width="14.7109375" style="59" customWidth="1"/>
    <col min="12840" max="12856" width="11" style="59" customWidth="1"/>
    <col min="12857" max="13094" width="9.140625" style="59"/>
    <col min="13095" max="13095" width="14.7109375" style="59" customWidth="1"/>
    <col min="13096" max="13112" width="11" style="59" customWidth="1"/>
    <col min="13113" max="13350" width="9.140625" style="59"/>
    <col min="13351" max="13351" width="14.7109375" style="59" customWidth="1"/>
    <col min="13352" max="13368" width="11" style="59" customWidth="1"/>
    <col min="13369" max="13606" width="9.140625" style="59"/>
    <col min="13607" max="13607" width="14.7109375" style="59" customWidth="1"/>
    <col min="13608" max="13624" width="11" style="59" customWidth="1"/>
    <col min="13625" max="13862" width="9.140625" style="59"/>
    <col min="13863" max="13863" width="14.7109375" style="59" customWidth="1"/>
    <col min="13864" max="13880" width="11" style="59" customWidth="1"/>
    <col min="13881" max="14118" width="9.140625" style="59"/>
    <col min="14119" max="14119" width="14.7109375" style="59" customWidth="1"/>
    <col min="14120" max="14136" width="11" style="59" customWidth="1"/>
    <col min="14137" max="14374" width="9.140625" style="59"/>
    <col min="14375" max="14375" width="14.7109375" style="59" customWidth="1"/>
    <col min="14376" max="14392" width="11" style="59" customWidth="1"/>
    <col min="14393" max="14630" width="9.140625" style="59"/>
    <col min="14631" max="14631" width="14.7109375" style="59" customWidth="1"/>
    <col min="14632" max="14648" width="11" style="59" customWidth="1"/>
    <col min="14649" max="14886" width="9.140625" style="59"/>
    <col min="14887" max="14887" width="14.7109375" style="59" customWidth="1"/>
    <col min="14888" max="14904" width="11" style="59" customWidth="1"/>
    <col min="14905" max="15142" width="9.140625" style="59"/>
    <col min="15143" max="15143" width="14.7109375" style="59" customWidth="1"/>
    <col min="15144" max="15160" width="11" style="59" customWidth="1"/>
    <col min="15161" max="15398" width="9.140625" style="59"/>
    <col min="15399" max="15399" width="14.7109375" style="59" customWidth="1"/>
    <col min="15400" max="15416" width="11" style="59" customWidth="1"/>
    <col min="15417" max="15654" width="9.140625" style="59"/>
    <col min="15655" max="15655" width="14.7109375" style="59" customWidth="1"/>
    <col min="15656" max="15672" width="11" style="59" customWidth="1"/>
    <col min="15673" max="15910" width="9.140625" style="59"/>
    <col min="15911" max="15911" width="14.7109375" style="59" customWidth="1"/>
    <col min="15912" max="15928" width="11" style="59" customWidth="1"/>
    <col min="15929" max="16166" width="9.140625" style="59"/>
    <col min="16167" max="16167" width="14.7109375" style="59" customWidth="1"/>
    <col min="16168" max="16184" width="11" style="59" customWidth="1"/>
    <col min="16185" max="16384" width="9.140625" style="59"/>
  </cols>
  <sheetData>
    <row r="1" spans="1:54" ht="26.25">
      <c r="A1" s="1" t="s">
        <v>350</v>
      </c>
    </row>
    <row r="2" spans="1:54">
      <c r="B2" s="59" t="s">
        <v>349</v>
      </c>
    </row>
    <row r="3" spans="1:54">
      <c r="A3" s="87"/>
      <c r="B3" s="87" t="s">
        <v>345</v>
      </c>
      <c r="C3" s="87"/>
      <c r="D3" s="87"/>
      <c r="E3" s="87"/>
      <c r="F3" s="87"/>
      <c r="G3" s="87"/>
      <c r="H3" s="87"/>
    </row>
    <row r="4" spans="1:54" ht="26.25">
      <c r="A4" s="87"/>
      <c r="B4" s="87" t="s">
        <v>1</v>
      </c>
      <c r="C4" s="90" t="s">
        <v>346</v>
      </c>
      <c r="D4" s="87" t="s">
        <v>20</v>
      </c>
      <c r="E4" s="87" t="s">
        <v>347</v>
      </c>
      <c r="F4" s="87" t="s">
        <v>24</v>
      </c>
      <c r="G4" s="87" t="s">
        <v>348</v>
      </c>
      <c r="H4" s="87" t="s">
        <v>4</v>
      </c>
      <c r="I4" s="87"/>
      <c r="J4" s="87" t="s">
        <v>5</v>
      </c>
      <c r="K4" s="87"/>
      <c r="L4" s="87"/>
      <c r="M4" s="87"/>
      <c r="N4" s="87"/>
      <c r="O4" s="87"/>
      <c r="P4" s="87"/>
      <c r="Q4" s="87"/>
      <c r="R4" s="87"/>
      <c r="T4" s="87"/>
      <c r="U4" s="87"/>
      <c r="V4" s="87"/>
      <c r="W4" s="87"/>
      <c r="X4" s="87"/>
      <c r="Y4" s="87"/>
      <c r="Z4" s="87"/>
      <c r="AA4" s="87"/>
      <c r="AC4" s="87"/>
      <c r="AD4" s="87"/>
      <c r="AE4" s="87"/>
      <c r="AF4" s="87"/>
      <c r="AG4" s="87"/>
      <c r="AH4" s="87"/>
      <c r="AI4" s="87"/>
      <c r="AJ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</row>
    <row r="5" spans="1:54">
      <c r="A5" s="87">
        <v>2000</v>
      </c>
      <c r="B5" s="59">
        <v>37.818441935304882</v>
      </c>
      <c r="C5" s="59">
        <v>88.572660179847816</v>
      </c>
      <c r="D5" s="59">
        <v>14.035300330308987</v>
      </c>
      <c r="E5" s="59">
        <v>41.225229767879547</v>
      </c>
      <c r="F5" s="59">
        <v>82.994043403769282</v>
      </c>
      <c r="G5" s="59">
        <v>65.342135990767602</v>
      </c>
      <c r="H5" s="59">
        <v>50.100980742987112</v>
      </c>
      <c r="J5" s="59">
        <v>376.06158033648376</v>
      </c>
      <c r="K5" s="62"/>
      <c r="L5" s="62"/>
      <c r="M5" s="62"/>
      <c r="N5" s="62"/>
      <c r="O5" s="62"/>
      <c r="P5" s="62"/>
      <c r="Q5" s="62"/>
      <c r="R5" s="62"/>
      <c r="T5" s="69"/>
      <c r="U5" s="69"/>
      <c r="V5" s="69"/>
      <c r="W5" s="69"/>
      <c r="X5" s="69"/>
      <c r="Y5" s="69"/>
      <c r="Z5" s="69"/>
      <c r="AA5" s="69"/>
      <c r="AC5" s="69"/>
      <c r="AD5" s="69"/>
      <c r="AE5" s="69"/>
      <c r="AF5" s="69"/>
      <c r="AG5" s="69"/>
      <c r="AH5" s="69"/>
      <c r="AI5" s="69"/>
      <c r="AJ5" s="69"/>
    </row>
    <row r="6" spans="1:54">
      <c r="A6" s="87">
        <v>2001</v>
      </c>
      <c r="B6" s="59">
        <v>43.244547578094654</v>
      </c>
      <c r="C6" s="59">
        <v>92.733254876642832</v>
      </c>
      <c r="D6" s="59">
        <v>12.851683990467032</v>
      </c>
      <c r="E6" s="59">
        <v>44.416737374529482</v>
      </c>
      <c r="F6" s="59">
        <v>86.763350656767557</v>
      </c>
      <c r="G6" s="59">
        <v>66.387354761236409</v>
      </c>
      <c r="H6" s="59">
        <v>51.381024109173623</v>
      </c>
      <c r="J6" s="59">
        <v>397.41906144685413</v>
      </c>
      <c r="K6" s="62"/>
      <c r="L6" s="62"/>
      <c r="M6" s="62"/>
      <c r="N6" s="62"/>
      <c r="O6" s="62"/>
      <c r="P6" s="62"/>
      <c r="Q6" s="62"/>
      <c r="R6" s="62"/>
      <c r="T6" s="69"/>
      <c r="U6" s="69"/>
      <c r="V6" s="69"/>
      <c r="W6" s="69"/>
      <c r="X6" s="69"/>
      <c r="Y6" s="69"/>
      <c r="Z6" s="69"/>
      <c r="AA6" s="69"/>
      <c r="AC6" s="69"/>
      <c r="AD6" s="69"/>
      <c r="AE6" s="69"/>
      <c r="AF6" s="69"/>
      <c r="AG6" s="69"/>
      <c r="AH6" s="69"/>
      <c r="AI6" s="69"/>
      <c r="AJ6" s="69"/>
    </row>
    <row r="7" spans="1:54">
      <c r="A7" s="87">
        <v>2002</v>
      </c>
      <c r="B7" s="59">
        <v>49.344987571436505</v>
      </c>
      <c r="C7" s="59">
        <v>91.574517823380205</v>
      </c>
      <c r="D7" s="59">
        <v>13.861647698289918</v>
      </c>
      <c r="E7" s="59">
        <v>43.982027329046424</v>
      </c>
      <c r="F7" s="59">
        <v>89.834490005711018</v>
      </c>
      <c r="G7" s="59">
        <v>66.251323633074463</v>
      </c>
      <c r="H7" s="59">
        <v>49.068329037149354</v>
      </c>
      <c r="J7" s="59">
        <v>401.54292852007273</v>
      </c>
      <c r="K7" s="62"/>
      <c r="L7" s="62"/>
      <c r="M7" s="62"/>
      <c r="N7" s="62"/>
      <c r="O7" s="62"/>
      <c r="P7" s="62"/>
      <c r="Q7" s="62"/>
      <c r="R7" s="62"/>
      <c r="T7" s="69"/>
      <c r="U7" s="69"/>
      <c r="V7" s="69"/>
      <c r="W7" s="69"/>
      <c r="X7" s="69"/>
      <c r="Y7" s="69"/>
      <c r="Z7" s="69"/>
      <c r="AA7" s="69"/>
      <c r="AC7" s="69"/>
      <c r="AD7" s="69"/>
      <c r="AE7" s="69"/>
      <c r="AF7" s="69"/>
      <c r="AG7" s="69"/>
      <c r="AH7" s="69"/>
      <c r="AI7" s="69"/>
      <c r="AJ7" s="69"/>
    </row>
    <row r="8" spans="1:54">
      <c r="A8" s="87">
        <v>2003</v>
      </c>
      <c r="B8" s="59">
        <v>51.417994229595514</v>
      </c>
      <c r="C8" s="59">
        <v>94.174889508877101</v>
      </c>
      <c r="D8" s="59">
        <v>18.990651837605053</v>
      </c>
      <c r="E8" s="59">
        <v>50.783399858845669</v>
      </c>
      <c r="F8" s="59">
        <v>95.246623643632219</v>
      </c>
      <c r="G8" s="59">
        <v>80.419382052961538</v>
      </c>
      <c r="H8" s="59">
        <v>50.517932979529952</v>
      </c>
      <c r="J8" s="59">
        <v>432.75952986391621</v>
      </c>
      <c r="K8" s="62"/>
      <c r="L8" s="62"/>
      <c r="M8" s="62"/>
      <c r="N8" s="62"/>
      <c r="O8" s="62"/>
      <c r="P8" s="62"/>
      <c r="Q8" s="62"/>
      <c r="R8" s="62"/>
      <c r="T8" s="69"/>
      <c r="U8" s="69"/>
      <c r="V8" s="69"/>
      <c r="W8" s="69"/>
      <c r="X8" s="69"/>
      <c r="Y8" s="69"/>
      <c r="Z8" s="69"/>
      <c r="AA8" s="69"/>
      <c r="AC8" s="69"/>
      <c r="AD8" s="69"/>
      <c r="AE8" s="69"/>
      <c r="AF8" s="69"/>
      <c r="AG8" s="69"/>
      <c r="AH8" s="69"/>
      <c r="AI8" s="69"/>
      <c r="AJ8" s="69"/>
    </row>
    <row r="9" spans="1:54">
      <c r="A9" s="87">
        <v>2004</v>
      </c>
      <c r="B9" s="59">
        <v>46.570501747766748</v>
      </c>
      <c r="C9" s="59">
        <v>104.99643629236799</v>
      </c>
      <c r="D9" s="59">
        <v>22.366459004055692</v>
      </c>
      <c r="E9" s="59">
        <v>62.651392918757836</v>
      </c>
      <c r="F9" s="59">
        <v>114.57414962878354</v>
      </c>
      <c r="G9" s="59">
        <v>86.138241726708472</v>
      </c>
      <c r="H9" s="59">
        <v>58.533144806671721</v>
      </c>
      <c r="J9" s="59">
        <v>483.92277903708646</v>
      </c>
      <c r="K9" s="62"/>
      <c r="L9" s="62"/>
      <c r="M9" s="62"/>
      <c r="N9" s="62"/>
      <c r="O9" s="62"/>
      <c r="P9" s="62"/>
      <c r="Q9" s="62"/>
      <c r="R9" s="62"/>
      <c r="T9" s="69"/>
      <c r="U9" s="69"/>
      <c r="V9" s="69"/>
      <c r="W9" s="69"/>
      <c r="X9" s="69"/>
      <c r="Y9" s="69"/>
      <c r="Z9" s="69"/>
      <c r="AA9" s="69"/>
      <c r="AC9" s="69"/>
      <c r="AD9" s="69"/>
      <c r="AE9" s="69"/>
      <c r="AF9" s="69"/>
      <c r="AG9" s="69"/>
      <c r="AH9" s="69"/>
      <c r="AI9" s="69"/>
      <c r="AJ9" s="69"/>
    </row>
    <row r="10" spans="1:54">
      <c r="A10" s="87">
        <v>2005</v>
      </c>
      <c r="B10" s="59">
        <v>37.272688287188593</v>
      </c>
      <c r="C10" s="59">
        <v>120.00715328568135</v>
      </c>
      <c r="D10" s="59">
        <v>25.307439979930589</v>
      </c>
      <c r="E10" s="59">
        <v>71.285633822145542</v>
      </c>
      <c r="F10" s="59">
        <v>141.35501770416906</v>
      </c>
      <c r="G10" s="59">
        <v>92.744079878980699</v>
      </c>
      <c r="H10" s="59">
        <v>64.968107657316153</v>
      </c>
      <c r="J10" s="59">
        <v>543.59698791455867</v>
      </c>
      <c r="K10" s="62"/>
      <c r="L10" s="62"/>
      <c r="M10" s="62"/>
      <c r="N10" s="62"/>
      <c r="O10" s="62"/>
      <c r="P10" s="62"/>
      <c r="Q10" s="62"/>
      <c r="R10" s="62"/>
      <c r="T10" s="69"/>
      <c r="U10" s="69"/>
      <c r="V10" s="69"/>
      <c r="W10" s="69"/>
      <c r="X10" s="69"/>
      <c r="Y10" s="69"/>
      <c r="Z10" s="69"/>
      <c r="AA10" s="69"/>
      <c r="AC10" s="69"/>
      <c r="AD10" s="69"/>
      <c r="AE10" s="69"/>
      <c r="AF10" s="69"/>
      <c r="AG10" s="69"/>
      <c r="AH10" s="69"/>
      <c r="AI10" s="69"/>
      <c r="AJ10" s="69"/>
    </row>
    <row r="11" spans="1:54">
      <c r="A11" s="87">
        <v>2006</v>
      </c>
      <c r="B11" s="59">
        <v>49.519285856960551</v>
      </c>
      <c r="C11" s="59">
        <v>131.93314364768273</v>
      </c>
      <c r="D11" s="59">
        <v>28.481810093239119</v>
      </c>
      <c r="E11" s="59">
        <v>78.196024545169379</v>
      </c>
      <c r="F11" s="59">
        <v>156.25370759565962</v>
      </c>
      <c r="G11" s="59">
        <v>101.73879121050498</v>
      </c>
      <c r="H11" s="59">
        <v>69.943737680060664</v>
      </c>
      <c r="J11" s="59">
        <v>602.31857096356725</v>
      </c>
      <c r="K11" s="62"/>
      <c r="L11" s="62"/>
      <c r="M11" s="62"/>
      <c r="N11" s="62"/>
      <c r="O11" s="62"/>
      <c r="P11" s="62"/>
      <c r="Q11" s="62"/>
      <c r="R11" s="62"/>
      <c r="T11" s="69"/>
      <c r="U11" s="69"/>
      <c r="V11" s="69"/>
      <c r="W11" s="69"/>
      <c r="X11" s="69"/>
      <c r="Y11" s="69"/>
      <c r="Z11" s="69"/>
      <c r="AA11" s="69"/>
      <c r="AC11" s="69"/>
      <c r="AD11" s="69"/>
      <c r="AE11" s="69"/>
      <c r="AF11" s="69"/>
      <c r="AG11" s="69"/>
      <c r="AH11" s="69"/>
      <c r="AI11" s="69"/>
      <c r="AJ11" s="69"/>
    </row>
    <row r="12" spans="1:54">
      <c r="A12" s="87">
        <v>2007</v>
      </c>
      <c r="B12" s="59">
        <v>67.596303944959232</v>
      </c>
      <c r="C12" s="59">
        <v>145.68225174083469</v>
      </c>
      <c r="D12" s="59">
        <v>36.397591671196217</v>
      </c>
      <c r="E12" s="59">
        <v>83.58833692754078</v>
      </c>
      <c r="F12" s="59">
        <v>166.17462021701886</v>
      </c>
      <c r="G12" s="59">
        <v>126.54642715448676</v>
      </c>
      <c r="H12" s="59">
        <v>78.937397422289621</v>
      </c>
      <c r="J12" s="59">
        <v>689.31949238532229</v>
      </c>
      <c r="K12" s="62"/>
      <c r="L12" s="62"/>
      <c r="M12" s="62"/>
      <c r="N12" s="62"/>
      <c r="O12" s="62"/>
      <c r="P12" s="62"/>
      <c r="Q12" s="62"/>
      <c r="R12" s="62"/>
      <c r="T12" s="69"/>
      <c r="U12" s="69"/>
      <c r="V12" s="69"/>
      <c r="W12" s="69"/>
      <c r="X12" s="69"/>
      <c r="Y12" s="69"/>
      <c r="Z12" s="69"/>
      <c r="AA12" s="69"/>
      <c r="AC12" s="69"/>
      <c r="AD12" s="69"/>
      <c r="AE12" s="69"/>
      <c r="AF12" s="69"/>
      <c r="AG12" s="69"/>
      <c r="AH12" s="69"/>
      <c r="AI12" s="69"/>
      <c r="AJ12" s="69"/>
    </row>
    <row r="13" spans="1:54">
      <c r="A13" s="87">
        <v>2008</v>
      </c>
      <c r="B13" s="59">
        <v>82.338795816456752</v>
      </c>
      <c r="C13" s="59">
        <v>154.34348973945123</v>
      </c>
      <c r="D13" s="59">
        <v>54.169896642555507</v>
      </c>
      <c r="E13" s="59">
        <v>109.80993785288582</v>
      </c>
      <c r="F13" s="59">
        <v>170.12646373500854</v>
      </c>
      <c r="G13" s="59">
        <v>134.16694647702815</v>
      </c>
      <c r="H13" s="59">
        <v>84.927611220621685</v>
      </c>
      <c r="J13" s="59">
        <v>768.72865446357378</v>
      </c>
      <c r="K13" s="62"/>
      <c r="L13" s="62"/>
      <c r="M13" s="62"/>
      <c r="N13" s="62"/>
      <c r="O13" s="62"/>
      <c r="P13" s="62"/>
      <c r="Q13" s="62"/>
      <c r="R13" s="62"/>
      <c r="T13" s="69"/>
      <c r="U13" s="69"/>
      <c r="V13" s="69"/>
      <c r="W13" s="69"/>
      <c r="X13" s="69"/>
      <c r="Y13" s="69"/>
      <c r="Z13" s="69"/>
      <c r="AA13" s="69"/>
      <c r="AC13" s="69"/>
      <c r="AD13" s="69"/>
      <c r="AE13" s="69"/>
      <c r="AF13" s="69"/>
      <c r="AG13" s="69"/>
      <c r="AH13" s="69"/>
      <c r="AI13" s="69"/>
      <c r="AJ13" s="69"/>
    </row>
    <row r="14" spans="1:54">
      <c r="A14" s="87">
        <v>2009</v>
      </c>
      <c r="B14" s="59">
        <v>98.252800754591362</v>
      </c>
      <c r="C14" s="59">
        <v>124.38777943278765</v>
      </c>
      <c r="D14" s="59">
        <v>78.936929631642769</v>
      </c>
      <c r="E14" s="59">
        <v>119.0478670012547</v>
      </c>
      <c r="F14" s="59">
        <v>158.07240833809254</v>
      </c>
      <c r="G14" s="59">
        <v>132.78442603162722</v>
      </c>
      <c r="H14" s="59">
        <v>83.865772858225938</v>
      </c>
      <c r="J14" s="59">
        <v>822.29157366955576</v>
      </c>
      <c r="K14" s="62"/>
      <c r="L14" s="62"/>
      <c r="M14" s="62"/>
      <c r="N14" s="62"/>
      <c r="O14" s="62"/>
      <c r="P14" s="62"/>
      <c r="Q14" s="62"/>
      <c r="R14" s="62"/>
      <c r="T14" s="69"/>
      <c r="U14" s="69"/>
      <c r="V14" s="69"/>
      <c r="W14" s="69"/>
      <c r="X14" s="69"/>
      <c r="Y14" s="69"/>
      <c r="Z14" s="69"/>
      <c r="AA14" s="69"/>
      <c r="AC14" s="69"/>
      <c r="AD14" s="69"/>
      <c r="AE14" s="69"/>
      <c r="AF14" s="69"/>
      <c r="AG14" s="69"/>
      <c r="AH14" s="69"/>
      <c r="AI14" s="69"/>
      <c r="AJ14" s="69"/>
    </row>
    <row r="15" spans="1:54">
      <c r="A15" s="87">
        <v>2010</v>
      </c>
      <c r="B15" s="59">
        <v>88.647822282638856</v>
      </c>
      <c r="C15" s="59">
        <v>110.69296481438784</v>
      </c>
      <c r="D15" s="59">
        <v>81.805671112597736</v>
      </c>
      <c r="E15" s="59">
        <v>114.99239021329987</v>
      </c>
      <c r="F15" s="59">
        <v>140.30510108509424</v>
      </c>
      <c r="G15" s="59">
        <v>118.01949633511121</v>
      </c>
      <c r="H15" s="59">
        <v>78.054848521607283</v>
      </c>
      <c r="J15" s="59">
        <v>737.00510019347166</v>
      </c>
      <c r="K15" s="62"/>
      <c r="L15" s="62"/>
      <c r="M15" s="62"/>
      <c r="N15" s="62"/>
      <c r="O15" s="62"/>
      <c r="P15" s="62"/>
      <c r="Q15" s="62"/>
      <c r="R15" s="62"/>
      <c r="T15" s="69"/>
      <c r="U15" s="69"/>
      <c r="V15" s="69"/>
      <c r="W15" s="69"/>
      <c r="X15" s="69"/>
      <c r="Y15" s="69"/>
      <c r="Z15" s="69"/>
      <c r="AA15" s="69"/>
      <c r="AC15" s="69"/>
      <c r="AD15" s="69"/>
      <c r="AE15" s="69"/>
      <c r="AF15" s="69"/>
      <c r="AG15" s="69"/>
      <c r="AH15" s="69"/>
      <c r="AI15" s="69"/>
      <c r="AJ15" s="69"/>
    </row>
    <row r="16" spans="1:54">
      <c r="A16" s="87">
        <v>2011</v>
      </c>
      <c r="B16" s="59">
        <v>93.432453087721228</v>
      </c>
      <c r="C16" s="59">
        <v>127.26104726769657</v>
      </c>
      <c r="D16" s="59">
        <v>79.531516243676052</v>
      </c>
      <c r="E16" s="59">
        <v>121.18053540621079</v>
      </c>
      <c r="F16" s="59">
        <v>129.66603483723588</v>
      </c>
      <c r="G16" s="59">
        <v>123.44269651601634</v>
      </c>
      <c r="H16" s="59">
        <v>80.776156785443533</v>
      </c>
      <c r="J16" s="59">
        <v>745.32247073087831</v>
      </c>
      <c r="K16" s="62"/>
      <c r="L16" s="62"/>
      <c r="M16" s="62"/>
      <c r="N16" s="62"/>
      <c r="O16" s="62"/>
      <c r="P16" s="62"/>
      <c r="Q16" s="62"/>
      <c r="R16" s="62"/>
      <c r="T16" s="69"/>
      <c r="U16" s="69"/>
      <c r="V16" s="69"/>
      <c r="W16" s="69"/>
      <c r="X16" s="69"/>
      <c r="Y16" s="69"/>
      <c r="Z16" s="69"/>
      <c r="AA16" s="69"/>
      <c r="AC16" s="69"/>
      <c r="AD16" s="69"/>
      <c r="AE16" s="69"/>
      <c r="AF16" s="69"/>
      <c r="AG16" s="69"/>
      <c r="AH16" s="69"/>
      <c r="AI16" s="69"/>
      <c r="AJ16" s="69"/>
    </row>
    <row r="17" spans="1:36">
      <c r="A17" s="87">
        <v>2012</v>
      </c>
      <c r="B17" s="59">
        <v>94.165363091605172</v>
      </c>
      <c r="C17" s="59">
        <v>126.03658653447083</v>
      </c>
      <c r="D17" s="59">
        <v>87.083321904921192</v>
      </c>
      <c r="E17" s="59">
        <v>138.00204262076537</v>
      </c>
      <c r="F17" s="59">
        <v>130.44947515705312</v>
      </c>
      <c r="G17" s="59">
        <v>130.53158398053711</v>
      </c>
      <c r="H17" s="59">
        <v>87.341764670204711</v>
      </c>
      <c r="J17" s="59">
        <v>797.65421854451813</v>
      </c>
      <c r="K17" s="62"/>
      <c r="L17" s="62"/>
      <c r="M17" s="62"/>
      <c r="N17" s="62"/>
      <c r="O17" s="62"/>
      <c r="P17" s="62"/>
      <c r="Q17" s="62"/>
      <c r="R17" s="62"/>
      <c r="T17" s="69"/>
      <c r="U17" s="69"/>
      <c r="V17" s="69"/>
      <c r="W17" s="69"/>
      <c r="X17" s="69"/>
      <c r="Y17" s="69"/>
      <c r="Z17" s="69"/>
      <c r="AA17" s="69"/>
      <c r="AC17" s="69"/>
      <c r="AD17" s="69"/>
      <c r="AE17" s="69"/>
      <c r="AF17" s="69"/>
      <c r="AG17" s="69"/>
      <c r="AH17" s="69"/>
      <c r="AI17" s="69"/>
      <c r="AJ17" s="69"/>
    </row>
    <row r="18" spans="1:36">
      <c r="A18" s="87">
        <v>2013</v>
      </c>
      <c r="B18" s="59">
        <v>94.556819896798544</v>
      </c>
      <c r="C18" s="59">
        <v>124.39492331104451</v>
      </c>
      <c r="D18" s="59">
        <v>102.31196312246519</v>
      </c>
      <c r="E18" s="59">
        <v>139.38929912954831</v>
      </c>
      <c r="F18" s="59">
        <v>127.65147401484866</v>
      </c>
      <c r="G18" s="59">
        <v>144.9939138205296</v>
      </c>
      <c r="H18" s="59">
        <v>96.386848521607277</v>
      </c>
      <c r="J18" s="59">
        <v>814.0118067832725</v>
      </c>
      <c r="K18" s="62"/>
      <c r="L18" s="62"/>
      <c r="M18" s="62"/>
      <c r="N18" s="62"/>
      <c r="O18" s="62"/>
      <c r="P18" s="62"/>
      <c r="Q18" s="62"/>
      <c r="R18" s="62"/>
      <c r="T18" s="69"/>
      <c r="U18" s="69"/>
      <c r="V18" s="69"/>
      <c r="W18" s="69"/>
      <c r="X18" s="69"/>
      <c r="Y18" s="69"/>
      <c r="Z18" s="69"/>
      <c r="AA18" s="69"/>
      <c r="AC18" s="69"/>
      <c r="AD18" s="69"/>
      <c r="AE18" s="69"/>
      <c r="AF18" s="69"/>
      <c r="AG18" s="69"/>
      <c r="AH18" s="69"/>
      <c r="AI18" s="69"/>
      <c r="AJ18" s="69"/>
    </row>
    <row r="19" spans="1:36">
      <c r="A19" s="87">
        <v>2014</v>
      </c>
      <c r="B19" s="59">
        <v>95.046855240526</v>
      </c>
      <c r="C19" s="59">
        <v>120.65438865575283</v>
      </c>
      <c r="D19" s="59">
        <v>122.72239887945813</v>
      </c>
      <c r="E19" s="59">
        <v>146.76029171894606</v>
      </c>
      <c r="F19" s="59">
        <v>123.76891433466591</v>
      </c>
      <c r="G19" s="59">
        <v>162.16159742366116</v>
      </c>
      <c r="H19" s="59">
        <v>91.869865959059894</v>
      </c>
      <c r="J19" s="59">
        <v>864.863084924899</v>
      </c>
      <c r="K19" s="62"/>
      <c r="L19" s="62"/>
      <c r="M19" s="62"/>
      <c r="N19" s="62"/>
      <c r="O19" s="62"/>
      <c r="P19" s="62"/>
      <c r="Q19" s="62"/>
      <c r="R19" s="62"/>
      <c r="T19" s="69"/>
      <c r="U19" s="69"/>
      <c r="V19" s="69"/>
      <c r="W19" s="69"/>
      <c r="X19" s="69"/>
      <c r="Y19" s="69"/>
      <c r="Z19" s="69"/>
      <c r="AA19" s="69"/>
      <c r="AC19" s="69"/>
      <c r="AD19" s="69"/>
      <c r="AE19" s="69"/>
      <c r="AF19" s="69"/>
      <c r="AG19" s="69"/>
      <c r="AH19" s="69"/>
      <c r="AI19" s="69"/>
      <c r="AJ19" s="69"/>
    </row>
    <row r="20" spans="1:36">
      <c r="A20" s="87">
        <v>2015</v>
      </c>
      <c r="B20" s="59">
        <v>96.764121955279364</v>
      </c>
      <c r="C20" s="59">
        <v>122.08030675582201</v>
      </c>
      <c r="D20" s="59">
        <v>121.17063895973577</v>
      </c>
      <c r="E20" s="59">
        <v>151.45079948243412</v>
      </c>
      <c r="F20" s="59">
        <v>123.75559051970302</v>
      </c>
      <c r="G20" s="59">
        <v>175.22336187268021</v>
      </c>
      <c r="H20" s="59">
        <v>94.47303775587568</v>
      </c>
      <c r="J20" s="59">
        <v>882.45741546727322</v>
      </c>
      <c r="K20" s="62"/>
      <c r="L20" s="62"/>
      <c r="M20" s="62"/>
      <c r="N20" s="62"/>
      <c r="O20" s="62"/>
      <c r="P20" s="62"/>
      <c r="Q20" s="62"/>
      <c r="R20" s="62"/>
      <c r="T20" s="69"/>
      <c r="U20" s="69"/>
      <c r="V20" s="69"/>
      <c r="W20" s="69"/>
      <c r="X20" s="69"/>
      <c r="Y20" s="69"/>
      <c r="Z20" s="69"/>
      <c r="AA20" s="69"/>
      <c r="AC20" s="69"/>
      <c r="AD20" s="69"/>
      <c r="AE20" s="69"/>
      <c r="AF20" s="69"/>
      <c r="AG20" s="69"/>
      <c r="AH20" s="69"/>
      <c r="AI20" s="69"/>
      <c r="AJ20" s="69"/>
    </row>
    <row r="21" spans="1:36">
      <c r="A21" s="87">
        <v>2016</v>
      </c>
      <c r="B21" s="59">
        <v>95.442598069133879</v>
      </c>
      <c r="C21" s="59">
        <v>116.5452298824072</v>
      </c>
      <c r="D21" s="59">
        <v>126.93173867960029</v>
      </c>
      <c r="E21" s="59">
        <v>144.73527877979924</v>
      </c>
      <c r="F21" s="59">
        <v>117.38147744146201</v>
      </c>
      <c r="G21" s="59">
        <v>181.15182052961541</v>
      </c>
      <c r="H21" s="59">
        <v>76.770635633055349</v>
      </c>
      <c r="J21" s="59">
        <v>877.61072265579037</v>
      </c>
      <c r="K21" s="62"/>
      <c r="L21" s="62"/>
      <c r="M21" s="62"/>
      <c r="N21" s="62"/>
      <c r="O21" s="62"/>
      <c r="P21" s="62"/>
      <c r="Q21" s="62"/>
      <c r="R21" s="62"/>
      <c r="T21" s="69"/>
      <c r="U21" s="69"/>
      <c r="V21" s="69"/>
      <c r="W21" s="69"/>
      <c r="X21" s="69"/>
      <c r="Y21" s="69"/>
      <c r="Z21" s="69"/>
      <c r="AA21" s="69"/>
      <c r="AC21" s="69"/>
      <c r="AD21" s="69"/>
      <c r="AE21" s="69"/>
      <c r="AF21" s="69"/>
      <c r="AG21" s="69"/>
      <c r="AH21" s="69"/>
      <c r="AI21" s="69"/>
      <c r="AJ21" s="69"/>
    </row>
    <row r="22" spans="1:36">
      <c r="K22" s="62"/>
      <c r="L22" s="62"/>
      <c r="M22" s="62"/>
      <c r="N22" s="62"/>
      <c r="O22" s="62"/>
      <c r="P22" s="62"/>
      <c r="Q22" s="62"/>
      <c r="R22" s="62"/>
      <c r="T22" s="69"/>
      <c r="U22" s="69"/>
      <c r="V22" s="69"/>
      <c r="W22" s="69"/>
      <c r="X22" s="69"/>
      <c r="Y22" s="69"/>
      <c r="Z22" s="69"/>
      <c r="AA22" s="69"/>
      <c r="AC22" s="69"/>
      <c r="AD22" s="69"/>
      <c r="AE22" s="69"/>
      <c r="AF22" s="69"/>
      <c r="AG22" s="69"/>
      <c r="AH22" s="69"/>
      <c r="AI22" s="69"/>
      <c r="AJ22" s="69"/>
    </row>
    <row r="23" spans="1:36">
      <c r="K23" s="62"/>
      <c r="L23" s="62"/>
      <c r="M23" s="62"/>
      <c r="N23" s="62"/>
      <c r="O23" s="62"/>
      <c r="P23" s="62"/>
      <c r="Q23" s="62"/>
      <c r="R23" s="62"/>
      <c r="T23" s="69"/>
      <c r="U23" s="69"/>
      <c r="V23" s="69"/>
      <c r="W23" s="69"/>
      <c r="X23" s="69"/>
      <c r="Y23" s="69"/>
      <c r="Z23" s="69"/>
      <c r="AA23" s="69"/>
      <c r="AC23" s="69"/>
      <c r="AD23" s="69"/>
      <c r="AE23" s="69"/>
      <c r="AF23" s="69"/>
      <c r="AG23" s="69"/>
      <c r="AH23" s="69"/>
      <c r="AI23" s="69"/>
      <c r="AJ23" s="69"/>
    </row>
    <row r="24" spans="1:36">
      <c r="A24" s="59" t="s">
        <v>351</v>
      </c>
      <c r="K24" s="62"/>
      <c r="L24" s="62"/>
      <c r="M24" s="62"/>
      <c r="N24" s="62"/>
      <c r="O24" s="62"/>
      <c r="P24" s="62"/>
      <c r="Q24" s="62"/>
      <c r="R24" s="62"/>
      <c r="T24" s="69"/>
      <c r="U24" s="69"/>
      <c r="V24" s="69"/>
      <c r="W24" s="69"/>
      <c r="X24" s="69"/>
      <c r="Y24" s="69"/>
      <c r="Z24" s="69"/>
      <c r="AA24" s="69"/>
      <c r="AC24" s="69"/>
      <c r="AD24" s="69"/>
      <c r="AE24" s="69"/>
      <c r="AF24" s="69"/>
      <c r="AG24" s="69"/>
      <c r="AH24" s="69"/>
      <c r="AI24" s="69"/>
      <c r="AJ24" s="69"/>
    </row>
    <row r="25" spans="1:36">
      <c r="K25" s="62"/>
      <c r="L25" s="62"/>
      <c r="M25" s="62"/>
      <c r="N25" s="62"/>
      <c r="O25" s="62"/>
      <c r="P25" s="62"/>
      <c r="Q25" s="62"/>
      <c r="R25" s="62"/>
      <c r="T25" s="69"/>
      <c r="U25" s="69"/>
      <c r="V25" s="69"/>
      <c r="W25" s="69"/>
      <c r="X25" s="69"/>
      <c r="Y25" s="69"/>
      <c r="Z25" s="69"/>
      <c r="AA25" s="69"/>
      <c r="AC25" s="69"/>
      <c r="AD25" s="69"/>
      <c r="AE25" s="69"/>
      <c r="AF25" s="69"/>
      <c r="AG25" s="69"/>
      <c r="AH25" s="69"/>
      <c r="AI25" s="69"/>
      <c r="AJ25" s="69"/>
    </row>
    <row r="26" spans="1:36">
      <c r="K26" s="62"/>
      <c r="L26" s="62"/>
      <c r="M26" s="62"/>
      <c r="N26" s="62"/>
      <c r="O26" s="62"/>
      <c r="P26" s="62"/>
      <c r="Q26" s="62"/>
      <c r="R26" s="62"/>
      <c r="T26" s="69"/>
      <c r="U26" s="69"/>
      <c r="V26" s="69"/>
      <c r="W26" s="69"/>
      <c r="X26" s="69"/>
      <c r="Y26" s="69"/>
      <c r="Z26" s="69"/>
      <c r="AA26" s="69"/>
      <c r="AC26" s="69"/>
      <c r="AD26" s="69"/>
      <c r="AE26" s="69"/>
      <c r="AF26" s="69"/>
      <c r="AG26" s="69"/>
      <c r="AH26" s="69"/>
      <c r="AI26" s="69"/>
      <c r="AJ26" s="69"/>
    </row>
    <row r="27" spans="1:36">
      <c r="K27" s="62"/>
      <c r="L27" s="62"/>
      <c r="M27" s="62"/>
      <c r="N27" s="62"/>
      <c r="O27" s="62"/>
      <c r="P27" s="62"/>
      <c r="Q27" s="62"/>
      <c r="R27" s="62"/>
      <c r="T27" s="69"/>
      <c r="U27" s="69"/>
      <c r="V27" s="69"/>
      <c r="W27" s="69"/>
      <c r="X27" s="69"/>
      <c r="Y27" s="69"/>
      <c r="Z27" s="69"/>
      <c r="AA27" s="69"/>
      <c r="AC27" s="69"/>
      <c r="AD27" s="69"/>
      <c r="AE27" s="69"/>
      <c r="AF27" s="69"/>
      <c r="AG27" s="69"/>
      <c r="AH27" s="69"/>
      <c r="AI27" s="69"/>
      <c r="AJ27" s="69"/>
    </row>
    <row r="28" spans="1:36">
      <c r="K28" s="62"/>
      <c r="L28" s="62"/>
      <c r="M28" s="62"/>
      <c r="N28" s="62"/>
      <c r="O28" s="62"/>
      <c r="P28" s="62"/>
      <c r="Q28" s="62"/>
      <c r="R28" s="62"/>
      <c r="T28" s="69"/>
      <c r="U28" s="69"/>
      <c r="V28" s="69"/>
      <c r="W28" s="69"/>
      <c r="X28" s="69"/>
      <c r="Y28" s="69"/>
      <c r="Z28" s="69"/>
      <c r="AA28" s="69"/>
      <c r="AC28" s="69"/>
      <c r="AD28" s="69"/>
      <c r="AE28" s="69"/>
      <c r="AF28" s="69"/>
      <c r="AG28" s="69"/>
      <c r="AH28" s="69"/>
      <c r="AI28" s="69"/>
      <c r="AJ28" s="69"/>
    </row>
    <row r="29" spans="1:36">
      <c r="K29" s="62"/>
      <c r="L29" s="62"/>
      <c r="M29" s="62"/>
      <c r="N29" s="62"/>
      <c r="O29" s="62"/>
      <c r="P29" s="62"/>
      <c r="Q29" s="62"/>
      <c r="R29" s="62"/>
      <c r="T29" s="69"/>
      <c r="U29" s="69"/>
      <c r="V29" s="69"/>
      <c r="W29" s="69"/>
      <c r="X29" s="69"/>
      <c r="Y29" s="69"/>
      <c r="Z29" s="69"/>
      <c r="AA29" s="69"/>
      <c r="AC29" s="69"/>
      <c r="AD29" s="69"/>
      <c r="AE29" s="69"/>
      <c r="AF29" s="69"/>
      <c r="AG29" s="69"/>
      <c r="AH29" s="69"/>
      <c r="AI29" s="69"/>
      <c r="AJ29" s="69"/>
    </row>
    <row r="30" spans="1:36">
      <c r="K30" s="62"/>
      <c r="L30" s="62"/>
      <c r="M30" s="62"/>
      <c r="N30" s="62"/>
      <c r="O30" s="62"/>
      <c r="P30" s="62"/>
      <c r="Q30" s="62"/>
      <c r="R30" s="62"/>
      <c r="T30" s="69"/>
      <c r="U30" s="69"/>
      <c r="V30" s="69"/>
      <c r="W30" s="69"/>
      <c r="X30" s="69"/>
      <c r="Y30" s="69"/>
      <c r="Z30" s="69"/>
      <c r="AA30" s="69"/>
      <c r="AC30" s="69"/>
      <c r="AD30" s="69"/>
      <c r="AE30" s="69"/>
      <c r="AF30" s="69"/>
      <c r="AG30" s="69"/>
      <c r="AH30" s="69"/>
      <c r="AI30" s="69"/>
      <c r="AJ30" s="69"/>
    </row>
    <row r="31" spans="1:36">
      <c r="K31" s="62"/>
      <c r="L31" s="62"/>
      <c r="M31" s="62"/>
      <c r="N31" s="62"/>
      <c r="O31" s="62"/>
      <c r="P31" s="62"/>
      <c r="Q31" s="62"/>
      <c r="R31" s="62"/>
      <c r="T31" s="69"/>
      <c r="U31" s="69"/>
      <c r="V31" s="69"/>
      <c r="W31" s="69"/>
      <c r="X31" s="69"/>
      <c r="Y31" s="69"/>
      <c r="Z31" s="69"/>
      <c r="AA31" s="69"/>
      <c r="AC31" s="69"/>
      <c r="AD31" s="69"/>
      <c r="AE31" s="69"/>
      <c r="AF31" s="69"/>
      <c r="AG31" s="69"/>
      <c r="AH31" s="69"/>
      <c r="AI31" s="69"/>
      <c r="AJ31" s="69"/>
    </row>
    <row r="32" spans="1:36">
      <c r="K32" s="62"/>
      <c r="L32" s="62"/>
      <c r="M32" s="62"/>
      <c r="N32" s="62"/>
      <c r="O32" s="62"/>
      <c r="P32" s="62"/>
      <c r="Q32" s="62"/>
      <c r="R32" s="62"/>
      <c r="T32" s="69"/>
      <c r="U32" s="69"/>
      <c r="V32" s="69"/>
      <c r="W32" s="69"/>
      <c r="X32" s="69"/>
      <c r="Y32" s="69"/>
      <c r="Z32" s="69"/>
      <c r="AA32" s="69"/>
      <c r="AC32" s="69"/>
      <c r="AD32" s="69"/>
      <c r="AE32" s="69"/>
      <c r="AF32" s="69"/>
      <c r="AG32" s="69"/>
      <c r="AH32" s="69"/>
      <c r="AI32" s="69"/>
      <c r="AJ32" s="69"/>
    </row>
    <row r="33" spans="11:36">
      <c r="K33" s="62"/>
      <c r="L33" s="62"/>
      <c r="M33" s="62"/>
      <c r="N33" s="62"/>
      <c r="O33" s="62"/>
      <c r="P33" s="62"/>
      <c r="Q33" s="62"/>
      <c r="R33" s="62"/>
      <c r="T33" s="69"/>
      <c r="U33" s="69"/>
      <c r="V33" s="69"/>
      <c r="W33" s="69"/>
      <c r="X33" s="69"/>
      <c r="Y33" s="69"/>
      <c r="Z33" s="69"/>
      <c r="AA33" s="69"/>
      <c r="AC33" s="69"/>
      <c r="AD33" s="69"/>
      <c r="AE33" s="69"/>
      <c r="AF33" s="69"/>
      <c r="AG33" s="69"/>
      <c r="AH33" s="69"/>
      <c r="AI33" s="69"/>
      <c r="AJ33" s="69"/>
    </row>
    <row r="34" spans="11:36">
      <c r="K34" s="62"/>
      <c r="L34" s="62"/>
      <c r="M34" s="62"/>
      <c r="N34" s="62"/>
      <c r="O34" s="62"/>
      <c r="P34" s="62"/>
      <c r="Q34" s="62"/>
      <c r="R34" s="62"/>
      <c r="T34" s="69"/>
      <c r="U34" s="69"/>
      <c r="V34" s="69"/>
      <c r="W34" s="69"/>
      <c r="X34" s="69"/>
      <c r="Y34" s="69"/>
      <c r="Z34" s="69"/>
      <c r="AA34" s="69"/>
      <c r="AC34" s="69"/>
      <c r="AD34" s="69"/>
      <c r="AE34" s="69"/>
      <c r="AF34" s="69"/>
      <c r="AG34" s="69"/>
      <c r="AH34" s="69"/>
      <c r="AI34" s="69"/>
      <c r="AJ34" s="69"/>
    </row>
    <row r="35" spans="11:36">
      <c r="K35" s="62"/>
      <c r="L35" s="62"/>
      <c r="M35" s="62"/>
      <c r="N35" s="62"/>
      <c r="O35" s="62"/>
      <c r="P35" s="62"/>
      <c r="Q35" s="62"/>
      <c r="R35" s="62"/>
      <c r="T35" s="69"/>
      <c r="U35" s="69"/>
      <c r="V35" s="69"/>
      <c r="W35" s="69"/>
      <c r="X35" s="69"/>
      <c r="Y35" s="69"/>
      <c r="Z35" s="69"/>
      <c r="AA35" s="69"/>
      <c r="AC35" s="69"/>
      <c r="AD35" s="69"/>
      <c r="AE35" s="69"/>
      <c r="AF35" s="69"/>
      <c r="AG35" s="69"/>
      <c r="AH35" s="69"/>
      <c r="AI35" s="69"/>
      <c r="AJ35" s="69"/>
    </row>
    <row r="36" spans="11:36">
      <c r="K36" s="62"/>
      <c r="L36" s="62"/>
      <c r="M36" s="62"/>
      <c r="N36" s="62"/>
      <c r="O36" s="62"/>
      <c r="P36" s="62"/>
      <c r="Q36" s="62"/>
      <c r="R36" s="62"/>
      <c r="T36" s="69"/>
      <c r="U36" s="69"/>
      <c r="V36" s="69"/>
      <c r="W36" s="69"/>
      <c r="X36" s="69"/>
      <c r="Y36" s="69"/>
      <c r="Z36" s="69"/>
      <c r="AA36" s="69"/>
      <c r="AC36" s="69"/>
      <c r="AD36" s="69"/>
      <c r="AE36" s="69"/>
      <c r="AF36" s="69"/>
      <c r="AG36" s="69"/>
      <c r="AH36" s="69"/>
      <c r="AI36" s="69"/>
      <c r="AJ36" s="69"/>
    </row>
    <row r="37" spans="11:36">
      <c r="K37" s="62"/>
      <c r="L37" s="62"/>
      <c r="M37" s="62"/>
      <c r="N37" s="62"/>
      <c r="O37" s="62"/>
      <c r="P37" s="62"/>
      <c r="Q37" s="62"/>
      <c r="R37" s="62"/>
      <c r="T37" s="69"/>
      <c r="U37" s="69"/>
      <c r="V37" s="69"/>
      <c r="W37" s="69"/>
      <c r="X37" s="69"/>
      <c r="Y37" s="69"/>
      <c r="Z37" s="69"/>
      <c r="AA37" s="69"/>
      <c r="AC37" s="69"/>
      <c r="AD37" s="69"/>
      <c r="AE37" s="69"/>
      <c r="AF37" s="69"/>
      <c r="AG37" s="69"/>
      <c r="AH37" s="69"/>
      <c r="AI37" s="69"/>
      <c r="AJ37" s="69"/>
    </row>
    <row r="38" spans="11:36">
      <c r="K38" s="62"/>
      <c r="L38" s="62"/>
      <c r="M38" s="62"/>
      <c r="N38" s="62"/>
      <c r="O38" s="62"/>
      <c r="P38" s="62"/>
      <c r="Q38" s="62"/>
      <c r="R38" s="62"/>
      <c r="T38" s="69"/>
      <c r="U38" s="69"/>
      <c r="V38" s="69"/>
      <c r="W38" s="69"/>
      <c r="X38" s="69"/>
      <c r="Y38" s="69"/>
      <c r="Z38" s="69"/>
      <c r="AA38" s="69"/>
      <c r="AC38" s="69"/>
      <c r="AD38" s="69"/>
      <c r="AE38" s="69"/>
      <c r="AF38" s="69"/>
      <c r="AG38" s="69"/>
      <c r="AH38" s="69"/>
      <c r="AI38" s="69"/>
      <c r="AJ38" s="69"/>
    </row>
    <row r="39" spans="11:36">
      <c r="K39" s="62"/>
      <c r="L39" s="62"/>
      <c r="M39" s="62"/>
      <c r="N39" s="62"/>
      <c r="O39" s="62"/>
      <c r="P39" s="62"/>
      <c r="Q39" s="62"/>
      <c r="R39" s="62"/>
      <c r="T39" s="69"/>
      <c r="U39" s="69"/>
      <c r="V39" s="69"/>
      <c r="W39" s="69"/>
      <c r="X39" s="69"/>
      <c r="Y39" s="69"/>
      <c r="Z39" s="69"/>
      <c r="AA39" s="69"/>
      <c r="AC39" s="69"/>
      <c r="AD39" s="69"/>
      <c r="AE39" s="69"/>
      <c r="AF39" s="69"/>
      <c r="AG39" s="69"/>
      <c r="AH39" s="69"/>
      <c r="AI39" s="69"/>
      <c r="AJ39" s="69"/>
    </row>
    <row r="40" spans="11:36">
      <c r="K40" s="62"/>
      <c r="L40" s="62"/>
      <c r="M40" s="62"/>
      <c r="N40" s="62"/>
      <c r="O40" s="62"/>
      <c r="P40" s="62"/>
      <c r="Q40" s="62"/>
      <c r="R40" s="62"/>
      <c r="T40" s="69"/>
      <c r="U40" s="69"/>
      <c r="V40" s="69"/>
      <c r="W40" s="69"/>
      <c r="X40" s="69"/>
      <c r="Y40" s="69"/>
      <c r="Z40" s="69"/>
      <c r="AA40" s="69"/>
      <c r="AC40" s="69"/>
      <c r="AD40" s="69"/>
      <c r="AE40" s="69"/>
      <c r="AF40" s="69"/>
      <c r="AG40" s="69"/>
      <c r="AH40" s="69"/>
      <c r="AI40" s="69"/>
      <c r="AJ40" s="69"/>
    </row>
    <row r="41" spans="11:36">
      <c r="K41" s="62"/>
      <c r="L41" s="62"/>
      <c r="M41" s="62"/>
      <c r="N41" s="62"/>
      <c r="O41" s="62"/>
      <c r="P41" s="62"/>
      <c r="Q41" s="62"/>
      <c r="R41" s="62"/>
      <c r="T41" s="69"/>
      <c r="U41" s="69"/>
      <c r="V41" s="69"/>
      <c r="W41" s="69"/>
      <c r="X41" s="69"/>
      <c r="Y41" s="69"/>
      <c r="Z41" s="69"/>
      <c r="AA41" s="69"/>
      <c r="AC41" s="69"/>
      <c r="AD41" s="69"/>
      <c r="AE41" s="69"/>
      <c r="AF41" s="69"/>
      <c r="AG41" s="69"/>
      <c r="AH41" s="69"/>
      <c r="AI41" s="69"/>
      <c r="AJ41" s="69"/>
    </row>
    <row r="42" spans="11:36">
      <c r="K42" s="62"/>
      <c r="L42" s="62"/>
      <c r="M42" s="62"/>
      <c r="N42" s="62"/>
      <c r="O42" s="62"/>
      <c r="P42" s="62"/>
      <c r="Q42" s="62"/>
      <c r="R42" s="62"/>
      <c r="T42" s="69"/>
      <c r="U42" s="69"/>
      <c r="V42" s="69"/>
      <c r="W42" s="69"/>
      <c r="X42" s="69"/>
      <c r="Y42" s="69"/>
      <c r="Z42" s="69"/>
      <c r="AA42" s="69"/>
      <c r="AC42" s="69"/>
      <c r="AD42" s="69"/>
      <c r="AE42" s="69"/>
      <c r="AF42" s="69"/>
      <c r="AG42" s="69"/>
      <c r="AH42" s="69"/>
      <c r="AI42" s="69"/>
      <c r="AJ42" s="69"/>
    </row>
    <row r="43" spans="11:36">
      <c r="K43" s="62"/>
      <c r="L43" s="62"/>
      <c r="M43" s="62"/>
      <c r="N43" s="62"/>
      <c r="O43" s="62"/>
      <c r="P43" s="62"/>
      <c r="Q43" s="62"/>
      <c r="R43" s="62"/>
      <c r="T43" s="69"/>
      <c r="U43" s="69"/>
      <c r="V43" s="69"/>
      <c r="W43" s="69"/>
      <c r="X43" s="69"/>
      <c r="Y43" s="69"/>
      <c r="Z43" s="69"/>
      <c r="AA43" s="69"/>
      <c r="AC43" s="69"/>
      <c r="AD43" s="69"/>
      <c r="AE43" s="69"/>
      <c r="AF43" s="69"/>
      <c r="AG43" s="69"/>
      <c r="AH43" s="69"/>
      <c r="AI43" s="69"/>
      <c r="AJ43" s="69"/>
    </row>
    <row r="44" spans="11:36">
      <c r="K44" s="62"/>
      <c r="L44" s="62"/>
      <c r="M44" s="62"/>
      <c r="N44" s="62"/>
      <c r="O44" s="62"/>
      <c r="P44" s="62"/>
      <c r="Q44" s="62"/>
      <c r="R44" s="62"/>
      <c r="T44" s="69"/>
      <c r="U44" s="69"/>
      <c r="V44" s="69"/>
      <c r="W44" s="69"/>
      <c r="X44" s="69"/>
      <c r="Y44" s="69"/>
      <c r="Z44" s="69"/>
      <c r="AA44" s="69"/>
      <c r="AC44" s="69"/>
      <c r="AD44" s="69"/>
      <c r="AE44" s="69"/>
      <c r="AF44" s="69"/>
      <c r="AG44" s="69"/>
      <c r="AH44" s="69"/>
      <c r="AI44" s="69"/>
      <c r="AJ44" s="69"/>
    </row>
    <row r="45" spans="11:36">
      <c r="K45" s="62"/>
      <c r="L45" s="62"/>
      <c r="M45" s="62"/>
      <c r="N45" s="62"/>
      <c r="O45" s="62"/>
      <c r="P45" s="62"/>
      <c r="Q45" s="62"/>
      <c r="R45" s="62"/>
      <c r="T45" s="69"/>
      <c r="U45" s="69"/>
      <c r="V45" s="69"/>
      <c r="W45" s="69"/>
      <c r="X45" s="69"/>
      <c r="Y45" s="69"/>
      <c r="Z45" s="69"/>
      <c r="AA45" s="69"/>
      <c r="AC45" s="69"/>
      <c r="AD45" s="69"/>
      <c r="AE45" s="69"/>
      <c r="AF45" s="69"/>
      <c r="AG45" s="69"/>
      <c r="AH45" s="69"/>
      <c r="AI45" s="69"/>
      <c r="AJ45" s="69"/>
    </row>
    <row r="46" spans="11:36">
      <c r="K46" s="62"/>
      <c r="L46" s="62"/>
      <c r="M46" s="62"/>
      <c r="N46" s="62"/>
      <c r="O46" s="62"/>
      <c r="P46" s="62"/>
      <c r="Q46" s="62"/>
      <c r="R46" s="62"/>
      <c r="T46" s="69"/>
      <c r="U46" s="69"/>
      <c r="V46" s="69"/>
      <c r="W46" s="69"/>
      <c r="X46" s="69"/>
      <c r="Y46" s="69"/>
      <c r="Z46" s="69"/>
      <c r="AA46" s="69"/>
      <c r="AC46" s="69"/>
      <c r="AD46" s="69"/>
      <c r="AE46" s="69"/>
      <c r="AF46" s="69"/>
      <c r="AG46" s="69"/>
      <c r="AH46" s="69"/>
      <c r="AI46" s="69"/>
      <c r="AJ46" s="69"/>
    </row>
    <row r="47" spans="11:36">
      <c r="K47" s="62"/>
      <c r="L47" s="62"/>
      <c r="M47" s="62"/>
      <c r="N47" s="62"/>
      <c r="O47" s="62"/>
      <c r="P47" s="62"/>
      <c r="Q47" s="62"/>
      <c r="R47" s="62"/>
      <c r="T47" s="69"/>
      <c r="U47" s="69"/>
      <c r="V47" s="69"/>
      <c r="W47" s="69"/>
      <c r="X47" s="69"/>
      <c r="Y47" s="69"/>
      <c r="Z47" s="69"/>
      <c r="AA47" s="69"/>
      <c r="AC47" s="69"/>
      <c r="AD47" s="69"/>
      <c r="AE47" s="69"/>
      <c r="AF47" s="69"/>
      <c r="AG47" s="69"/>
      <c r="AH47" s="69"/>
      <c r="AI47" s="69"/>
      <c r="AJ47" s="69"/>
    </row>
    <row r="48" spans="11:36">
      <c r="K48" s="62"/>
      <c r="L48" s="62"/>
      <c r="M48" s="62"/>
      <c r="N48" s="62"/>
      <c r="O48" s="62"/>
      <c r="P48" s="62"/>
      <c r="Q48" s="62"/>
      <c r="R48" s="62"/>
      <c r="T48" s="69"/>
      <c r="U48" s="69"/>
      <c r="V48" s="69"/>
      <c r="W48" s="69"/>
      <c r="X48" s="69"/>
      <c r="Y48" s="69"/>
      <c r="Z48" s="69"/>
      <c r="AA48" s="69"/>
      <c r="AC48" s="69"/>
      <c r="AD48" s="69"/>
      <c r="AE48" s="69"/>
      <c r="AF48" s="69"/>
      <c r="AG48" s="69"/>
      <c r="AH48" s="69"/>
      <c r="AI48" s="69"/>
      <c r="AJ48" s="69"/>
    </row>
    <row r="49" spans="11:36">
      <c r="K49" s="62"/>
      <c r="L49" s="62"/>
      <c r="M49" s="62"/>
      <c r="N49" s="62"/>
      <c r="O49" s="62"/>
      <c r="P49" s="62"/>
      <c r="Q49" s="62"/>
      <c r="R49" s="62"/>
      <c r="T49" s="69"/>
      <c r="U49" s="69"/>
      <c r="V49" s="69"/>
      <c r="W49" s="69"/>
      <c r="X49" s="69"/>
      <c r="Y49" s="69"/>
      <c r="Z49" s="69"/>
      <c r="AA49" s="69"/>
      <c r="AC49" s="69"/>
      <c r="AD49" s="69"/>
      <c r="AE49" s="69"/>
      <c r="AF49" s="69"/>
      <c r="AG49" s="69"/>
      <c r="AH49" s="69"/>
      <c r="AI49" s="69"/>
      <c r="AJ49" s="69"/>
    </row>
    <row r="50" spans="11:36">
      <c r="K50" s="62"/>
      <c r="L50" s="62"/>
      <c r="M50" s="62"/>
      <c r="N50" s="62"/>
      <c r="O50" s="62"/>
      <c r="P50" s="62"/>
      <c r="Q50" s="62"/>
      <c r="R50" s="62"/>
      <c r="T50" s="69"/>
      <c r="U50" s="69"/>
      <c r="V50" s="69"/>
      <c r="W50" s="69"/>
      <c r="X50" s="69"/>
      <c r="Y50" s="69"/>
      <c r="Z50" s="69"/>
      <c r="AA50" s="69"/>
      <c r="AC50" s="69"/>
      <c r="AD50" s="69"/>
      <c r="AE50" s="69"/>
      <c r="AF50" s="69"/>
      <c r="AG50" s="69"/>
      <c r="AH50" s="69"/>
      <c r="AI50" s="69"/>
      <c r="AJ50" s="69"/>
    </row>
    <row r="51" spans="11:36">
      <c r="K51" s="62"/>
      <c r="L51" s="62"/>
      <c r="M51" s="62"/>
      <c r="N51" s="62"/>
      <c r="O51" s="62"/>
      <c r="P51" s="62"/>
      <c r="Q51" s="62"/>
      <c r="R51" s="62"/>
      <c r="T51" s="69"/>
      <c r="U51" s="69"/>
      <c r="V51" s="69"/>
      <c r="W51" s="69"/>
      <c r="X51" s="69"/>
      <c r="Y51" s="69"/>
      <c r="Z51" s="69"/>
      <c r="AA51" s="69"/>
      <c r="AC51" s="69"/>
      <c r="AD51" s="69"/>
      <c r="AE51" s="69"/>
      <c r="AF51" s="69"/>
      <c r="AG51" s="69"/>
      <c r="AH51" s="69"/>
      <c r="AI51" s="69"/>
      <c r="AJ51" s="69"/>
    </row>
    <row r="52" spans="11:36">
      <c r="K52" s="62"/>
      <c r="L52" s="62"/>
      <c r="M52" s="62"/>
      <c r="N52" s="62"/>
      <c r="O52" s="62"/>
      <c r="P52" s="62"/>
      <c r="Q52" s="62"/>
      <c r="R52" s="62"/>
      <c r="T52" s="69"/>
      <c r="U52" s="69"/>
      <c r="V52" s="69"/>
      <c r="W52" s="69"/>
      <c r="X52" s="69"/>
      <c r="Y52" s="69"/>
      <c r="Z52" s="69"/>
      <c r="AA52" s="69"/>
      <c r="AC52" s="69"/>
      <c r="AD52" s="69"/>
      <c r="AE52" s="69"/>
      <c r="AF52" s="69"/>
      <c r="AG52" s="69"/>
      <c r="AH52" s="69"/>
      <c r="AI52" s="69"/>
      <c r="AJ52" s="69"/>
    </row>
    <row r="53" spans="11:36">
      <c r="K53" s="62"/>
      <c r="L53" s="62"/>
      <c r="M53" s="62"/>
      <c r="N53" s="62"/>
      <c r="O53" s="62"/>
      <c r="P53" s="62"/>
      <c r="Q53" s="62"/>
      <c r="R53" s="62"/>
      <c r="T53" s="69"/>
      <c r="U53" s="69"/>
      <c r="V53" s="69"/>
      <c r="W53" s="69"/>
      <c r="X53" s="69"/>
      <c r="Y53" s="69"/>
      <c r="Z53" s="69"/>
      <c r="AA53" s="69"/>
      <c r="AC53" s="69"/>
      <c r="AD53" s="69"/>
      <c r="AE53" s="69"/>
      <c r="AF53" s="69"/>
      <c r="AG53" s="69"/>
      <c r="AH53" s="69"/>
      <c r="AI53" s="69"/>
      <c r="AJ53" s="69"/>
    </row>
    <row r="54" spans="11:36">
      <c r="K54" s="62"/>
      <c r="L54" s="62"/>
      <c r="M54" s="62"/>
      <c r="N54" s="62"/>
      <c r="O54" s="62"/>
      <c r="P54" s="62"/>
      <c r="Q54" s="62"/>
      <c r="R54" s="62"/>
      <c r="T54" s="69"/>
      <c r="U54" s="69"/>
      <c r="V54" s="69"/>
      <c r="W54" s="69"/>
      <c r="X54" s="69"/>
      <c r="Y54" s="69"/>
      <c r="Z54" s="69"/>
      <c r="AA54" s="69"/>
      <c r="AC54" s="69"/>
      <c r="AD54" s="69"/>
      <c r="AE54" s="69"/>
      <c r="AF54" s="69"/>
      <c r="AG54" s="69"/>
      <c r="AH54" s="69"/>
      <c r="AI54" s="69"/>
      <c r="AJ54" s="69"/>
    </row>
    <row r="55" spans="11:36">
      <c r="K55" s="62"/>
      <c r="L55" s="62"/>
      <c r="M55" s="62"/>
      <c r="N55" s="62"/>
      <c r="O55" s="62"/>
      <c r="P55" s="62"/>
      <c r="Q55" s="62"/>
      <c r="R55" s="62"/>
      <c r="T55" s="69"/>
      <c r="U55" s="69"/>
      <c r="V55" s="69"/>
      <c r="W55" s="69"/>
      <c r="X55" s="69"/>
      <c r="Y55" s="69"/>
      <c r="Z55" s="69"/>
      <c r="AA55" s="69"/>
      <c r="AC55" s="69"/>
      <c r="AD55" s="69"/>
      <c r="AE55" s="69"/>
      <c r="AF55" s="69"/>
      <c r="AG55" s="69"/>
      <c r="AH55" s="69"/>
      <c r="AI55" s="69"/>
      <c r="AJ55" s="69"/>
    </row>
    <row r="56" spans="11:36">
      <c r="K56" s="62"/>
      <c r="L56" s="62"/>
      <c r="M56" s="62"/>
      <c r="N56" s="62"/>
      <c r="O56" s="62"/>
      <c r="P56" s="62"/>
      <c r="Q56" s="62"/>
      <c r="R56" s="62"/>
      <c r="T56" s="69"/>
      <c r="U56" s="69"/>
      <c r="V56" s="69"/>
      <c r="W56" s="69"/>
      <c r="X56" s="69"/>
      <c r="Y56" s="69"/>
      <c r="Z56" s="69"/>
      <c r="AA56" s="69"/>
      <c r="AC56" s="69"/>
      <c r="AD56" s="69"/>
      <c r="AE56" s="69"/>
      <c r="AF56" s="69"/>
      <c r="AG56" s="69"/>
      <c r="AH56" s="69"/>
      <c r="AI56" s="69"/>
      <c r="AJ56" s="69"/>
    </row>
    <row r="57" spans="11:36">
      <c r="K57" s="62"/>
      <c r="L57" s="62"/>
      <c r="M57" s="62"/>
      <c r="N57" s="62"/>
      <c r="O57" s="62"/>
      <c r="P57" s="62"/>
      <c r="Q57" s="62"/>
      <c r="R57" s="62"/>
      <c r="T57" s="69"/>
      <c r="U57" s="69"/>
      <c r="V57" s="69"/>
      <c r="W57" s="69"/>
      <c r="X57" s="69"/>
      <c r="Y57" s="69"/>
      <c r="Z57" s="69"/>
      <c r="AA57" s="69"/>
      <c r="AC57" s="69"/>
      <c r="AD57" s="69"/>
      <c r="AE57" s="69"/>
      <c r="AF57" s="69"/>
      <c r="AG57" s="69"/>
      <c r="AH57" s="69"/>
      <c r="AI57" s="69"/>
      <c r="AJ57" s="69"/>
    </row>
    <row r="58" spans="11:36">
      <c r="K58" s="62"/>
      <c r="L58" s="62"/>
      <c r="M58" s="62"/>
      <c r="N58" s="62"/>
      <c r="O58" s="62"/>
      <c r="P58" s="62"/>
      <c r="Q58" s="62"/>
      <c r="R58" s="62"/>
      <c r="T58" s="69"/>
      <c r="U58" s="69"/>
      <c r="V58" s="69"/>
      <c r="W58" s="69"/>
      <c r="X58" s="69"/>
      <c r="Y58" s="69"/>
      <c r="Z58" s="69"/>
      <c r="AA58" s="69"/>
      <c r="AC58" s="69"/>
      <c r="AD58" s="69"/>
      <c r="AE58" s="69"/>
      <c r="AF58" s="69"/>
      <c r="AG58" s="69"/>
      <c r="AH58" s="69"/>
      <c r="AI58" s="69"/>
      <c r="AJ58" s="69"/>
    </row>
    <row r="59" spans="11:36">
      <c r="K59" s="62"/>
      <c r="L59" s="62"/>
      <c r="M59" s="62"/>
      <c r="N59" s="62"/>
      <c r="O59" s="62"/>
      <c r="P59" s="62"/>
      <c r="Q59" s="62"/>
      <c r="R59" s="62"/>
      <c r="T59" s="69"/>
      <c r="U59" s="69"/>
      <c r="V59" s="69"/>
      <c r="W59" s="69"/>
      <c r="X59" s="69"/>
      <c r="Y59" s="69"/>
      <c r="Z59" s="69"/>
      <c r="AA59" s="69"/>
      <c r="AC59" s="69"/>
      <c r="AD59" s="69"/>
      <c r="AE59" s="69"/>
      <c r="AF59" s="69"/>
      <c r="AG59" s="69"/>
      <c r="AH59" s="69"/>
      <c r="AI59" s="69"/>
      <c r="AJ59" s="69"/>
    </row>
    <row r="60" spans="11:36">
      <c r="K60" s="62"/>
      <c r="L60" s="62"/>
      <c r="M60" s="62"/>
      <c r="N60" s="62"/>
      <c r="O60" s="62"/>
      <c r="P60" s="62"/>
      <c r="Q60" s="62"/>
      <c r="R60" s="62"/>
      <c r="T60" s="69"/>
      <c r="U60" s="69"/>
      <c r="V60" s="69"/>
      <c r="W60" s="69"/>
      <c r="X60" s="69"/>
      <c r="Y60" s="69"/>
      <c r="Z60" s="69"/>
      <c r="AA60" s="69"/>
      <c r="AC60" s="69"/>
      <c r="AD60" s="69"/>
      <c r="AE60" s="69"/>
      <c r="AF60" s="69"/>
      <c r="AG60" s="69"/>
      <c r="AH60" s="69"/>
      <c r="AI60" s="69"/>
      <c r="AJ60" s="69"/>
    </row>
    <row r="61" spans="11:36">
      <c r="K61" s="62"/>
      <c r="L61" s="62"/>
      <c r="M61" s="62"/>
      <c r="N61" s="62"/>
      <c r="O61" s="62"/>
      <c r="P61" s="62"/>
      <c r="Q61" s="62"/>
      <c r="R61" s="62"/>
      <c r="T61" s="69"/>
      <c r="U61" s="69"/>
      <c r="V61" s="69"/>
      <c r="W61" s="69"/>
      <c r="X61" s="69"/>
      <c r="Y61" s="69"/>
      <c r="Z61" s="69"/>
      <c r="AA61" s="69"/>
      <c r="AC61" s="69"/>
      <c r="AD61" s="69"/>
      <c r="AE61" s="69"/>
      <c r="AF61" s="69"/>
      <c r="AG61" s="69"/>
      <c r="AH61" s="69"/>
      <c r="AI61" s="69"/>
      <c r="AJ61" s="69"/>
    </row>
    <row r="62" spans="11:36">
      <c r="K62" s="62"/>
      <c r="L62" s="62"/>
      <c r="M62" s="62"/>
      <c r="N62" s="62"/>
      <c r="O62" s="62"/>
      <c r="P62" s="62"/>
      <c r="Q62" s="62"/>
      <c r="R62" s="62"/>
      <c r="T62" s="69"/>
      <c r="U62" s="69"/>
      <c r="V62" s="69"/>
      <c r="W62" s="69"/>
      <c r="X62" s="69"/>
      <c r="Y62" s="69"/>
      <c r="Z62" s="69"/>
      <c r="AA62" s="69"/>
      <c r="AC62" s="69"/>
      <c r="AD62" s="69"/>
      <c r="AE62" s="69"/>
      <c r="AF62" s="69"/>
      <c r="AG62" s="69"/>
      <c r="AH62" s="69"/>
      <c r="AI62" s="69"/>
      <c r="AJ62" s="69"/>
    </row>
    <row r="63" spans="11:36">
      <c r="K63" s="62"/>
      <c r="L63" s="62"/>
      <c r="M63" s="62"/>
      <c r="N63" s="62"/>
      <c r="O63" s="62"/>
      <c r="P63" s="62"/>
      <c r="Q63" s="62"/>
      <c r="R63" s="62"/>
      <c r="T63" s="69"/>
      <c r="U63" s="69"/>
      <c r="V63" s="69"/>
      <c r="W63" s="69"/>
      <c r="X63" s="69"/>
      <c r="Y63" s="69"/>
      <c r="Z63" s="69"/>
      <c r="AA63" s="69"/>
      <c r="AC63" s="69"/>
      <c r="AD63" s="69"/>
      <c r="AE63" s="69"/>
      <c r="AF63" s="69"/>
      <c r="AG63" s="69"/>
      <c r="AH63" s="69"/>
      <c r="AI63" s="69"/>
      <c r="AJ63" s="69"/>
    </row>
    <row r="64" spans="11:36">
      <c r="K64" s="62"/>
      <c r="L64" s="62"/>
      <c r="M64" s="62"/>
      <c r="N64" s="62"/>
      <c r="O64" s="62"/>
      <c r="P64" s="62"/>
      <c r="Q64" s="62"/>
      <c r="R64" s="62"/>
      <c r="T64" s="69"/>
      <c r="U64" s="69"/>
      <c r="V64" s="69"/>
      <c r="W64" s="69"/>
      <c r="X64" s="69"/>
      <c r="Y64" s="69"/>
      <c r="Z64" s="69"/>
      <c r="AA64" s="69"/>
      <c r="AC64" s="69"/>
      <c r="AD64" s="69"/>
      <c r="AE64" s="69"/>
      <c r="AF64" s="69"/>
      <c r="AG64" s="69"/>
      <c r="AH64" s="69"/>
      <c r="AI64" s="69"/>
      <c r="AJ64" s="69"/>
    </row>
    <row r="65" spans="11:36">
      <c r="K65" s="62"/>
      <c r="L65" s="62"/>
      <c r="M65" s="62"/>
      <c r="N65" s="62"/>
      <c r="O65" s="62"/>
      <c r="P65" s="62"/>
      <c r="Q65" s="62"/>
      <c r="R65" s="62"/>
      <c r="T65" s="69"/>
      <c r="U65" s="69"/>
      <c r="V65" s="69"/>
      <c r="W65" s="69"/>
      <c r="X65" s="69"/>
      <c r="Y65" s="69"/>
      <c r="Z65" s="69"/>
      <c r="AA65" s="69"/>
      <c r="AC65" s="69"/>
      <c r="AD65" s="69"/>
      <c r="AE65" s="69"/>
      <c r="AF65" s="69"/>
      <c r="AG65" s="69"/>
      <c r="AH65" s="69"/>
      <c r="AI65" s="69"/>
      <c r="AJ65" s="69"/>
    </row>
    <row r="66" spans="11:36">
      <c r="K66" s="62"/>
      <c r="L66" s="62"/>
      <c r="M66" s="62"/>
      <c r="N66" s="62"/>
      <c r="O66" s="62"/>
      <c r="P66" s="62"/>
      <c r="Q66" s="62"/>
      <c r="R66" s="62"/>
      <c r="T66" s="69"/>
      <c r="U66" s="69"/>
      <c r="V66" s="69"/>
      <c r="W66" s="69"/>
      <c r="X66" s="69"/>
      <c r="Y66" s="69"/>
      <c r="Z66" s="69"/>
      <c r="AA66" s="69"/>
      <c r="AC66" s="69"/>
      <c r="AD66" s="69"/>
      <c r="AE66" s="69"/>
      <c r="AF66" s="69"/>
      <c r="AG66" s="69"/>
      <c r="AH66" s="69"/>
      <c r="AI66" s="69"/>
      <c r="AJ66" s="69"/>
    </row>
    <row r="67" spans="11:36">
      <c r="K67" s="62"/>
      <c r="L67" s="62"/>
      <c r="M67" s="62"/>
      <c r="N67" s="62"/>
      <c r="O67" s="62"/>
      <c r="P67" s="62"/>
      <c r="Q67" s="62"/>
      <c r="R67" s="62"/>
      <c r="T67" s="69"/>
      <c r="U67" s="69"/>
      <c r="V67" s="69"/>
      <c r="W67" s="69"/>
      <c r="X67" s="69"/>
      <c r="Y67" s="69"/>
      <c r="Z67" s="69"/>
      <c r="AA67" s="69"/>
      <c r="AC67" s="69"/>
      <c r="AD67" s="69"/>
      <c r="AE67" s="69"/>
      <c r="AF67" s="69"/>
      <c r="AG67" s="69"/>
      <c r="AH67" s="69"/>
      <c r="AI67" s="69"/>
      <c r="AJ67" s="69"/>
    </row>
    <row r="68" spans="11:36">
      <c r="K68" s="62"/>
      <c r="L68" s="62"/>
      <c r="M68" s="62"/>
      <c r="N68" s="62"/>
      <c r="O68" s="62"/>
      <c r="P68" s="62"/>
      <c r="Q68" s="62"/>
      <c r="R68" s="62"/>
      <c r="T68" s="69"/>
      <c r="U68" s="69"/>
      <c r="V68" s="69"/>
      <c r="W68" s="69"/>
      <c r="X68" s="69"/>
      <c r="Y68" s="69"/>
      <c r="Z68" s="69"/>
      <c r="AA68" s="69"/>
      <c r="AC68" s="69"/>
      <c r="AD68" s="69"/>
      <c r="AE68" s="69"/>
      <c r="AF68" s="69"/>
      <c r="AG68" s="69"/>
      <c r="AH68" s="69"/>
      <c r="AI68" s="69"/>
      <c r="AJ68" s="69"/>
    </row>
    <row r="69" spans="11:36">
      <c r="K69" s="62"/>
      <c r="L69" s="62"/>
      <c r="M69" s="62"/>
      <c r="N69" s="62"/>
      <c r="O69" s="62"/>
      <c r="P69" s="62"/>
      <c r="Q69" s="62"/>
      <c r="R69" s="62"/>
      <c r="T69" s="69"/>
      <c r="U69" s="69"/>
      <c r="V69" s="69"/>
      <c r="W69" s="69"/>
      <c r="X69" s="69"/>
      <c r="Y69" s="69"/>
      <c r="Z69" s="69"/>
      <c r="AA69" s="69"/>
      <c r="AC69" s="69"/>
      <c r="AD69" s="69"/>
      <c r="AE69" s="69"/>
      <c r="AF69" s="69"/>
      <c r="AG69" s="69"/>
      <c r="AH69" s="69"/>
      <c r="AI69" s="69"/>
      <c r="AJ69" s="69"/>
    </row>
    <row r="70" spans="11:36">
      <c r="K70" s="62"/>
      <c r="L70" s="62"/>
      <c r="M70" s="62"/>
      <c r="N70" s="62"/>
      <c r="O70" s="62"/>
      <c r="P70" s="62"/>
      <c r="Q70" s="62"/>
      <c r="R70" s="62"/>
      <c r="T70" s="69"/>
      <c r="U70" s="69"/>
      <c r="V70" s="69"/>
      <c r="W70" s="69"/>
      <c r="X70" s="69"/>
      <c r="Y70" s="69"/>
      <c r="Z70" s="69"/>
      <c r="AA70" s="69"/>
      <c r="AC70" s="69"/>
      <c r="AD70" s="69"/>
      <c r="AE70" s="69"/>
      <c r="AF70" s="69"/>
      <c r="AG70" s="69"/>
      <c r="AH70" s="69"/>
      <c r="AI70" s="69"/>
      <c r="AJ70" s="69"/>
    </row>
    <row r="71" spans="11:36">
      <c r="K71" s="62"/>
      <c r="L71" s="62"/>
      <c r="M71" s="62"/>
      <c r="N71" s="62"/>
      <c r="O71" s="62"/>
      <c r="P71" s="62"/>
      <c r="Q71" s="62"/>
      <c r="R71" s="62"/>
      <c r="T71" s="69"/>
      <c r="U71" s="69"/>
      <c r="V71" s="69"/>
      <c r="W71" s="69"/>
      <c r="X71" s="69"/>
      <c r="Y71" s="69"/>
      <c r="Z71" s="69"/>
      <c r="AA71" s="69"/>
      <c r="AC71" s="69"/>
      <c r="AD71" s="69"/>
      <c r="AE71" s="69"/>
      <c r="AF71" s="69"/>
      <c r="AG71" s="69"/>
      <c r="AH71" s="69"/>
      <c r="AI71" s="69"/>
      <c r="AJ71" s="69"/>
    </row>
    <row r="72" spans="11:36">
      <c r="K72" s="62"/>
      <c r="L72" s="62"/>
      <c r="M72" s="62"/>
      <c r="N72" s="62"/>
      <c r="O72" s="62"/>
      <c r="P72" s="62"/>
      <c r="Q72" s="62"/>
      <c r="R72" s="62"/>
      <c r="T72" s="69"/>
      <c r="U72" s="69"/>
      <c r="V72" s="69"/>
      <c r="W72" s="69"/>
      <c r="X72" s="69"/>
      <c r="Y72" s="69"/>
      <c r="Z72" s="69"/>
      <c r="AA72" s="69"/>
      <c r="AC72" s="69"/>
      <c r="AD72" s="69"/>
      <c r="AE72" s="69"/>
      <c r="AF72" s="69"/>
      <c r="AG72" s="69"/>
      <c r="AH72" s="69"/>
      <c r="AI72" s="69"/>
      <c r="AJ72" s="69"/>
    </row>
  </sheetData>
  <pageMargins left="0.75" right="0.75" top="1" bottom="1" header="0" footer="0"/>
  <pageSetup paperSize="9" orientation="portrait" horizontalDpi="0" verticalDpi="0"/>
  <headerFooter alignWithMargins="0">
    <oddFooter>&amp;L&amp;"Arial"&amp;9 Page 1  2016/10/21 &amp;C&amp;R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M39"/>
  <sheetViews>
    <sheetView zoomScale="70" zoomScaleNormal="70" workbookViewId="0">
      <pane xSplit="1" ySplit="8" topLeftCell="H9" activePane="bottomRight" state="frozen"/>
      <selection pane="topRight" activeCell="B1" sqref="B1"/>
      <selection pane="bottomLeft" activeCell="A8" sqref="A8"/>
      <selection pane="bottomRight" activeCell="P27" sqref="P27"/>
    </sheetView>
  </sheetViews>
  <sheetFormatPr defaultColWidth="10.7109375" defaultRowHeight="16.5" customHeight="1"/>
  <cols>
    <col min="1" max="1" width="47.140625" style="47" customWidth="1"/>
    <col min="2" max="22" width="10.7109375" style="47"/>
    <col min="23" max="23" width="13.42578125" style="48" bestFit="1" customWidth="1"/>
    <col min="24" max="16384" width="10.7109375" style="47"/>
  </cols>
  <sheetData>
    <row r="1" spans="1:143" ht="26.25">
      <c r="A1" s="1" t="s">
        <v>141</v>
      </c>
    </row>
    <row r="2" spans="1:143" ht="16.5" customHeight="1">
      <c r="A2" s="49" t="s">
        <v>142</v>
      </c>
    </row>
    <row r="3" spans="1:143" ht="16.5" customHeight="1">
      <c r="A3" s="49" t="s">
        <v>143</v>
      </c>
    </row>
    <row r="4" spans="1:143" ht="16.5" customHeight="1">
      <c r="A4" s="47" t="s">
        <v>144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1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</row>
    <row r="5" spans="1:143" ht="16.5" customHeight="1">
      <c r="A5" s="47" t="s">
        <v>145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</row>
    <row r="6" spans="1:143" s="53" customFormat="1" ht="16.5" customHeight="1"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54"/>
    </row>
    <row r="7" spans="1:143" s="53" customFormat="1" ht="16.5" customHeight="1">
      <c r="B7" s="53">
        <v>2011</v>
      </c>
      <c r="F7" s="53">
        <v>2012</v>
      </c>
      <c r="J7" s="53">
        <v>2013</v>
      </c>
      <c r="N7" s="53">
        <v>2014</v>
      </c>
      <c r="R7" s="53">
        <v>2015</v>
      </c>
      <c r="V7" s="53">
        <v>2016</v>
      </c>
      <c r="W7" s="54"/>
    </row>
    <row r="8" spans="1:143" s="53" customFormat="1" ht="16.5" customHeight="1">
      <c r="B8" s="53">
        <v>1</v>
      </c>
      <c r="C8" s="53">
        <v>2</v>
      </c>
      <c r="D8" s="53">
        <v>3</v>
      </c>
      <c r="E8" s="53">
        <v>4</v>
      </c>
      <c r="F8" s="53">
        <v>1</v>
      </c>
      <c r="G8" s="53">
        <v>2</v>
      </c>
      <c r="H8" s="53">
        <v>3</v>
      </c>
      <c r="I8" s="53">
        <v>4</v>
      </c>
      <c r="J8" s="53">
        <v>1</v>
      </c>
      <c r="K8" s="53">
        <v>2</v>
      </c>
      <c r="L8" s="53">
        <v>3</v>
      </c>
      <c r="M8" s="53">
        <v>4</v>
      </c>
      <c r="N8" s="53">
        <v>1</v>
      </c>
      <c r="O8" s="53">
        <v>2</v>
      </c>
      <c r="P8" s="53">
        <v>3</v>
      </c>
      <c r="Q8" s="53">
        <v>4</v>
      </c>
      <c r="R8" s="53">
        <v>1</v>
      </c>
      <c r="S8" s="53">
        <v>2</v>
      </c>
      <c r="T8" s="53">
        <v>3</v>
      </c>
      <c r="U8" s="53">
        <v>4</v>
      </c>
      <c r="V8" s="53">
        <v>1</v>
      </c>
      <c r="W8" s="54">
        <v>2</v>
      </c>
      <c r="X8" s="53">
        <v>3</v>
      </c>
      <c r="Y8" s="53">
        <v>4</v>
      </c>
    </row>
    <row r="9" spans="1:143" s="53" customFormat="1" ht="16.5" customHeight="1">
      <c r="A9" s="47" t="s">
        <v>0</v>
      </c>
      <c r="B9" s="55">
        <f t="shared" ref="B9:Y13" si="0">B16/$B16*100</f>
        <v>100</v>
      </c>
      <c r="C9" s="55">
        <f t="shared" si="0"/>
        <v>98.240425200183225</v>
      </c>
      <c r="D9" s="55">
        <f t="shared" si="0"/>
        <v>97.682269236502236</v>
      </c>
      <c r="E9" s="55">
        <f t="shared" si="0"/>
        <v>97.570333104886302</v>
      </c>
      <c r="F9" s="55">
        <f t="shared" si="0"/>
        <v>98.047525167366118</v>
      </c>
      <c r="G9" s="55">
        <f t="shared" si="0"/>
        <v>99.533789354608444</v>
      </c>
      <c r="H9" s="55">
        <f t="shared" si="0"/>
        <v>100.57462660061056</v>
      </c>
      <c r="I9" s="55">
        <f t="shared" si="0"/>
        <v>102.27594691495325</v>
      </c>
      <c r="J9" s="55">
        <f t="shared" si="0"/>
        <v>102.24339865443939</v>
      </c>
      <c r="K9" s="55">
        <f t="shared" si="0"/>
        <v>102.82920149563076</v>
      </c>
      <c r="L9" s="55">
        <f t="shared" si="0"/>
        <v>105.26072874725081</v>
      </c>
      <c r="M9" s="55">
        <f t="shared" si="0"/>
        <v>108.03751595579686</v>
      </c>
      <c r="N9" s="55">
        <f t="shared" si="0"/>
        <v>109.07525997001683</v>
      </c>
      <c r="O9" s="55">
        <f t="shared" si="0"/>
        <v>110.33081220219638</v>
      </c>
      <c r="P9" s="55">
        <f t="shared" si="0"/>
        <v>112.82824411115951</v>
      </c>
      <c r="Q9" s="55">
        <f t="shared" si="0"/>
        <v>114.93883973345487</v>
      </c>
      <c r="R9" s="55">
        <f t="shared" si="0"/>
        <v>111.60383002126883</v>
      </c>
      <c r="S9" s="55">
        <f t="shared" si="0"/>
        <v>105.5056821332568</v>
      </c>
      <c r="T9" s="55">
        <f t="shared" si="0"/>
        <v>102.29580129578714</v>
      </c>
      <c r="U9" s="55">
        <f t="shared" si="0"/>
        <v>100.58309761785608</v>
      </c>
      <c r="V9" s="55">
        <f t="shared" si="0"/>
        <v>98.321239427863873</v>
      </c>
      <c r="W9" s="55">
        <f t="shared" si="0"/>
        <v>96.343890943822132</v>
      </c>
      <c r="X9" s="55">
        <f t="shared" si="0"/>
        <v>96.285972234964092</v>
      </c>
      <c r="Y9" s="55">
        <f t="shared" si="0"/>
        <v>96.251879056508969</v>
      </c>
    </row>
    <row r="10" spans="1:143" s="53" customFormat="1" ht="16.5" customHeight="1">
      <c r="A10" s="47" t="s">
        <v>1</v>
      </c>
      <c r="B10" s="55">
        <f t="shared" si="0"/>
        <v>100</v>
      </c>
      <c r="C10" s="55">
        <f t="shared" si="0"/>
        <v>99.268364064935909</v>
      </c>
      <c r="D10" s="55">
        <f t="shared" si="0"/>
        <v>94.436927258393879</v>
      </c>
      <c r="E10" s="55">
        <f t="shared" si="0"/>
        <v>94.023033388605484</v>
      </c>
      <c r="F10" s="55">
        <f t="shared" si="0"/>
        <v>91.472992719622425</v>
      </c>
      <c r="G10" s="55">
        <f t="shared" si="0"/>
        <v>96.902397928261337</v>
      </c>
      <c r="H10" s="55">
        <f t="shared" si="0"/>
        <v>94.863244414280445</v>
      </c>
      <c r="I10" s="55">
        <f t="shared" si="0"/>
        <v>93.20326322938574</v>
      </c>
      <c r="J10" s="55">
        <f t="shared" si="0"/>
        <v>96.325838888151296</v>
      </c>
      <c r="K10" s="55">
        <f t="shared" si="0"/>
        <v>95.190949950071229</v>
      </c>
      <c r="L10" s="55">
        <f t="shared" si="0"/>
        <v>97.945714925923184</v>
      </c>
      <c r="M10" s="55">
        <f t="shared" si="0"/>
        <v>101.87140339566598</v>
      </c>
      <c r="N10" s="55">
        <f t="shared" si="0"/>
        <v>95.598323221133199</v>
      </c>
      <c r="O10" s="55">
        <f t="shared" si="0"/>
        <v>94.96272203840843</v>
      </c>
      <c r="P10" s="55">
        <f t="shared" si="0"/>
        <v>95.942830788362571</v>
      </c>
      <c r="Q10" s="55">
        <f t="shared" si="0"/>
        <v>99.318402273481695</v>
      </c>
      <c r="R10" s="55">
        <f t="shared" si="0"/>
        <v>102.41231790516952</v>
      </c>
      <c r="S10" s="55">
        <f t="shared" si="0"/>
        <v>100.82296689325678</v>
      </c>
      <c r="T10" s="55">
        <f t="shared" si="0"/>
        <v>98.501148547598603</v>
      </c>
      <c r="U10" s="55">
        <f t="shared" si="0"/>
        <v>99.239110149439938</v>
      </c>
      <c r="V10" s="55">
        <f t="shared" si="0"/>
        <v>93.319382211525749</v>
      </c>
      <c r="W10" s="55">
        <f t="shared" si="0"/>
        <v>96.557346021507641</v>
      </c>
      <c r="X10" s="55">
        <f t="shared" si="0"/>
        <v>97.550616426346409</v>
      </c>
      <c r="Y10" s="55">
        <f t="shared" si="0"/>
        <v>94.628538414568368</v>
      </c>
    </row>
    <row r="11" spans="1:143" s="53" customFormat="1" ht="16.5" customHeight="1">
      <c r="A11" s="47" t="s">
        <v>2</v>
      </c>
      <c r="B11" s="55">
        <f t="shared" si="0"/>
        <v>100</v>
      </c>
      <c r="C11" s="55">
        <f t="shared" si="0"/>
        <v>98.753415637957659</v>
      </c>
      <c r="D11" s="55">
        <f t="shared" si="0"/>
        <v>98.552076673000315</v>
      </c>
      <c r="E11" s="55">
        <f t="shared" si="0"/>
        <v>99.55324051666058</v>
      </c>
      <c r="F11" s="55">
        <f t="shared" si="0"/>
        <v>101.0634397481422</v>
      </c>
      <c r="G11" s="55">
        <f t="shared" si="0"/>
        <v>100.9404119046374</v>
      </c>
      <c r="H11" s="55">
        <f t="shared" si="0"/>
        <v>101.07136057173851</v>
      </c>
      <c r="I11" s="55">
        <f t="shared" si="0"/>
        <v>102.10345565362913</v>
      </c>
      <c r="J11" s="55">
        <f t="shared" si="0"/>
        <v>100.19469565944243</v>
      </c>
      <c r="K11" s="55">
        <f t="shared" si="0"/>
        <v>103.17676865643244</v>
      </c>
      <c r="L11" s="55">
        <f t="shared" si="0"/>
        <v>101.39222682795995</v>
      </c>
      <c r="M11" s="55">
        <f t="shared" si="0"/>
        <v>104.54162414437194</v>
      </c>
      <c r="N11" s="55">
        <f t="shared" si="0"/>
        <v>103.08067400255965</v>
      </c>
      <c r="O11" s="55">
        <f t="shared" si="0"/>
        <v>101.95882180340541</v>
      </c>
      <c r="P11" s="55">
        <f t="shared" si="0"/>
        <v>101.59301676292863</v>
      </c>
      <c r="Q11" s="55">
        <f t="shared" si="0"/>
        <v>103.5672797623501</v>
      </c>
      <c r="R11" s="55">
        <f t="shared" si="0"/>
        <v>103.05816547549344</v>
      </c>
      <c r="S11" s="55">
        <f t="shared" si="0"/>
        <v>101.43107971446963</v>
      </c>
      <c r="T11" s="55">
        <f t="shared" si="0"/>
        <v>102.65760518175288</v>
      </c>
      <c r="U11" s="55">
        <f t="shared" si="0"/>
        <v>102.05627642910891</v>
      </c>
      <c r="V11" s="55">
        <f t="shared" si="0"/>
        <v>102.21335102794893</v>
      </c>
      <c r="W11" s="55">
        <f t="shared" si="0"/>
        <v>104.1037365701055</v>
      </c>
      <c r="X11" s="55">
        <f t="shared" si="0"/>
        <v>103.22259831118299</v>
      </c>
      <c r="Y11" s="55">
        <f t="shared" si="0"/>
        <v>102.41350879685282</v>
      </c>
    </row>
    <row r="12" spans="1:143" s="53" customFormat="1" ht="16.5" customHeight="1">
      <c r="A12" s="47" t="s">
        <v>3</v>
      </c>
      <c r="B12" s="55">
        <f t="shared" si="0"/>
        <v>100</v>
      </c>
      <c r="C12" s="55">
        <f t="shared" si="0"/>
        <v>101.06008827532405</v>
      </c>
      <c r="D12" s="55">
        <f t="shared" si="0"/>
        <v>102.17200968399808</v>
      </c>
      <c r="E12" s="55">
        <f t="shared" si="0"/>
        <v>103.20559840239471</v>
      </c>
      <c r="F12" s="55">
        <f t="shared" si="0"/>
        <v>102.87189478191925</v>
      </c>
      <c r="G12" s="55">
        <f t="shared" si="0"/>
        <v>103.37337239721352</v>
      </c>
      <c r="H12" s="55">
        <f t="shared" si="0"/>
        <v>104.50967339826079</v>
      </c>
      <c r="I12" s="55">
        <f t="shared" si="0"/>
        <v>106.15505208752909</v>
      </c>
      <c r="J12" s="55">
        <f t="shared" si="0"/>
        <v>106.40543898106026</v>
      </c>
      <c r="K12" s="55">
        <f t="shared" si="0"/>
        <v>108.69935086685352</v>
      </c>
      <c r="L12" s="55">
        <f t="shared" si="0"/>
        <v>109.57174596040755</v>
      </c>
      <c r="M12" s="55">
        <f t="shared" si="0"/>
        <v>111.26288832450722</v>
      </c>
      <c r="N12" s="55">
        <f t="shared" si="0"/>
        <v>112.14389895400949</v>
      </c>
      <c r="O12" s="55">
        <f t="shared" si="0"/>
        <v>112.57852560705186</v>
      </c>
      <c r="P12" s="55">
        <f t="shared" si="0"/>
        <v>113.06210224165052</v>
      </c>
      <c r="Q12" s="55">
        <f t="shared" si="0"/>
        <v>113.79616116818528</v>
      </c>
      <c r="R12" s="55">
        <f t="shared" si="0"/>
        <v>114.39992707321936</v>
      </c>
      <c r="S12" s="55">
        <f t="shared" si="0"/>
        <v>114.730196351117</v>
      </c>
      <c r="T12" s="55">
        <f t="shared" si="0"/>
        <v>114.98371443229469</v>
      </c>
      <c r="U12" s="55">
        <f t="shared" si="0"/>
        <v>115.29352181231532</v>
      </c>
      <c r="V12" s="55">
        <f t="shared" si="0"/>
        <v>115.52382204169547</v>
      </c>
      <c r="W12" s="55">
        <f t="shared" si="0"/>
        <v>115.55216172785592</v>
      </c>
      <c r="X12" s="55">
        <f t="shared" si="0"/>
        <v>115.76304308191968</v>
      </c>
      <c r="Y12" s="55">
        <f t="shared" si="0"/>
        <v>115.87316823459848</v>
      </c>
    </row>
    <row r="13" spans="1:143" s="53" customFormat="1" ht="16.5" customHeight="1">
      <c r="A13" s="47" t="s">
        <v>4</v>
      </c>
      <c r="B13" s="55">
        <f t="shared" si="0"/>
        <v>100</v>
      </c>
      <c r="C13" s="55">
        <f t="shared" si="0"/>
        <v>101.16215504943456</v>
      </c>
      <c r="D13" s="55">
        <f t="shared" si="0"/>
        <v>102.15549639696162</v>
      </c>
      <c r="E13" s="55">
        <f t="shared" si="0"/>
        <v>103.07633922706839</v>
      </c>
      <c r="F13" s="55">
        <f t="shared" si="0"/>
        <v>103.74274201843959</v>
      </c>
      <c r="G13" s="55">
        <f t="shared" si="0"/>
        <v>104.31494136369635</v>
      </c>
      <c r="H13" s="55">
        <f t="shared" si="0"/>
        <v>104.82500638769771</v>
      </c>
      <c r="I13" s="55">
        <f t="shared" si="0"/>
        <v>105.35453862806143</v>
      </c>
      <c r="J13" s="55">
        <f t="shared" si="0"/>
        <v>106.00844263391107</v>
      </c>
      <c r="K13" s="55">
        <f t="shared" si="0"/>
        <v>106.94373400678188</v>
      </c>
      <c r="L13" s="55">
        <f t="shared" si="0"/>
        <v>107.58501662429421</v>
      </c>
      <c r="M13" s="55">
        <f t="shared" si="0"/>
        <v>108.28283523307559</v>
      </c>
      <c r="N13" s="55">
        <f t="shared" si="0"/>
        <v>108.7460460745416</v>
      </c>
      <c r="O13" s="55">
        <f t="shared" si="0"/>
        <v>109.24465668359406</v>
      </c>
      <c r="P13" s="55">
        <f t="shared" si="0"/>
        <v>109.89859059738023</v>
      </c>
      <c r="Q13" s="55">
        <f t="shared" si="0"/>
        <v>110.39003348240313</v>
      </c>
      <c r="R13" s="55">
        <f t="shared" si="0"/>
        <v>110.85413819161663</v>
      </c>
      <c r="S13" s="55">
        <f t="shared" si="0"/>
        <v>111.01726097248257</v>
      </c>
      <c r="T13" s="55">
        <f t="shared" si="0"/>
        <v>111.34949531141987</v>
      </c>
      <c r="U13" s="55">
        <f t="shared" si="0"/>
        <v>111.68402080368757</v>
      </c>
      <c r="V13" s="55">
        <f t="shared" si="0"/>
        <v>111.99697303549787</v>
      </c>
      <c r="W13" s="55">
        <f t="shared" si="0"/>
        <v>112.47157793489812</v>
      </c>
      <c r="X13" s="55">
        <f t="shared" si="0"/>
        <v>112.66661552724358</v>
      </c>
      <c r="Y13" s="55">
        <f t="shared" si="0"/>
        <v>113.12132099645463</v>
      </c>
    </row>
    <row r="14" spans="1:143" s="53" customFormat="1" ht="16.5" customHeight="1">
      <c r="W14" s="54"/>
    </row>
    <row r="15" spans="1:143" s="53" customFormat="1" ht="16.5" customHeight="1"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</row>
    <row r="16" spans="1:143" ht="16.5" customHeight="1">
      <c r="A16" s="47" t="s">
        <v>0</v>
      </c>
      <c r="B16" s="56">
        <v>68019.47207863121</v>
      </c>
      <c r="C16" s="56">
        <v>66822.618588967205</v>
      </c>
      <c r="D16" s="56">
        <v>66442.963849096006</v>
      </c>
      <c r="E16" s="56">
        <v>66366.825483305598</v>
      </c>
      <c r="F16" s="56">
        <v>66691.409005005509</v>
      </c>
      <c r="G16" s="56">
        <v>67702.3580588615</v>
      </c>
      <c r="H16" s="56">
        <v>68410.330058789899</v>
      </c>
      <c r="I16" s="56">
        <v>69567.559154972303</v>
      </c>
      <c r="J16" s="56">
        <v>69545.42</v>
      </c>
      <c r="K16" s="56">
        <v>69943.87999999999</v>
      </c>
      <c r="L16" s="56">
        <v>71597.792000000001</v>
      </c>
      <c r="M16" s="56">
        <v>73486.547999999995</v>
      </c>
      <c r="N16" s="56">
        <v>74192.416000000012</v>
      </c>
      <c r="O16" s="56">
        <v>75046.436000000002</v>
      </c>
      <c r="P16" s="56">
        <v>76745.176000000007</v>
      </c>
      <c r="Q16" s="56">
        <v>78180.792000000001</v>
      </c>
      <c r="R16" s="56">
        <v>75912.335999999996</v>
      </c>
      <c r="S16" s="56">
        <v>71764.407999999996</v>
      </c>
      <c r="T16" s="56">
        <v>69581.063999999998</v>
      </c>
      <c r="U16" s="56">
        <v>68416.09199999999</v>
      </c>
      <c r="V16" s="56">
        <v>66877.588000000003</v>
      </c>
      <c r="W16" s="56">
        <v>65532.606</v>
      </c>
      <c r="X16" s="56">
        <v>65493.21</v>
      </c>
      <c r="Y16" s="56">
        <v>65470.020000000004</v>
      </c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6"/>
      <c r="CQ16" s="56"/>
      <c r="CR16" s="56"/>
      <c r="CS16" s="56"/>
      <c r="CT16" s="56"/>
      <c r="CU16" s="56"/>
      <c r="CV16" s="56"/>
      <c r="CW16" s="56"/>
      <c r="CX16" s="56"/>
      <c r="CY16" s="56"/>
      <c r="CZ16" s="56"/>
      <c r="DA16" s="56"/>
      <c r="DB16" s="56"/>
      <c r="DC16" s="56"/>
      <c r="DD16" s="56"/>
      <c r="DE16" s="56"/>
      <c r="DF16" s="56"/>
      <c r="DG16" s="56"/>
      <c r="DH16" s="56"/>
      <c r="DI16" s="56"/>
      <c r="DJ16" s="56"/>
      <c r="DK16" s="56"/>
      <c r="DL16" s="56"/>
      <c r="DM16" s="56"/>
      <c r="DN16" s="56"/>
      <c r="DO16" s="56"/>
      <c r="DP16" s="56"/>
      <c r="DQ16" s="56"/>
      <c r="DR16" s="56"/>
      <c r="DS16" s="56"/>
      <c r="DT16" s="56"/>
      <c r="DU16" s="56"/>
      <c r="DV16" s="56"/>
      <c r="DW16" s="56"/>
      <c r="DX16" s="56"/>
      <c r="DY16" s="56"/>
      <c r="DZ16" s="56"/>
      <c r="EA16" s="56"/>
      <c r="EB16" s="56"/>
      <c r="EC16" s="56"/>
      <c r="ED16" s="56"/>
      <c r="EE16" s="56"/>
      <c r="EF16" s="56"/>
      <c r="EG16" s="56"/>
      <c r="EH16" s="56"/>
      <c r="EI16" s="56"/>
      <c r="EJ16" s="56"/>
      <c r="EK16" s="56"/>
      <c r="EL16" s="56"/>
      <c r="EM16" s="56"/>
    </row>
    <row r="17" spans="1:143" ht="16.5" customHeight="1">
      <c r="A17" s="47" t="s">
        <v>1</v>
      </c>
      <c r="B17" s="56">
        <v>235882.19165558601</v>
      </c>
      <c r="C17" s="56">
        <v>234156.392777017</v>
      </c>
      <c r="D17" s="56">
        <v>222759.89374929099</v>
      </c>
      <c r="E17" s="56">
        <v>221783.59181810601</v>
      </c>
      <c r="F17" s="56">
        <v>215768.5</v>
      </c>
      <c r="G17" s="56">
        <v>228575.5</v>
      </c>
      <c r="H17" s="56">
        <v>223765.5</v>
      </c>
      <c r="I17" s="56">
        <v>219849.9</v>
      </c>
      <c r="J17" s="56">
        <v>227215.49990000002</v>
      </c>
      <c r="K17" s="56">
        <v>224538.49899999998</v>
      </c>
      <c r="L17" s="56">
        <v>231036.49900000001</v>
      </c>
      <c r="M17" s="56">
        <v>240296.49900000001</v>
      </c>
      <c r="N17" s="56">
        <v>225499.41999999998</v>
      </c>
      <c r="O17" s="56">
        <v>224000.15</v>
      </c>
      <c r="P17" s="56">
        <v>226312.052</v>
      </c>
      <c r="Q17" s="56">
        <v>234274.424</v>
      </c>
      <c r="R17" s="56">
        <v>241572.41999999998</v>
      </c>
      <c r="S17" s="56">
        <v>237823.424</v>
      </c>
      <c r="T17" s="56">
        <v>232346.66800000001</v>
      </c>
      <c r="U17" s="56">
        <v>234087.38800000001</v>
      </c>
      <c r="V17" s="56">
        <v>220123.804</v>
      </c>
      <c r="W17" s="56">
        <v>227761.584</v>
      </c>
      <c r="X17" s="56">
        <v>230104.53200000001</v>
      </c>
      <c r="Y17" s="56">
        <v>223211.87034393201</v>
      </c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56"/>
      <c r="DC17" s="56"/>
      <c r="DD17" s="56"/>
      <c r="DE17" s="56"/>
      <c r="DF17" s="56"/>
      <c r="DG17" s="56"/>
      <c r="DH17" s="56"/>
      <c r="DI17" s="56"/>
      <c r="DJ17" s="56"/>
      <c r="DK17" s="56"/>
      <c r="DL17" s="56"/>
      <c r="DM17" s="56"/>
      <c r="DN17" s="56"/>
      <c r="DO17" s="56"/>
      <c r="DP17" s="56"/>
      <c r="DQ17" s="56"/>
      <c r="DR17" s="56"/>
      <c r="DS17" s="56"/>
      <c r="DT17" s="56"/>
      <c r="DU17" s="56"/>
      <c r="DV17" s="56"/>
      <c r="DW17" s="56"/>
      <c r="DX17" s="56"/>
      <c r="DY17" s="56"/>
      <c r="DZ17" s="56"/>
      <c r="EA17" s="56"/>
      <c r="EB17" s="56"/>
      <c r="EC17" s="56"/>
      <c r="ED17" s="56"/>
      <c r="EE17" s="56"/>
      <c r="EF17" s="56"/>
      <c r="EG17" s="56"/>
      <c r="EH17" s="56"/>
      <c r="EI17" s="56"/>
      <c r="EJ17" s="56"/>
      <c r="EK17" s="56"/>
      <c r="EL17" s="56"/>
      <c r="EM17" s="56"/>
    </row>
    <row r="18" spans="1:143" ht="16.5" customHeight="1">
      <c r="A18" s="47" t="s">
        <v>2</v>
      </c>
      <c r="B18" s="56">
        <v>372507.71564654802</v>
      </c>
      <c r="C18" s="56">
        <v>367864.09271589702</v>
      </c>
      <c r="D18" s="56">
        <v>367114.08953682799</v>
      </c>
      <c r="E18" s="56">
        <v>370843.50210072601</v>
      </c>
      <c r="F18" s="56">
        <v>376469.11075962998</v>
      </c>
      <c r="G18" s="56">
        <v>376010.82255018101</v>
      </c>
      <c r="H18" s="56">
        <v>376498.61643866898</v>
      </c>
      <c r="I18" s="56">
        <v>380343.25025152002</v>
      </c>
      <c r="J18" s="56">
        <v>373232.97200000001</v>
      </c>
      <c r="K18" s="56">
        <v>384341.424</v>
      </c>
      <c r="L18" s="56">
        <v>377693.86800000002</v>
      </c>
      <c r="M18" s="56">
        <v>389425.61599999998</v>
      </c>
      <c r="N18" s="56">
        <v>383983.46400000004</v>
      </c>
      <c r="O18" s="56">
        <v>379804.478</v>
      </c>
      <c r="P18" s="56">
        <v>378441.826</v>
      </c>
      <c r="Q18" s="56">
        <v>385796.10800000001</v>
      </c>
      <c r="R18" s="56">
        <v>383899.61800000002</v>
      </c>
      <c r="S18" s="56">
        <v>377838.598</v>
      </c>
      <c r="T18" s="56">
        <v>382407.5</v>
      </c>
      <c r="U18" s="56">
        <v>380167.50400000002</v>
      </c>
      <c r="V18" s="56">
        <v>380752.61900000001</v>
      </c>
      <c r="W18" s="56">
        <v>387794.451</v>
      </c>
      <c r="X18" s="56">
        <v>384512.14299999998</v>
      </c>
      <c r="Y18" s="56">
        <v>381498.22213263297</v>
      </c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56"/>
      <c r="CO18" s="56"/>
      <c r="CP18" s="56"/>
      <c r="CQ18" s="56"/>
      <c r="CR18" s="56"/>
      <c r="CS18" s="56"/>
      <c r="CT18" s="56"/>
      <c r="CU18" s="56"/>
      <c r="CV18" s="56"/>
      <c r="CW18" s="56"/>
      <c r="CX18" s="56"/>
      <c r="CY18" s="56"/>
      <c r="CZ18" s="56"/>
      <c r="DA18" s="56"/>
      <c r="DB18" s="56"/>
      <c r="DC18" s="56"/>
      <c r="DD18" s="56"/>
      <c r="DE18" s="56"/>
      <c r="DF18" s="56"/>
      <c r="DG18" s="56"/>
      <c r="DH18" s="56"/>
      <c r="DI18" s="56"/>
      <c r="DJ18" s="56"/>
      <c r="DK18" s="56"/>
      <c r="DL18" s="56"/>
      <c r="DM18" s="56"/>
      <c r="DN18" s="56"/>
      <c r="DO18" s="56"/>
      <c r="DP18" s="56"/>
      <c r="DQ18" s="56"/>
      <c r="DR18" s="56"/>
      <c r="DS18" s="56"/>
      <c r="DT18" s="56"/>
      <c r="DU18" s="56"/>
      <c r="DV18" s="56"/>
      <c r="DW18" s="56"/>
      <c r="DX18" s="56"/>
      <c r="DY18" s="56"/>
      <c r="DZ18" s="56"/>
      <c r="EA18" s="56"/>
      <c r="EB18" s="56"/>
      <c r="EC18" s="56"/>
      <c r="ED18" s="56"/>
      <c r="EE18" s="56"/>
      <c r="EF18" s="56"/>
      <c r="EG18" s="56"/>
      <c r="EH18" s="56"/>
      <c r="EI18" s="56"/>
      <c r="EJ18" s="56"/>
      <c r="EK18" s="56"/>
      <c r="EL18" s="56"/>
      <c r="EM18" s="56"/>
    </row>
    <row r="19" spans="1:143" ht="16.5" customHeight="1">
      <c r="A19" s="47" t="s">
        <v>3</v>
      </c>
      <c r="B19" s="56">
        <v>94341.2</v>
      </c>
      <c r="C19" s="56">
        <v>95341.3</v>
      </c>
      <c r="D19" s="56">
        <v>96390.3</v>
      </c>
      <c r="E19" s="56">
        <v>97365.4</v>
      </c>
      <c r="F19" s="56">
        <v>97050.58</v>
      </c>
      <c r="G19" s="56">
        <v>97523.68</v>
      </c>
      <c r="H19" s="56">
        <v>98595.68</v>
      </c>
      <c r="I19" s="56">
        <v>100147.95</v>
      </c>
      <c r="J19" s="56">
        <v>100384.16800000001</v>
      </c>
      <c r="K19" s="56">
        <v>102548.272</v>
      </c>
      <c r="L19" s="56">
        <v>103371.3</v>
      </c>
      <c r="M19" s="56">
        <v>104966.74400000001</v>
      </c>
      <c r="N19" s="56">
        <v>105797.90000000001</v>
      </c>
      <c r="O19" s="56">
        <v>106207.932</v>
      </c>
      <c r="P19" s="56">
        <v>106664.144</v>
      </c>
      <c r="Q19" s="56">
        <v>107356.664</v>
      </c>
      <c r="R19" s="56">
        <v>107926.26400000001</v>
      </c>
      <c r="S19" s="56">
        <v>108237.844</v>
      </c>
      <c r="T19" s="56">
        <v>108477.016</v>
      </c>
      <c r="U19" s="56">
        <v>108769.292</v>
      </c>
      <c r="V19" s="56">
        <v>108986.56</v>
      </c>
      <c r="W19" s="56">
        <v>109013.296</v>
      </c>
      <c r="X19" s="56">
        <v>109212.24400000001</v>
      </c>
      <c r="Y19" s="56">
        <v>109316.13739053901</v>
      </c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6"/>
      <c r="CO19" s="56"/>
      <c r="CP19" s="56"/>
      <c r="CQ19" s="56"/>
      <c r="CR19" s="56"/>
      <c r="CS19" s="56"/>
      <c r="CT19" s="56"/>
      <c r="CU19" s="56"/>
      <c r="CV19" s="56"/>
      <c r="CW19" s="56"/>
      <c r="CX19" s="56"/>
      <c r="CY19" s="56"/>
      <c r="CZ19" s="56"/>
      <c r="DA19" s="56"/>
      <c r="DB19" s="56"/>
      <c r="DC19" s="56"/>
      <c r="DD19" s="56"/>
      <c r="DE19" s="56"/>
      <c r="DF19" s="56"/>
      <c r="DG19" s="56"/>
      <c r="DH19" s="56"/>
      <c r="DI19" s="56"/>
      <c r="DJ19" s="56"/>
      <c r="DK19" s="56"/>
      <c r="DL19" s="56"/>
      <c r="DM19" s="56"/>
      <c r="DN19" s="56"/>
      <c r="DO19" s="56"/>
      <c r="DP19" s="56"/>
      <c r="DQ19" s="56"/>
      <c r="DR19" s="56"/>
      <c r="DS19" s="56"/>
      <c r="DT19" s="56"/>
      <c r="DU19" s="56"/>
      <c r="DV19" s="56"/>
      <c r="DW19" s="56"/>
      <c r="DX19" s="56"/>
      <c r="DY19" s="56"/>
      <c r="DZ19" s="56"/>
      <c r="EA19" s="56"/>
      <c r="EB19" s="56"/>
      <c r="EC19" s="56"/>
      <c r="ED19" s="56"/>
      <c r="EE19" s="56"/>
      <c r="EF19" s="56"/>
      <c r="EG19" s="56"/>
      <c r="EH19" s="56"/>
      <c r="EI19" s="56"/>
      <c r="EJ19" s="56"/>
      <c r="EK19" s="56"/>
      <c r="EL19" s="56"/>
      <c r="EM19" s="56"/>
    </row>
    <row r="20" spans="1:143" ht="16.5" customHeight="1">
      <c r="A20" s="47" t="s">
        <v>4</v>
      </c>
      <c r="B20" s="56">
        <v>1785436.567948506</v>
      </c>
      <c r="C20" s="56">
        <v>1806186.1091773706</v>
      </c>
      <c r="D20" s="56">
        <v>1823921.5888406711</v>
      </c>
      <c r="E20" s="56">
        <v>1840362.6534627292</v>
      </c>
      <c r="F20" s="56">
        <v>1852260.8525897001</v>
      </c>
      <c r="G20" s="56">
        <v>1862477.1089414763</v>
      </c>
      <c r="H20" s="56">
        <v>1871583.9964003123</v>
      </c>
      <c r="I20" s="56">
        <v>1881038.4586588431</v>
      </c>
      <c r="J20" s="56">
        <v>1892713.4998985627</v>
      </c>
      <c r="K20" s="56">
        <v>1909412.5340866656</v>
      </c>
      <c r="L20" s="56">
        <v>1920862.2284436282</v>
      </c>
      <c r="M20" s="56">
        <v>1933321.3370627603</v>
      </c>
      <c r="N20" s="56">
        <v>1941591.6728129964</v>
      </c>
      <c r="O20" s="56">
        <v>1950494.0489586899</v>
      </c>
      <c r="P20" s="56">
        <v>1962169.6241856453</v>
      </c>
      <c r="Q20" s="56">
        <v>1970944.0251654249</v>
      </c>
      <c r="R20" s="56">
        <v>1979230.3203572941</v>
      </c>
      <c r="S20" s="56">
        <v>1982142.7741375288</v>
      </c>
      <c r="T20" s="56">
        <v>1988074.6075161973</v>
      </c>
      <c r="U20" s="56">
        <v>1994047.3479842548</v>
      </c>
      <c r="V20" s="56">
        <v>1999634.911571207</v>
      </c>
      <c r="W20" s="56">
        <v>2008108.6809983742</v>
      </c>
      <c r="X20" s="56">
        <v>2011590.9534933562</v>
      </c>
      <c r="Y20" s="56">
        <v>2019709.4312171121</v>
      </c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56"/>
      <c r="CK20" s="56"/>
      <c r="CL20" s="56"/>
      <c r="CM20" s="56"/>
      <c r="CN20" s="56"/>
      <c r="CO20" s="56"/>
      <c r="CP20" s="56"/>
      <c r="CQ20" s="56"/>
      <c r="CR20" s="56"/>
      <c r="CS20" s="56"/>
      <c r="CT20" s="56"/>
      <c r="CU20" s="56"/>
      <c r="CV20" s="56"/>
      <c r="CW20" s="56"/>
      <c r="CX20" s="56"/>
      <c r="CY20" s="56"/>
      <c r="CZ20" s="56"/>
      <c r="DA20" s="56"/>
      <c r="DB20" s="56"/>
      <c r="DC20" s="56"/>
      <c r="DD20" s="56"/>
      <c r="DE20" s="56"/>
      <c r="DF20" s="56"/>
      <c r="DG20" s="56"/>
      <c r="DH20" s="56"/>
      <c r="DI20" s="56"/>
      <c r="DJ20" s="56"/>
      <c r="DK20" s="56"/>
      <c r="DL20" s="56"/>
      <c r="DM20" s="56"/>
      <c r="DN20" s="56"/>
      <c r="DO20" s="56"/>
      <c r="DP20" s="56"/>
      <c r="DQ20" s="56"/>
      <c r="DR20" s="56"/>
      <c r="DS20" s="56"/>
      <c r="DT20" s="56"/>
      <c r="DU20" s="56"/>
      <c r="DV20" s="56"/>
      <c r="DW20" s="56"/>
      <c r="DX20" s="56"/>
      <c r="DY20" s="56"/>
      <c r="DZ20" s="56"/>
      <c r="EA20" s="56"/>
      <c r="EB20" s="56"/>
      <c r="EC20" s="56"/>
      <c r="ED20" s="56"/>
      <c r="EE20" s="56"/>
      <c r="EF20" s="56"/>
      <c r="EG20" s="56"/>
      <c r="EH20" s="56"/>
      <c r="EI20" s="56"/>
      <c r="EJ20" s="56"/>
      <c r="EK20" s="56"/>
      <c r="EL20" s="56"/>
      <c r="EM20" s="56"/>
    </row>
    <row r="21" spans="1:143" ht="16.5" customHeight="1">
      <c r="A21" s="47" t="s">
        <v>146</v>
      </c>
      <c r="B21" s="56">
        <v>2556187.1473292713</v>
      </c>
      <c r="C21" s="56">
        <v>2570370.5132592516</v>
      </c>
      <c r="D21" s="56">
        <v>2576628.8359758868</v>
      </c>
      <c r="E21" s="56">
        <v>2596721.9728648672</v>
      </c>
      <c r="F21" s="56">
        <v>2608240.4523543357</v>
      </c>
      <c r="G21" s="56">
        <v>2632289.4695505193</v>
      </c>
      <c r="H21" s="56">
        <v>2638854.1228977712</v>
      </c>
      <c r="I21" s="56">
        <v>2650947.1180653353</v>
      </c>
      <c r="J21" s="56">
        <v>2663091.5597985629</v>
      </c>
      <c r="K21" s="56">
        <v>2690784.6090866653</v>
      </c>
      <c r="L21" s="56">
        <v>2704561.687443628</v>
      </c>
      <c r="M21" s="56">
        <v>2741496.7440627599</v>
      </c>
      <c r="N21" s="56">
        <v>2731064.8728129966</v>
      </c>
      <c r="O21" s="56">
        <v>2735553.0449586944</v>
      </c>
      <c r="P21" s="56">
        <v>2750332.8221856453</v>
      </c>
      <c r="Q21" s="56">
        <v>2776552.013165425</v>
      </c>
      <c r="R21" s="56">
        <v>2788540.9583572941</v>
      </c>
      <c r="S21" s="56">
        <v>2777807.0481375288</v>
      </c>
      <c r="T21" s="56">
        <v>2780886.8555161972</v>
      </c>
      <c r="U21" s="56">
        <v>2785487.6239842549</v>
      </c>
      <c r="V21" s="56">
        <v>2776375.482571207</v>
      </c>
      <c r="W21" s="56">
        <v>2798210.6179983742</v>
      </c>
      <c r="X21" s="56">
        <v>2800913.0824933564</v>
      </c>
      <c r="Y21" s="56">
        <v>2799205.6810842161</v>
      </c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6"/>
      <c r="DK21" s="56"/>
      <c r="DL21" s="56"/>
      <c r="DM21" s="56"/>
      <c r="DN21" s="56"/>
      <c r="DO21" s="56"/>
      <c r="DP21" s="56"/>
      <c r="DQ21" s="56"/>
      <c r="DR21" s="56"/>
      <c r="DS21" s="56"/>
      <c r="DT21" s="56"/>
      <c r="DU21" s="56"/>
      <c r="DV21" s="56"/>
      <c r="DW21" s="56"/>
      <c r="DX21" s="56"/>
      <c r="DY21" s="56"/>
      <c r="DZ21" s="56"/>
      <c r="EA21" s="56"/>
      <c r="EB21" s="56"/>
      <c r="EC21" s="56"/>
      <c r="ED21" s="56"/>
      <c r="EE21" s="56"/>
      <c r="EF21" s="56"/>
      <c r="EG21" s="56"/>
      <c r="EH21" s="56"/>
      <c r="EI21" s="56"/>
      <c r="EJ21" s="56"/>
      <c r="EK21" s="56"/>
      <c r="EL21" s="56"/>
      <c r="EM21" s="56"/>
    </row>
    <row r="22" spans="1:143" ht="16.5" customHeight="1">
      <c r="A22" t="s">
        <v>140</v>
      </c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56"/>
      <c r="CV22" s="56"/>
      <c r="CW22" s="56"/>
      <c r="CX22" s="56"/>
      <c r="CY22" s="56"/>
      <c r="CZ22" s="56"/>
      <c r="DA22" s="56"/>
      <c r="DB22" s="56"/>
      <c r="DC22" s="56"/>
      <c r="DD22" s="56"/>
      <c r="DE22" s="56"/>
      <c r="DF22" s="56"/>
      <c r="DG22" s="56"/>
      <c r="DH22" s="56"/>
      <c r="DI22" s="56"/>
      <c r="DJ22" s="56"/>
      <c r="DK22" s="56"/>
      <c r="DL22" s="56"/>
      <c r="DM22" s="56"/>
      <c r="DN22" s="56"/>
      <c r="DO22" s="56"/>
      <c r="DP22" s="56"/>
      <c r="DQ22" s="56"/>
      <c r="DR22" s="56"/>
      <c r="DS22" s="56"/>
      <c r="DT22" s="56"/>
      <c r="DU22" s="56"/>
      <c r="DV22" s="56"/>
      <c r="DW22" s="56"/>
      <c r="DX22" s="56"/>
      <c r="DY22" s="56"/>
      <c r="DZ22" s="56"/>
      <c r="EA22" s="56"/>
      <c r="EB22" s="56"/>
      <c r="EC22" s="56"/>
      <c r="ED22" s="56"/>
      <c r="EE22" s="56"/>
      <c r="EF22" s="56"/>
      <c r="EG22" s="56"/>
      <c r="EH22" s="56"/>
      <c r="EI22" s="56"/>
      <c r="EJ22" s="56"/>
      <c r="EK22" s="56"/>
      <c r="EL22" s="56"/>
      <c r="EM22" s="56"/>
    </row>
    <row r="23" spans="1:143" ht="16.5" customHeight="1"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56"/>
      <c r="CT23" s="56"/>
      <c r="CU23" s="56"/>
      <c r="CV23" s="56"/>
      <c r="CW23" s="56"/>
      <c r="CX23" s="56"/>
      <c r="CY23" s="56"/>
      <c r="CZ23" s="56"/>
      <c r="DA23" s="56"/>
      <c r="DB23" s="56"/>
      <c r="DC23" s="56"/>
      <c r="DD23" s="56"/>
      <c r="DE23" s="56"/>
      <c r="DF23" s="56"/>
      <c r="DG23" s="56"/>
      <c r="DH23" s="56"/>
      <c r="DI23" s="56"/>
      <c r="DJ23" s="56"/>
      <c r="DK23" s="56"/>
      <c r="DL23" s="56"/>
      <c r="DM23" s="56"/>
      <c r="DN23" s="56"/>
      <c r="DO23" s="56"/>
      <c r="DP23" s="56"/>
      <c r="DQ23" s="56"/>
      <c r="DR23" s="56"/>
      <c r="DS23" s="56"/>
      <c r="DT23" s="56"/>
      <c r="DU23" s="56"/>
      <c r="DV23" s="56"/>
      <c r="DW23" s="56"/>
      <c r="DX23" s="56"/>
      <c r="DY23" s="56"/>
      <c r="DZ23" s="56"/>
      <c r="EA23" s="56"/>
      <c r="EB23" s="56"/>
      <c r="EC23" s="56"/>
      <c r="ED23" s="56"/>
      <c r="EE23" s="56"/>
      <c r="EF23" s="56"/>
      <c r="EG23" s="56"/>
      <c r="EH23" s="56"/>
      <c r="EI23" s="56"/>
    </row>
    <row r="24" spans="1:143" ht="16.5" customHeight="1">
      <c r="S24" s="48"/>
      <c r="W24" s="47"/>
    </row>
    <row r="25" spans="1:143" ht="16.5" customHeight="1">
      <c r="S25" s="48"/>
      <c r="W25" s="47"/>
    </row>
    <row r="26" spans="1:143" ht="16.5" customHeight="1">
      <c r="S26" s="48"/>
      <c r="W26" s="47"/>
    </row>
    <row r="27" spans="1:143" ht="16.5" customHeight="1">
      <c r="S27" s="48"/>
      <c r="W27" s="47"/>
    </row>
    <row r="28" spans="1:143" ht="16.5" customHeight="1">
      <c r="S28" s="48"/>
      <c r="W28" s="47"/>
    </row>
    <row r="29" spans="1:143" ht="16.5" customHeight="1">
      <c r="S29" s="48"/>
      <c r="W29" s="47"/>
    </row>
    <row r="30" spans="1:143" ht="16.5" customHeight="1">
      <c r="S30" s="48"/>
      <c r="W30" s="47"/>
    </row>
    <row r="31" spans="1:143" ht="16.5" customHeight="1">
      <c r="S31" s="48"/>
      <c r="W31" s="47"/>
    </row>
    <row r="32" spans="1:143" ht="16.5" customHeight="1">
      <c r="S32" s="48"/>
      <c r="W32" s="47"/>
    </row>
    <row r="33" spans="7:25" ht="16.5" customHeight="1">
      <c r="S33" s="48"/>
      <c r="W33" s="47"/>
    </row>
    <row r="34" spans="7:25" ht="16.5" customHeight="1">
      <c r="S34" s="48"/>
      <c r="W34" s="47"/>
    </row>
    <row r="35" spans="7:25" ht="16.5" customHeight="1">
      <c r="S35" s="48"/>
      <c r="W35" s="47"/>
    </row>
    <row r="36" spans="7:25" ht="16.5" customHeight="1">
      <c r="S36" s="48"/>
      <c r="W36" s="47"/>
    </row>
    <row r="37" spans="7:25" ht="16.5" customHeight="1">
      <c r="S37" s="48"/>
      <c r="W37" s="47"/>
    </row>
    <row r="39" spans="7:25" ht="16.5" customHeight="1"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</row>
  </sheetData>
  <printOptions gridLines="1"/>
  <pageMargins left="0.78740157480314965" right="0.78740157480314965" top="0.78740157480314965" bottom="0.78740157480314965" header="0.31496062992125984" footer="0.31496062992125984"/>
  <pageSetup paperSize="9" scale="79" fitToHeight="2" orientation="landscape" r:id="rId1"/>
  <headerFooter>
    <oddFooter>&amp;L&amp;"Arial,Regular"&amp;10&amp;A&amp;R&amp;"Arial,Regular"&amp;10Statistics South Africa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6"/>
  <sheetViews>
    <sheetView zoomScale="84" zoomScaleNormal="84" workbookViewId="0">
      <pane xSplit="2" ySplit="6" topLeftCell="C7" activePane="bottomRight" state="frozen"/>
      <selection pane="topRight" activeCell="B1" sqref="B1"/>
      <selection pane="bottomLeft" activeCell="A7" sqref="A7"/>
      <selection pane="bottomRight"/>
    </sheetView>
  </sheetViews>
  <sheetFormatPr defaultColWidth="11.42578125" defaultRowHeight="14.85" customHeight="1"/>
  <cols>
    <col min="1" max="1" width="11.42578125" style="3"/>
    <col min="2" max="9" width="25.7109375" style="3" customWidth="1"/>
    <col min="10" max="11" width="16.140625" style="3" customWidth="1"/>
    <col min="12" max="14" width="17.7109375" style="3" customWidth="1"/>
    <col min="15" max="15" width="17.7109375" style="5" customWidth="1"/>
    <col min="16" max="18" width="16.140625" style="5" customWidth="1"/>
    <col min="19" max="21" width="12.7109375" style="5" customWidth="1"/>
    <col min="22" max="121" width="11.42578125" style="3"/>
    <col min="122" max="132" width="63.5703125" style="3" customWidth="1"/>
    <col min="133" max="16384" width="11.42578125" style="3"/>
  </cols>
  <sheetData>
    <row r="1" spans="1:22" ht="50.1" customHeight="1">
      <c r="A1" s="1" t="s">
        <v>401</v>
      </c>
    </row>
    <row r="2" spans="1:22" ht="17.100000000000001" customHeight="1">
      <c r="B2" s="3" t="s">
        <v>352</v>
      </c>
    </row>
    <row r="3" spans="1:22" ht="17.100000000000001" customHeight="1">
      <c r="B3" s="3" t="s">
        <v>353</v>
      </c>
    </row>
    <row r="4" spans="1:22" ht="17.100000000000001" customHeight="1"/>
    <row r="5" spans="1:22" ht="15.6" customHeight="1">
      <c r="C5" s="3" t="s">
        <v>354</v>
      </c>
      <c r="E5" s="3" t="s">
        <v>335</v>
      </c>
    </row>
    <row r="6" spans="1:22" ht="15.6" customHeight="1">
      <c r="C6" s="3" t="s">
        <v>355</v>
      </c>
      <c r="D6" s="72" t="s">
        <v>356</v>
      </c>
      <c r="E6" s="3" t="s">
        <v>355</v>
      </c>
      <c r="F6" s="72" t="s">
        <v>356</v>
      </c>
      <c r="G6" s="72" t="s">
        <v>357</v>
      </c>
      <c r="H6" s="72"/>
      <c r="I6" s="72"/>
      <c r="K6" s="72"/>
      <c r="M6" s="2"/>
      <c r="U6" s="3"/>
      <c r="V6" s="2"/>
    </row>
    <row r="7" spans="1:22" ht="15.6" customHeight="1">
      <c r="A7" s="3" t="s">
        <v>359</v>
      </c>
      <c r="B7" s="72" t="s">
        <v>360</v>
      </c>
      <c r="C7" s="72">
        <v>847318.52264336986</v>
      </c>
      <c r="D7" s="72">
        <v>1081160.6019400621</v>
      </c>
      <c r="E7" s="72"/>
      <c r="F7" s="72"/>
      <c r="G7" s="2">
        <v>0.98461899136085063</v>
      </c>
      <c r="H7" s="2"/>
      <c r="I7" s="2"/>
      <c r="M7" s="2"/>
      <c r="S7" s="91"/>
      <c r="T7" s="58"/>
      <c r="U7" s="3"/>
      <c r="V7" s="2"/>
    </row>
    <row r="8" spans="1:22" ht="15.6" customHeight="1">
      <c r="B8" s="72" t="s">
        <v>361</v>
      </c>
      <c r="C8" s="72">
        <v>928022.79286966962</v>
      </c>
      <c r="D8" s="72">
        <v>1111802.874095123</v>
      </c>
      <c r="E8" s="92">
        <f>C8/C7-1</f>
        <v>9.5246672968422263E-2</v>
      </c>
      <c r="F8" s="92">
        <f>D8/D7-1</f>
        <v>2.8342016995509756E-2</v>
      </c>
      <c r="G8" s="2">
        <v>1.0303977706276746</v>
      </c>
      <c r="H8" s="2"/>
      <c r="I8" s="2"/>
      <c r="M8" s="2"/>
      <c r="S8" s="91"/>
      <c r="T8" s="58"/>
      <c r="U8" s="3"/>
      <c r="V8" s="2"/>
    </row>
    <row r="9" spans="1:22" ht="15.6" customHeight="1">
      <c r="B9" s="3" t="s">
        <v>181</v>
      </c>
      <c r="C9" s="72">
        <v>986648.1565473004</v>
      </c>
      <c r="D9" s="72">
        <v>1178102.518970398</v>
      </c>
      <c r="E9" s="92">
        <f t="shared" ref="E9:F17" si="0">C9/C8-1</f>
        <v>6.3172331679857807E-2</v>
      </c>
      <c r="F9" s="92">
        <f t="shared" si="0"/>
        <v>5.9632553953626877E-2</v>
      </c>
      <c r="G9" s="2">
        <v>1.032124360627771</v>
      </c>
      <c r="H9" s="2"/>
      <c r="I9" s="2"/>
      <c r="M9" s="2"/>
      <c r="O9" s="93"/>
      <c r="S9" s="91"/>
      <c r="T9" s="58"/>
      <c r="U9" s="3"/>
      <c r="V9" s="2"/>
    </row>
    <row r="10" spans="1:22" ht="15.6" customHeight="1">
      <c r="B10" s="3" t="s">
        <v>362</v>
      </c>
      <c r="C10" s="72">
        <v>998362.1049446488</v>
      </c>
      <c r="D10" s="72">
        <v>1204678.5614433729</v>
      </c>
      <c r="E10" s="92">
        <f t="shared" si="0"/>
        <v>1.1872467727847891E-2</v>
      </c>
      <c r="F10" s="92">
        <f t="shared" si="0"/>
        <v>2.2558344494671756E-2</v>
      </c>
      <c r="G10" s="2">
        <v>1.0222</v>
      </c>
      <c r="H10" s="2"/>
      <c r="I10" s="2"/>
      <c r="M10" s="2"/>
      <c r="O10" s="94"/>
      <c r="S10" s="91"/>
      <c r="T10" s="58"/>
      <c r="U10" s="3"/>
      <c r="V10" s="2"/>
    </row>
    <row r="11" spans="1:22" ht="15.6" customHeight="1">
      <c r="B11" s="3" t="s">
        <v>363</v>
      </c>
      <c r="C11" s="72">
        <v>1046853.0545044626</v>
      </c>
      <c r="D11" s="72">
        <v>1236213.6803535016</v>
      </c>
      <c r="E11" s="92">
        <f t="shared" si="0"/>
        <v>4.857050294642562E-2</v>
      </c>
      <c r="F11" s="92">
        <f t="shared" si="0"/>
        <v>2.6177206036060996E-2</v>
      </c>
      <c r="G11" s="2">
        <v>1.0221199999999999</v>
      </c>
      <c r="H11" s="2"/>
      <c r="I11" s="2"/>
      <c r="M11" s="2"/>
      <c r="O11" s="94"/>
      <c r="R11" s="95"/>
      <c r="S11" s="91"/>
      <c r="T11" s="58"/>
      <c r="U11" s="3"/>
      <c r="V11" s="2"/>
    </row>
    <row r="12" spans="1:22" ht="15.6" customHeight="1">
      <c r="B12" s="3" t="s">
        <v>364</v>
      </c>
      <c r="C12" s="72">
        <v>1073951.9927161238</v>
      </c>
      <c r="D12" s="72">
        <v>1259252.2003666977</v>
      </c>
      <c r="E12" s="92">
        <f t="shared" si="0"/>
        <v>2.5886095565235578E-2</v>
      </c>
      <c r="F12" s="92">
        <f t="shared" si="0"/>
        <v>1.863635743507408E-2</v>
      </c>
      <c r="G12" s="2">
        <v>1.01525</v>
      </c>
      <c r="H12" s="2"/>
      <c r="I12" s="2"/>
      <c r="M12" s="2"/>
      <c r="O12" s="94"/>
      <c r="R12" s="95"/>
      <c r="S12" s="91"/>
      <c r="T12" s="58"/>
      <c r="U12" s="3"/>
      <c r="V12" s="2"/>
    </row>
    <row r="13" spans="1:22" ht="15.6" customHeight="1">
      <c r="B13" s="3" t="s">
        <v>365</v>
      </c>
      <c r="C13" s="72">
        <v>1144661.3087013999</v>
      </c>
      <c r="D13" s="72">
        <v>1323756.0027103999</v>
      </c>
      <c r="E13" s="92">
        <f t="shared" si="0"/>
        <v>6.5840294971142743E-2</v>
      </c>
      <c r="F13" s="92">
        <f t="shared" si="0"/>
        <v>5.1223894883740018E-2</v>
      </c>
      <c r="G13" s="2">
        <v>1.01295</v>
      </c>
      <c r="H13" s="2"/>
      <c r="I13" s="2"/>
      <c r="M13" s="2"/>
      <c r="O13" s="96"/>
      <c r="R13" s="95"/>
      <c r="S13" s="91"/>
      <c r="T13" s="58"/>
      <c r="U13" s="3"/>
      <c r="V13" s="2"/>
    </row>
    <row r="14" spans="1:22" ht="15.6" customHeight="1">
      <c r="B14" s="3" t="s">
        <v>366</v>
      </c>
      <c r="C14" s="72">
        <v>1136890.8700000001</v>
      </c>
      <c r="D14" s="72">
        <v>1307422.51</v>
      </c>
      <c r="E14" s="92">
        <f t="shared" si="0"/>
        <v>-6.7884173618266708E-3</v>
      </c>
      <c r="F14" s="92">
        <f t="shared" si="0"/>
        <v>-1.2338748739916583E-2</v>
      </c>
      <c r="G14" s="2">
        <v>1.00451</v>
      </c>
      <c r="H14" s="2"/>
      <c r="I14" s="2"/>
      <c r="M14" s="2"/>
      <c r="O14" s="97"/>
      <c r="R14" s="98"/>
      <c r="S14" s="91"/>
      <c r="T14" s="58"/>
    </row>
    <row r="15" spans="1:22" s="99" customFormat="1" ht="14.85" customHeight="1">
      <c r="A15" s="99" t="s">
        <v>367</v>
      </c>
      <c r="B15" s="99" t="s">
        <v>368</v>
      </c>
      <c r="C15" s="100">
        <v>1167213.6918350668</v>
      </c>
      <c r="D15" s="100">
        <v>1323915.5040726021</v>
      </c>
      <c r="E15" s="101">
        <f t="shared" si="0"/>
        <v>2.6671708459640175E-2</v>
      </c>
      <c r="F15" s="101">
        <f t="shared" si="0"/>
        <v>1.2614892237553743E-2</v>
      </c>
      <c r="G15" s="2">
        <v>1.01257</v>
      </c>
      <c r="H15" s="102"/>
      <c r="I15" s="102"/>
      <c r="M15" s="102"/>
      <c r="O15" s="103"/>
      <c r="P15" s="104"/>
      <c r="Q15" s="104"/>
      <c r="R15" s="95"/>
      <c r="S15" s="91"/>
      <c r="T15" s="58"/>
      <c r="U15" s="104"/>
    </row>
    <row r="16" spans="1:22" ht="14.85" customHeight="1">
      <c r="B16" s="3" t="s">
        <v>369</v>
      </c>
      <c r="C16" s="72">
        <v>1200568.0857077027</v>
      </c>
      <c r="D16" s="72">
        <v>1352659.8296740756</v>
      </c>
      <c r="E16" s="92">
        <f t="shared" si="0"/>
        <v>2.8576081745748549E-2</v>
      </c>
      <c r="F16" s="92">
        <f t="shared" si="0"/>
        <v>2.171160131673866E-2</v>
      </c>
      <c r="G16" s="2">
        <v>1.0197000000000001</v>
      </c>
      <c r="H16" s="2"/>
      <c r="I16" s="2"/>
      <c r="M16" s="2"/>
      <c r="O16" s="103"/>
      <c r="R16" s="95"/>
      <c r="S16" s="91"/>
      <c r="T16" s="58"/>
    </row>
    <row r="17" spans="1:20" ht="14.85" customHeight="1">
      <c r="B17" s="72" t="s">
        <v>370</v>
      </c>
      <c r="C17" s="72">
        <v>1237973.0844691843</v>
      </c>
      <c r="D17" s="72">
        <v>1389975.6531340219</v>
      </c>
      <c r="E17" s="92">
        <f t="shared" si="0"/>
        <v>3.1156082863415646E-2</v>
      </c>
      <c r="F17" s="92">
        <f t="shared" si="0"/>
        <v>2.7586997588992856E-2</v>
      </c>
      <c r="G17" s="2">
        <v>1.02247</v>
      </c>
      <c r="H17" s="2"/>
      <c r="I17" s="2"/>
      <c r="M17" s="2"/>
      <c r="O17" s="103"/>
      <c r="R17" s="95"/>
      <c r="S17" s="91"/>
      <c r="T17" s="58"/>
    </row>
    <row r="18" spans="1:20" ht="14.85" customHeight="1">
      <c r="E18" s="3" t="s">
        <v>371</v>
      </c>
    </row>
    <row r="19" spans="1:20" ht="14.85" customHeight="1">
      <c r="E19" s="3" t="s">
        <v>372</v>
      </c>
      <c r="F19" s="3" t="s">
        <v>373</v>
      </c>
      <c r="G19" s="3" t="s">
        <v>358</v>
      </c>
      <c r="J19" s="2"/>
      <c r="K19" s="2"/>
      <c r="N19" s="105"/>
    </row>
    <row r="20" spans="1:20" ht="14.85" customHeight="1">
      <c r="A20" s="3" t="s">
        <v>374</v>
      </c>
      <c r="B20" s="3" t="s">
        <v>375</v>
      </c>
      <c r="C20" s="3" t="s">
        <v>374</v>
      </c>
      <c r="D20" s="3" t="s">
        <v>376</v>
      </c>
      <c r="E20" s="2">
        <f>(C13/C7)^(1/6)-1</f>
        <v>5.1409065174834234E-2</v>
      </c>
      <c r="F20" s="2">
        <f>(D13/D7)^(1/6)-1</f>
        <v>3.4315314748660342E-2</v>
      </c>
      <c r="G20" s="2">
        <f>GEOMEAN(G7:G13)-1</f>
        <v>1.6985697667091015E-2</v>
      </c>
      <c r="H20" s="2"/>
      <c r="I20" s="2"/>
      <c r="J20" s="106"/>
      <c r="K20" s="106"/>
      <c r="L20" s="106"/>
      <c r="N20" s="105"/>
    </row>
    <row r="21" spans="1:20" ht="14.85" customHeight="1">
      <c r="B21" s="72" t="s">
        <v>377</v>
      </c>
      <c r="D21" s="72" t="s">
        <v>378</v>
      </c>
      <c r="E21" s="2">
        <f>C14/C13-1</f>
        <v>-6.7884173618266708E-3</v>
      </c>
      <c r="F21" s="2">
        <f>D14/D13-1</f>
        <v>-1.2338748739916583E-2</v>
      </c>
      <c r="G21" s="2">
        <f>G14-1</f>
        <v>4.510000000000014E-3</v>
      </c>
      <c r="H21" s="2"/>
      <c r="I21" s="2"/>
      <c r="N21" s="105"/>
    </row>
    <row r="22" spans="1:20" ht="14.85" customHeight="1">
      <c r="B22" s="3" t="s">
        <v>379</v>
      </c>
      <c r="D22" s="3" t="s">
        <v>380</v>
      </c>
      <c r="E22" s="2">
        <f>(C17/C14)^(1/3)-1</f>
        <v>2.8799650164057722E-2</v>
      </c>
      <c r="F22" s="2">
        <f>(D17/D14)^(1/3)-1</f>
        <v>2.0619225865853963E-2</v>
      </c>
      <c r="G22" s="2">
        <f>GEOMEAN(G14:G17)-1</f>
        <v>1.4788597239338674E-2</v>
      </c>
      <c r="H22" s="2"/>
      <c r="N22" s="105"/>
    </row>
    <row r="23" spans="1:20" ht="14.85" customHeight="1">
      <c r="N23" s="107"/>
    </row>
    <row r="24" spans="1:20" ht="14.85" customHeight="1">
      <c r="N24" s="105"/>
    </row>
    <row r="25" spans="1:20" ht="14.85" customHeight="1">
      <c r="N25" s="105"/>
    </row>
    <row r="26" spans="1:20" ht="14.85" customHeight="1">
      <c r="N26" s="105"/>
    </row>
  </sheetData>
  <printOptions horizontalCentered="1"/>
  <pageMargins left="1" right="1" top="1" bottom="1" header="0.5" footer="0.5"/>
  <pageSetup paperSize="9" scale="52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zoomScale="78" zoomScaleNormal="78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B1" sqref="B1"/>
    </sheetView>
  </sheetViews>
  <sheetFormatPr defaultRowHeight="15"/>
  <cols>
    <col min="1" max="5" width="9.140625" style="3"/>
    <col min="6" max="7" width="12.28515625" style="3" bestFit="1" customWidth="1"/>
    <col min="8" max="9" width="14" style="3" bestFit="1" customWidth="1"/>
    <col min="10" max="16" width="9.140625" style="3"/>
    <col min="17" max="17" width="9.28515625" style="3" bestFit="1" customWidth="1"/>
    <col min="18" max="16384" width="9.140625" style="3"/>
  </cols>
  <sheetData>
    <row r="1" spans="1:16" ht="26.25">
      <c r="A1" s="1" t="s">
        <v>430</v>
      </c>
    </row>
    <row r="2" spans="1:16" ht="15.75" customHeight="1"/>
    <row r="3" spans="1:16" ht="15.75" customHeight="1"/>
    <row r="4" spans="1:16" ht="15.75" customHeight="1"/>
    <row r="5" spans="1:16" ht="15.75" customHeight="1">
      <c r="A5" s="3" t="s">
        <v>407</v>
      </c>
      <c r="E5" s="3">
        <v>100</v>
      </c>
      <c r="F5" s="3">
        <v>65.642909402070217</v>
      </c>
      <c r="G5" s="3">
        <v>68.979021389619362</v>
      </c>
      <c r="H5" s="3">
        <v>71.824528673117186</v>
      </c>
      <c r="I5" s="3">
        <v>76.141850068769031</v>
      </c>
      <c r="J5" s="3">
        <v>80.655413346041428</v>
      </c>
      <c r="K5" s="3">
        <v>85.561460386554899</v>
      </c>
      <c r="L5" s="3">
        <v>88.99569331491432</v>
      </c>
      <c r="M5" s="3">
        <v>94.588586941099678</v>
      </c>
      <c r="N5" s="3">
        <v>100</v>
      </c>
      <c r="O5" s="3">
        <v>105.62700000000001</v>
      </c>
      <c r="P5" s="3">
        <v>105.62700000000001</v>
      </c>
    </row>
    <row r="6" spans="1:16" ht="15.75" customHeight="1"/>
    <row r="7" spans="1:16" ht="15.75" customHeight="1"/>
    <row r="8" spans="1:16" ht="15.75" customHeight="1">
      <c r="E8" s="3" t="s">
        <v>408</v>
      </c>
      <c r="F8" s="3" t="s">
        <v>409</v>
      </c>
      <c r="M8" s="3" t="s">
        <v>410</v>
      </c>
      <c r="N8" s="3" t="s">
        <v>408</v>
      </c>
      <c r="O8" s="3" t="s">
        <v>411</v>
      </c>
    </row>
    <row r="9" spans="1:16" ht="15.75" customHeight="1">
      <c r="B9" s="3" t="s">
        <v>412</v>
      </c>
      <c r="C9" s="3" t="s">
        <v>413</v>
      </c>
      <c r="D9" s="3" t="s">
        <v>414</v>
      </c>
      <c r="E9" s="3" t="s">
        <v>368</v>
      </c>
      <c r="F9" s="72" t="s">
        <v>361</v>
      </c>
      <c r="G9" s="72" t="s">
        <v>168</v>
      </c>
      <c r="H9" s="72" t="s">
        <v>181</v>
      </c>
      <c r="I9" s="72" t="s">
        <v>362</v>
      </c>
      <c r="J9" s="3" t="s">
        <v>363</v>
      </c>
      <c r="K9" s="3" t="s">
        <v>364</v>
      </c>
      <c r="L9" s="3" t="s">
        <v>365</v>
      </c>
      <c r="M9" s="3" t="s">
        <v>366</v>
      </c>
      <c r="N9" s="3" t="s">
        <v>368</v>
      </c>
      <c r="O9" s="3" t="s">
        <v>369</v>
      </c>
      <c r="P9" s="3" t="s">
        <v>370</v>
      </c>
    </row>
    <row r="10" spans="1:16" ht="15.75" customHeight="1">
      <c r="A10" s="72" t="s">
        <v>415</v>
      </c>
      <c r="B10" s="92">
        <f>(M10/F10)^(1/7)-1</f>
        <v>3.8348877043542284E-2</v>
      </c>
      <c r="C10" s="92">
        <f>N10/M10-1</f>
        <v>-5.6784630496013899E-2</v>
      </c>
      <c r="D10" s="92">
        <f>(P10/N10)^(1/2)-1</f>
        <v>5.3930936282807318E-2</v>
      </c>
      <c r="E10" s="112">
        <f t="shared" ref="E10:P14" si="0">E22/(E$5/100)/10^3</f>
        <v>27.978634855510553</v>
      </c>
      <c r="F10" s="112">
        <f t="shared" si="0"/>
        <v>22.79358141844963</v>
      </c>
      <c r="G10" s="112">
        <f t="shared" si="0"/>
        <v>24.562612891098155</v>
      </c>
      <c r="H10" s="112">
        <f t="shared" si="0"/>
        <v>25.238146820982518</v>
      </c>
      <c r="I10" s="112">
        <f t="shared" si="0"/>
        <v>26.62659231643196</v>
      </c>
      <c r="J10" s="112">
        <f t="shared" si="0"/>
        <v>34.433535019956686</v>
      </c>
      <c r="K10" s="112">
        <f t="shared" si="0"/>
        <v>33.048991768311929</v>
      </c>
      <c r="L10" s="112">
        <f t="shared" si="0"/>
        <v>34.120381412783686</v>
      </c>
      <c r="M10" s="112">
        <f t="shared" si="0"/>
        <v>29.663039598500003</v>
      </c>
      <c r="N10" s="112">
        <f t="shared" si="0"/>
        <v>27.978634855510553</v>
      </c>
      <c r="O10" s="112">
        <f t="shared" si="0"/>
        <v>28.737907921270128</v>
      </c>
      <c r="P10" s="112">
        <f t="shared" si="0"/>
        <v>31.077839946225865</v>
      </c>
    </row>
    <row r="11" spans="1:16" ht="15.75" customHeight="1">
      <c r="A11" s="72" t="s">
        <v>416</v>
      </c>
      <c r="B11" s="92">
        <f>(M11/F11)^(1/7)-1</f>
        <v>-8.3429818597798855E-3</v>
      </c>
      <c r="C11" s="92">
        <f>N11/M11-1</f>
        <v>-2.5465984711430023E-2</v>
      </c>
      <c r="D11" s="92">
        <f>(P11/N11)^(1/2)-1</f>
        <v>2.8681523865299985E-2</v>
      </c>
      <c r="E11" s="112">
        <f t="shared" si="0"/>
        <v>19.204283786844556</v>
      </c>
      <c r="F11" s="112">
        <f t="shared" si="0"/>
        <v>20.896362036578775</v>
      </c>
      <c r="G11" s="112">
        <f t="shared" si="0"/>
        <v>20.954950807949931</v>
      </c>
      <c r="H11" s="112">
        <f t="shared" si="0"/>
        <v>21.903561764531695</v>
      </c>
      <c r="I11" s="112">
        <f t="shared" si="0"/>
        <v>22.773205516203092</v>
      </c>
      <c r="J11" s="112">
        <f t="shared" si="0"/>
        <v>21.532665049384917</v>
      </c>
      <c r="K11" s="112">
        <f t="shared" si="0"/>
        <v>20.546505308086697</v>
      </c>
      <c r="L11" s="112">
        <f t="shared" si="0"/>
        <v>19.869950265375969</v>
      </c>
      <c r="M11" s="112">
        <f t="shared" si="0"/>
        <v>19.706119525400005</v>
      </c>
      <c r="N11" s="112">
        <f t="shared" si="0"/>
        <v>19.204283786844556</v>
      </c>
      <c r="O11" s="112">
        <f t="shared" si="0"/>
        <v>19.12461775871699</v>
      </c>
      <c r="P11" s="112">
        <f t="shared" si="0"/>
        <v>20.3216980506878</v>
      </c>
    </row>
    <row r="12" spans="1:16" ht="15.75" customHeight="1">
      <c r="A12" s="72" t="s">
        <v>417</v>
      </c>
      <c r="B12" s="92">
        <f>(M12/F12)^(1/7)-1</f>
        <v>-0.24521641187120624</v>
      </c>
      <c r="C12" s="92">
        <f>N12/M12-1</f>
        <v>5.6589983724003812E-2</v>
      </c>
      <c r="D12" s="92">
        <f>(P12/N12)^(1/2)-1</f>
        <v>7.6285426863025751E-2</v>
      </c>
      <c r="E12" s="112">
        <f t="shared" si="0"/>
        <v>8.2044393464596101</v>
      </c>
      <c r="F12" s="112">
        <f t="shared" si="0"/>
        <v>55.639764191878029</v>
      </c>
      <c r="G12" s="112">
        <f t="shared" si="0"/>
        <v>35.953583423455484</v>
      </c>
      <c r="H12" s="112">
        <f t="shared" si="0"/>
        <v>7.3628328618316949</v>
      </c>
      <c r="I12" s="112">
        <f t="shared" si="0"/>
        <v>6.8182346440376298</v>
      </c>
      <c r="J12" s="112">
        <f t="shared" si="0"/>
        <v>8.0364723595060834</v>
      </c>
      <c r="K12" s="112">
        <f t="shared" si="0"/>
        <v>7.2723045771876151</v>
      </c>
      <c r="L12" s="112">
        <f t="shared" si="0"/>
        <v>33.877953951449619</v>
      </c>
      <c r="M12" s="112">
        <f t="shared" si="0"/>
        <v>7.7650171522000013</v>
      </c>
      <c r="N12" s="112">
        <f t="shared" si="0"/>
        <v>8.2044393464596101</v>
      </c>
      <c r="O12" s="112">
        <f t="shared" si="0"/>
        <v>8.1032027795923387</v>
      </c>
      <c r="P12" s="112">
        <f t="shared" si="0"/>
        <v>9.5039431206036333</v>
      </c>
    </row>
    <row r="13" spans="1:16" ht="15.75" customHeight="1">
      <c r="A13" s="72" t="s">
        <v>418</v>
      </c>
      <c r="B13" s="92">
        <f>(M13/F13)^(1/7)-1</f>
        <v>-0.13951019552366306</v>
      </c>
      <c r="C13" s="92">
        <f>N13/M13-1</f>
        <v>-1.5396770433290907E-2</v>
      </c>
      <c r="D13" s="92">
        <f>(P13/N13)^(1/2)-1</f>
        <v>7.0861188037030232E-4</v>
      </c>
      <c r="E13" s="112">
        <f t="shared" si="0"/>
        <v>1.625291</v>
      </c>
      <c r="F13" s="112">
        <f t="shared" si="0"/>
        <v>4.7255218092179376</v>
      </c>
      <c r="G13" s="112">
        <f t="shared" si="0"/>
        <v>3.9090725639169284</v>
      </c>
      <c r="H13" s="112">
        <f t="shared" si="0"/>
        <v>4.7582351922612025</v>
      </c>
      <c r="I13" s="112">
        <f t="shared" si="0"/>
        <v>6.9508818018211338</v>
      </c>
      <c r="J13" s="112">
        <f t="shared" si="0"/>
        <v>1.6560574728807786</v>
      </c>
      <c r="K13" s="112">
        <f t="shared" si="0"/>
        <v>1.7293066215972477</v>
      </c>
      <c r="L13" s="112">
        <f t="shared" si="0"/>
        <v>1.6904750600418967</v>
      </c>
      <c r="M13" s="112">
        <f t="shared" si="0"/>
        <v>1.6507065498000004</v>
      </c>
      <c r="N13" s="112">
        <f t="shared" si="0"/>
        <v>1.625291</v>
      </c>
      <c r="O13" s="112">
        <f t="shared" si="0"/>
        <v>1.5323733515105038</v>
      </c>
      <c r="P13" s="112">
        <f t="shared" si="0"/>
        <v>1.6275952171319832</v>
      </c>
    </row>
    <row r="14" spans="1:16" ht="15.75" customHeight="1">
      <c r="A14" s="72" t="s">
        <v>419</v>
      </c>
      <c r="B14" s="92">
        <f>(M14/F14)^(1/7)-1</f>
        <v>2.3853066373259013E-2</v>
      </c>
      <c r="C14" s="92">
        <f>N14/M14-1</f>
        <v>-8.8784720742840495E-3</v>
      </c>
      <c r="D14" s="92">
        <f>(P14/N14)^(1/2)-1</f>
        <v>4.137007663952752E-2</v>
      </c>
      <c r="E14" s="112">
        <f t="shared" si="0"/>
        <v>83.719868452177039</v>
      </c>
      <c r="F14" s="112">
        <f t="shared" si="0"/>
        <v>71.620637214652916</v>
      </c>
      <c r="G14" s="112">
        <f t="shared" si="0"/>
        <v>70.235934091246676</v>
      </c>
      <c r="H14" s="112">
        <f t="shared" si="0"/>
        <v>82.526625785134442</v>
      </c>
      <c r="I14" s="112">
        <f t="shared" si="0"/>
        <v>76.195784509571141</v>
      </c>
      <c r="J14" s="112">
        <f t="shared" si="0"/>
        <v>75.490927978721174</v>
      </c>
      <c r="K14" s="112">
        <f t="shared" si="0"/>
        <v>81.146779971172933</v>
      </c>
      <c r="L14" s="112">
        <f t="shared" si="0"/>
        <v>85.17142479218964</v>
      </c>
      <c r="M14" s="112">
        <f t="shared" si="0"/>
        <v>84.469831492200015</v>
      </c>
      <c r="N14" s="112">
        <f t="shared" si="0"/>
        <v>83.719868452177039</v>
      </c>
      <c r="O14" s="112">
        <f t="shared" si="0"/>
        <v>85.376949075520457</v>
      </c>
      <c r="P14" s="112">
        <f t="shared" si="0"/>
        <v>90.790148352220555</v>
      </c>
    </row>
    <row r="15" spans="1:16" ht="15.75" customHeight="1">
      <c r="A15" s="72"/>
      <c r="B15" s="92"/>
      <c r="C15" s="92"/>
      <c r="D15" s="9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</row>
    <row r="16" spans="1:16" ht="15.75" customHeight="1">
      <c r="A16" s="72" t="s">
        <v>420</v>
      </c>
      <c r="B16" s="92">
        <f>(M16/F16)^(1/7)-1</f>
        <v>-2.3621959429153017E-2</v>
      </c>
      <c r="C16" s="92">
        <f>N16/M16-1</f>
        <v>-2.2309619585737295E-2</v>
      </c>
      <c r="D16" s="92">
        <f>(P16/N16)^(1/2)-1</f>
        <v>4.8143186670663418E-2</v>
      </c>
      <c r="E16" s="112">
        <f t="shared" ref="E16:P16" si="1">E21/(E$5/100)/10^3</f>
        <v>150.99782682531404</v>
      </c>
      <c r="F16" s="112">
        <f t="shared" si="1"/>
        <v>182.57585029620927</v>
      </c>
      <c r="G16" s="112">
        <f t="shared" si="1"/>
        <v>161.87721679798128</v>
      </c>
      <c r="H16" s="112">
        <f t="shared" si="1"/>
        <v>149.02035833346284</v>
      </c>
      <c r="I16" s="112">
        <f t="shared" si="1"/>
        <v>147.35046482147268</v>
      </c>
      <c r="J16" s="112">
        <f t="shared" si="1"/>
        <v>152.27766482710368</v>
      </c>
      <c r="K16" s="112">
        <f t="shared" si="1"/>
        <v>154.73610361704908</v>
      </c>
      <c r="L16" s="112">
        <f t="shared" si="1"/>
        <v>185.26930220832199</v>
      </c>
      <c r="M16" s="112">
        <f t="shared" si="1"/>
        <v>154.44340033430001</v>
      </c>
      <c r="N16" s="112">
        <f t="shared" si="1"/>
        <v>150.99782682531404</v>
      </c>
      <c r="O16" s="112">
        <f t="shared" si="1"/>
        <v>153.26172285495187</v>
      </c>
      <c r="P16" s="112">
        <f t="shared" si="1"/>
        <v>165.8868376456777</v>
      </c>
    </row>
    <row r="17" spans="1:16" ht="15.75" customHeight="1">
      <c r="A17" s="72"/>
      <c r="B17" s="92"/>
      <c r="C17" s="92"/>
      <c r="D17" s="9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</row>
    <row r="18" spans="1:16" ht="15.75" customHeight="1">
      <c r="A18" s="72"/>
      <c r="B18" s="92"/>
      <c r="C18" s="92"/>
      <c r="D18" s="9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</row>
    <row r="19" spans="1:16" ht="15.75" customHeight="1">
      <c r="A19" s="72"/>
      <c r="B19" s="92"/>
      <c r="C19" s="92"/>
      <c r="D19" s="92"/>
      <c r="F19" s="112"/>
      <c r="G19" s="112"/>
      <c r="H19" s="112"/>
      <c r="I19" s="112"/>
    </row>
    <row r="20" spans="1:16" ht="15.75" customHeight="1">
      <c r="A20" s="72"/>
      <c r="B20" s="72"/>
      <c r="C20" s="72"/>
      <c r="D20" s="72"/>
      <c r="F20" s="112"/>
      <c r="G20" s="112"/>
      <c r="H20" s="112"/>
      <c r="I20" s="112"/>
    </row>
    <row r="21" spans="1:16" ht="15.75" customHeight="1">
      <c r="A21" s="72" t="s">
        <v>420</v>
      </c>
      <c r="B21" s="72"/>
      <c r="C21" s="72"/>
      <c r="D21" s="72"/>
      <c r="E21" s="3">
        <v>150997.82682531403</v>
      </c>
      <c r="F21" s="3">
        <v>119848.1</v>
      </c>
      <c r="G21" s="3">
        <v>111661.32</v>
      </c>
      <c r="H21" s="3">
        <v>107033.17</v>
      </c>
      <c r="I21" s="3">
        <v>112195.37</v>
      </c>
      <c r="J21" s="3">
        <v>122820.18</v>
      </c>
      <c r="K21" s="3">
        <v>132394.47</v>
      </c>
      <c r="L21" s="3">
        <v>164881.70000000001</v>
      </c>
      <c r="M21" s="3">
        <v>146085.82999999999</v>
      </c>
      <c r="N21" s="3">
        <v>150997.82682531403</v>
      </c>
      <c r="O21" s="3">
        <v>161885.76000000001</v>
      </c>
      <c r="P21" s="3">
        <v>175221.29</v>
      </c>
    </row>
    <row r="22" spans="1:16" ht="15.75" customHeight="1">
      <c r="A22" s="72" t="s">
        <v>421</v>
      </c>
      <c r="B22" s="72"/>
      <c r="C22" s="72"/>
      <c r="D22" s="72"/>
      <c r="E22" s="3">
        <v>27978.634855510554</v>
      </c>
      <c r="F22" s="3">
        <v>14962.37</v>
      </c>
      <c r="G22" s="3">
        <v>16943.05</v>
      </c>
      <c r="H22" s="3">
        <v>18127.18</v>
      </c>
      <c r="I22" s="3">
        <v>20273.98</v>
      </c>
      <c r="J22" s="3">
        <v>27772.51</v>
      </c>
      <c r="K22" s="3">
        <v>28277.200000000001</v>
      </c>
      <c r="L22" s="3">
        <v>30365.67</v>
      </c>
      <c r="M22" s="3">
        <v>28057.85</v>
      </c>
      <c r="N22" s="3">
        <v>27978.634855510554</v>
      </c>
      <c r="O22" s="3">
        <v>30354.99</v>
      </c>
      <c r="P22" s="3">
        <v>32826.589999999997</v>
      </c>
    </row>
    <row r="23" spans="1:16" ht="15.75" customHeight="1">
      <c r="A23" s="72" t="s">
        <v>422</v>
      </c>
      <c r="B23" s="72"/>
      <c r="C23" s="72"/>
      <c r="D23" s="72"/>
      <c r="E23" s="3">
        <v>19204.283786844557</v>
      </c>
      <c r="F23" s="3">
        <v>13716.98</v>
      </c>
      <c r="G23" s="3">
        <v>14454.52</v>
      </c>
      <c r="H23" s="3">
        <v>15732.13</v>
      </c>
      <c r="I23" s="3">
        <v>17339.939999999999</v>
      </c>
      <c r="J23" s="3">
        <v>17367.259999999998</v>
      </c>
      <c r="K23" s="3">
        <v>17579.89</v>
      </c>
      <c r="L23" s="3">
        <v>17683.400000000001</v>
      </c>
      <c r="M23" s="3">
        <v>18639.740000000002</v>
      </c>
      <c r="N23" s="3">
        <v>19204.283786844557</v>
      </c>
      <c r="O23" s="3">
        <v>20200.759999999998</v>
      </c>
      <c r="P23" s="3">
        <v>21465.200000000001</v>
      </c>
    </row>
    <row r="24" spans="1:16" ht="15.75" customHeight="1">
      <c r="A24" s="72" t="s">
        <v>423</v>
      </c>
      <c r="B24" s="72"/>
      <c r="C24" s="72"/>
      <c r="D24" s="72"/>
      <c r="E24" s="3">
        <v>8204.4393464596105</v>
      </c>
      <c r="F24" s="3">
        <v>36523.56</v>
      </c>
      <c r="G24" s="3">
        <v>24800.43</v>
      </c>
      <c r="H24" s="3">
        <v>5288.32</v>
      </c>
      <c r="I24" s="3">
        <v>5191.53</v>
      </c>
      <c r="J24" s="3">
        <v>6481.85</v>
      </c>
      <c r="K24" s="3">
        <v>6222.29</v>
      </c>
      <c r="L24" s="3">
        <v>30149.919999999998</v>
      </c>
      <c r="M24" s="3">
        <v>7344.82</v>
      </c>
      <c r="N24" s="3">
        <v>8204.4393464596105</v>
      </c>
      <c r="O24" s="3">
        <v>8559.17</v>
      </c>
      <c r="P24" s="3">
        <v>10038.73</v>
      </c>
    </row>
    <row r="25" spans="1:16" ht="15.75" customHeight="1">
      <c r="A25" s="72" t="s">
        <v>424</v>
      </c>
      <c r="B25" s="72"/>
      <c r="C25" s="72"/>
      <c r="D25" s="72"/>
      <c r="E25" s="3">
        <v>1625.2909999999999</v>
      </c>
      <c r="F25" s="3">
        <v>3101.97</v>
      </c>
      <c r="G25" s="3">
        <v>2696.44</v>
      </c>
      <c r="H25" s="3">
        <v>3417.58</v>
      </c>
      <c r="I25" s="3">
        <v>5292.53</v>
      </c>
      <c r="J25" s="3">
        <v>1335.7</v>
      </c>
      <c r="K25" s="3">
        <v>1479.62</v>
      </c>
      <c r="L25" s="3">
        <v>1504.45</v>
      </c>
      <c r="M25" s="3">
        <v>1561.38</v>
      </c>
      <c r="N25" s="3">
        <v>1625.2909999999999</v>
      </c>
      <c r="O25" s="3">
        <v>1618.6</v>
      </c>
      <c r="P25" s="3">
        <v>1719.18</v>
      </c>
    </row>
    <row r="26" spans="1:16" ht="15.75" customHeight="1">
      <c r="A26" s="72" t="s">
        <v>23</v>
      </c>
      <c r="B26" s="72"/>
      <c r="C26" s="72"/>
      <c r="D26" s="72"/>
      <c r="E26" s="3">
        <v>83719.868452177034</v>
      </c>
      <c r="F26" s="3">
        <v>47013.87</v>
      </c>
      <c r="G26" s="3">
        <v>48448.06</v>
      </c>
      <c r="H26" s="3">
        <v>59274.36</v>
      </c>
      <c r="I26" s="3">
        <v>58016.88</v>
      </c>
      <c r="J26" s="3">
        <v>60887.519999999997</v>
      </c>
      <c r="K26" s="3">
        <v>69430.37</v>
      </c>
      <c r="L26" s="3">
        <v>75798.899999999994</v>
      </c>
      <c r="M26" s="3">
        <v>79898.820000000007</v>
      </c>
      <c r="N26" s="3">
        <v>83719.868452177034</v>
      </c>
      <c r="O26" s="3">
        <v>90181.11</v>
      </c>
      <c r="P26" s="3">
        <v>95898.91</v>
      </c>
    </row>
    <row r="27" spans="1:16">
      <c r="A27" s="72" t="s">
        <v>425</v>
      </c>
      <c r="B27" s="72"/>
      <c r="C27" s="72"/>
      <c r="D27" s="72"/>
      <c r="F27" s="3">
        <v>1786.94</v>
      </c>
      <c r="G27" s="3">
        <v>1130.27</v>
      </c>
      <c r="H27" s="3">
        <v>1629.57</v>
      </c>
      <c r="I27" s="3">
        <v>1417.31</v>
      </c>
    </row>
    <row r="28" spans="1:16">
      <c r="A28" s="72" t="s">
        <v>426</v>
      </c>
      <c r="B28" s="72"/>
      <c r="C28" s="72"/>
      <c r="D28" s="72"/>
      <c r="F28" s="3">
        <v>1597.91</v>
      </c>
      <c r="G28" s="3">
        <v>1647.39</v>
      </c>
      <c r="H28" s="3">
        <v>1729.93</v>
      </c>
      <c r="I28" s="3">
        <v>2190.5500000000002</v>
      </c>
    </row>
    <row r="29" spans="1:16">
      <c r="A29" s="72" t="s">
        <v>427</v>
      </c>
      <c r="B29" s="72"/>
      <c r="C29" s="72"/>
      <c r="D29" s="72"/>
      <c r="F29" s="3">
        <v>1119.17</v>
      </c>
      <c r="G29" s="3">
        <v>1472.39</v>
      </c>
      <c r="H29" s="3">
        <v>1547.53</v>
      </c>
      <c r="I29" s="3">
        <v>1781.73</v>
      </c>
    </row>
    <row r="30" spans="1:16">
      <c r="A30" s="72" t="s">
        <v>428</v>
      </c>
      <c r="B30" s="72"/>
      <c r="C30" s="72"/>
      <c r="D30" s="72"/>
      <c r="F30" s="3">
        <v>25.39</v>
      </c>
      <c r="G30" s="3">
        <v>68.760000000000005</v>
      </c>
      <c r="H30" s="3">
        <v>286.56</v>
      </c>
      <c r="I30" s="3">
        <v>690.94</v>
      </c>
    </row>
    <row r="31" spans="1:16">
      <c r="A31" s="72"/>
      <c r="B31" s="72"/>
      <c r="C31" s="72"/>
      <c r="D31" s="72"/>
    </row>
    <row r="32" spans="1:16">
      <c r="A32" s="3" t="s">
        <v>429</v>
      </c>
      <c r="E32" s="8">
        <f t="shared" ref="E32" si="2">E26/E21</f>
        <v>0.55444419441235171</v>
      </c>
      <c r="F32" s="8">
        <f>F26/F21</f>
        <v>0.39227880959314332</v>
      </c>
      <c r="G32" s="8">
        <f t="shared" ref="G32:P32" si="3">G26/G21</f>
        <v>0.43388399850548065</v>
      </c>
      <c r="H32" s="8">
        <f t="shared" si="3"/>
        <v>0.55379430507383831</v>
      </c>
      <c r="I32" s="8">
        <f t="shared" si="3"/>
        <v>0.51710583065950044</v>
      </c>
      <c r="J32" s="8">
        <f t="shared" si="3"/>
        <v>0.49574524316769442</v>
      </c>
      <c r="K32" s="8">
        <f t="shared" si="3"/>
        <v>0.52442046861927083</v>
      </c>
      <c r="L32" s="8">
        <f t="shared" si="3"/>
        <v>0.45971687579640425</v>
      </c>
      <c r="M32" s="8">
        <f t="shared" si="3"/>
        <v>0.54693066398020951</v>
      </c>
      <c r="N32" s="8">
        <f t="shared" si="3"/>
        <v>0.55444419441235171</v>
      </c>
      <c r="O32" s="8">
        <f t="shared" si="3"/>
        <v>0.55706635345814226</v>
      </c>
      <c r="P32" s="8">
        <f t="shared" si="3"/>
        <v>0.54730170060955496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zoomScale="82" zoomScaleNormal="82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XFD1048576"/>
    </sheetView>
  </sheetViews>
  <sheetFormatPr defaultRowHeight="15"/>
  <cols>
    <col min="1" max="1" width="13.85546875" customWidth="1"/>
    <col min="2" max="8" width="12.140625" customWidth="1"/>
  </cols>
  <sheetData>
    <row r="1" spans="1:11" ht="26.25">
      <c r="A1" s="1" t="s">
        <v>400</v>
      </c>
    </row>
    <row r="2" spans="1:11">
      <c r="B2" t="s">
        <v>398</v>
      </c>
    </row>
    <row r="3" spans="1:11" s="3" customFormat="1">
      <c r="A3" s="3" t="s">
        <v>381</v>
      </c>
    </row>
    <row r="4" spans="1:11" s="3" customFormat="1">
      <c r="B4" s="3" t="s">
        <v>382</v>
      </c>
      <c r="E4" s="3" t="s">
        <v>383</v>
      </c>
      <c r="F4" s="3" t="s">
        <v>384</v>
      </c>
    </row>
    <row r="5" spans="1:11" s="3" customFormat="1">
      <c r="B5" s="72" t="s">
        <v>363</v>
      </c>
      <c r="C5" s="72" t="s">
        <v>364</v>
      </c>
      <c r="D5" s="72" t="s">
        <v>365</v>
      </c>
      <c r="E5" s="72" t="s">
        <v>366</v>
      </c>
      <c r="F5" s="72" t="s">
        <v>368</v>
      </c>
      <c r="G5" s="72" t="s">
        <v>369</v>
      </c>
      <c r="H5" s="72" t="s">
        <v>370</v>
      </c>
      <c r="I5" s="72" t="s">
        <v>385</v>
      </c>
      <c r="J5" s="72" t="s">
        <v>386</v>
      </c>
    </row>
    <row r="6" spans="1:11" s="3" customFormat="1">
      <c r="A6" s="3" t="s">
        <v>387</v>
      </c>
      <c r="B6" s="93">
        <v>3.1952914157347161</v>
      </c>
      <c r="C6" s="93">
        <v>3.3051701043742501</v>
      </c>
      <c r="D6" s="93">
        <v>3.1806727032414779</v>
      </c>
      <c r="E6" s="93">
        <v>3.3357311934099982</v>
      </c>
      <c r="F6" s="93">
        <v>3.0626469999999992</v>
      </c>
      <c r="G6" s="93">
        <v>2.8712990049892539</v>
      </c>
      <c r="H6" s="93">
        <v>3.0488075965425523</v>
      </c>
      <c r="I6" s="2">
        <f>(E6/B6)^(1/3)-1</f>
        <v>1.4441150318826423E-2</v>
      </c>
      <c r="J6" s="2">
        <f>(F6/C6)^(1/3)-1</f>
        <v>-2.5082852663465771E-2</v>
      </c>
      <c r="K6" s="8">
        <f>H6/E6-1</f>
        <v>-8.6015203333615786E-2</v>
      </c>
    </row>
    <row r="7" spans="1:11" s="3" customFormat="1">
      <c r="A7" s="3" t="s">
        <v>388</v>
      </c>
      <c r="B7" s="93">
        <v>1.0262073460815198</v>
      </c>
      <c r="C7" s="93">
        <v>1.031888177019</v>
      </c>
      <c r="D7" s="93">
        <v>1.1249132526554999</v>
      </c>
      <c r="E7" s="93">
        <v>0.80164639785999992</v>
      </c>
      <c r="F7" s="93">
        <v>0.72343999999999997</v>
      </c>
      <c r="G7" s="93">
        <v>0.66032169805068774</v>
      </c>
      <c r="H7" s="93">
        <v>0.69729993278233782</v>
      </c>
      <c r="I7" s="2">
        <f t="shared" ref="I7:J10" si="0">(E7/B7)^(1/3)-1</f>
        <v>-7.9022029630546275E-2</v>
      </c>
      <c r="J7" s="2">
        <f t="shared" si="0"/>
        <v>-0.11163802603797746</v>
      </c>
      <c r="K7" s="8">
        <f t="shared" ref="K7:K10" si="1">H7/E7-1</f>
        <v>-0.13016520171015011</v>
      </c>
    </row>
    <row r="8" spans="1:11" s="3" customFormat="1">
      <c r="A8" s="3" t="s">
        <v>389</v>
      </c>
      <c r="B8" s="93">
        <v>5.0585241860386967</v>
      </c>
      <c r="C8" s="93">
        <v>5.0060142497504998</v>
      </c>
      <c r="D8" s="93">
        <v>5.366421195637173</v>
      </c>
      <c r="E8" s="93">
        <v>5.2501365762999992</v>
      </c>
      <c r="F8" s="93">
        <v>4.6532869999999997</v>
      </c>
      <c r="G8" s="93">
        <v>4.5106951821030608</v>
      </c>
      <c r="H8" s="93">
        <v>3.4099434803601349</v>
      </c>
      <c r="I8" s="2">
        <f t="shared" si="0"/>
        <v>1.2470217036236297E-2</v>
      </c>
      <c r="J8" s="2">
        <f t="shared" si="0"/>
        <v>-2.4061196611528501E-2</v>
      </c>
      <c r="K8" s="8">
        <f t="shared" si="1"/>
        <v>-0.35050385246105897</v>
      </c>
    </row>
    <row r="9" spans="1:11" s="3" customFormat="1">
      <c r="A9" s="3" t="s">
        <v>390</v>
      </c>
      <c r="B9" s="93">
        <v>1.1067832145417367</v>
      </c>
      <c r="C9" s="93">
        <v>0.83167054195049994</v>
      </c>
      <c r="D9" s="93">
        <v>0.97281338535652162</v>
      </c>
      <c r="E9" s="93">
        <v>1.5963870999999998</v>
      </c>
      <c r="F9" s="93">
        <v>0.83542099999999997</v>
      </c>
      <c r="G9" s="93">
        <v>1.3926363524477643</v>
      </c>
      <c r="H9" s="93">
        <v>1.4743200128754956</v>
      </c>
      <c r="I9" s="2">
        <f t="shared" si="0"/>
        <v>0.1298615127659688</v>
      </c>
      <c r="J9" s="2">
        <f t="shared" si="0"/>
        <v>1.5009286806830779E-3</v>
      </c>
      <c r="K9" s="8">
        <f t="shared" si="1"/>
        <v>-7.6464591278959992E-2</v>
      </c>
    </row>
    <row r="10" spans="1:11" s="3" customFormat="1">
      <c r="A10" s="3" t="s">
        <v>391</v>
      </c>
      <c r="B10" s="93">
        <v>10.386806162396669</v>
      </c>
      <c r="C10" s="93">
        <v>10.17474307309425</v>
      </c>
      <c r="D10" s="93">
        <v>10.644820536890672</v>
      </c>
      <c r="E10" s="93">
        <v>10.983901267569998</v>
      </c>
      <c r="F10" s="93">
        <v>9.2747949999999992</v>
      </c>
      <c r="G10" s="93">
        <v>9.4349522375907675</v>
      </c>
      <c r="H10" s="93">
        <v>8.6303710225605208</v>
      </c>
      <c r="I10" s="2">
        <f t="shared" si="0"/>
        <v>1.880608727763966E-2</v>
      </c>
      <c r="J10" s="2">
        <f t="shared" si="0"/>
        <v>-3.0397732226954077E-2</v>
      </c>
      <c r="K10" s="8">
        <f t="shared" si="1"/>
        <v>-0.21427088496855684</v>
      </c>
    </row>
    <row r="11" spans="1:11" s="3" customFormat="1">
      <c r="B11" s="93"/>
      <c r="C11" s="93"/>
      <c r="D11" s="93"/>
      <c r="E11" s="93"/>
      <c r="F11" s="93"/>
      <c r="G11" s="93"/>
      <c r="H11" s="93"/>
      <c r="I11" s="72"/>
      <c r="J11" s="72"/>
    </row>
    <row r="12" spans="1:11" s="3" customFormat="1">
      <c r="A12" s="3" t="s">
        <v>392</v>
      </c>
      <c r="B12" s="93">
        <v>4.3843754140063202</v>
      </c>
      <c r="C12" s="93">
        <v>4.52335987084275</v>
      </c>
      <c r="D12" s="93">
        <v>4.9412896085462599</v>
      </c>
      <c r="E12" s="93">
        <v>4.7476298623599993</v>
      </c>
      <c r="F12" s="93">
        <v>4.2573499999999997</v>
      </c>
      <c r="G12" s="93">
        <v>4.1173857063061527</v>
      </c>
      <c r="H12" s="93">
        <v>2.9983044108040557</v>
      </c>
      <c r="I12" s="72"/>
      <c r="J12" s="72"/>
    </row>
    <row r="13" spans="1:11" s="3" customFormat="1">
      <c r="A13" s="3" t="s">
        <v>393</v>
      </c>
      <c r="B13" s="93">
        <v>0.67414877203237622</v>
      </c>
      <c r="C13" s="93">
        <v>0.48265437890775004</v>
      </c>
      <c r="D13" s="93">
        <v>0.42513158709091298</v>
      </c>
      <c r="E13" s="93">
        <v>0.5025067139399999</v>
      </c>
      <c r="F13" s="93">
        <v>0.39593699999999998</v>
      </c>
      <c r="G13" s="93">
        <v>0.39330947579690795</v>
      </c>
      <c r="H13" s="93">
        <v>0.41163906955607937</v>
      </c>
      <c r="I13" s="72"/>
      <c r="J13" s="72"/>
    </row>
    <row r="14" spans="1:11" s="3" customFormat="1">
      <c r="A14" s="3" t="s">
        <v>388</v>
      </c>
      <c r="B14" s="93">
        <v>1.0262073460815198</v>
      </c>
      <c r="C14" s="93">
        <v>1.031888177019</v>
      </c>
      <c r="D14" s="93">
        <v>1.1249132526554999</v>
      </c>
      <c r="E14" s="93">
        <v>0.80164639785999992</v>
      </c>
      <c r="F14" s="93">
        <v>0.72343999999999997</v>
      </c>
      <c r="G14" s="93">
        <v>0.66032169805068774</v>
      </c>
      <c r="H14" s="93">
        <v>0.69729993278233782</v>
      </c>
      <c r="I14" s="72"/>
      <c r="J14" s="72"/>
    </row>
    <row r="15" spans="1:11" s="3" customFormat="1">
      <c r="A15" s="3" t="s">
        <v>394</v>
      </c>
      <c r="B15" s="93">
        <v>1.1067832145417367</v>
      </c>
      <c r="C15" s="93">
        <v>0.83167054195049994</v>
      </c>
      <c r="D15" s="93">
        <v>0.97281338535652162</v>
      </c>
      <c r="E15" s="93">
        <v>1.5963870999999998</v>
      </c>
      <c r="F15" s="93">
        <v>0.83542099999999997</v>
      </c>
      <c r="G15" s="93">
        <v>1.3926363524477643</v>
      </c>
      <c r="H15" s="93">
        <v>1.4743200128754956</v>
      </c>
      <c r="I15" s="72"/>
      <c r="J15" s="72"/>
    </row>
    <row r="16" spans="1:11" s="3" customFormat="1">
      <c r="A16" s="3" t="s">
        <v>395</v>
      </c>
      <c r="B16" s="93">
        <v>0.79809447322689975</v>
      </c>
      <c r="C16" s="93">
        <v>0.85977522037050003</v>
      </c>
      <c r="D16" s="93">
        <v>0.66518924874241303</v>
      </c>
      <c r="E16" s="93">
        <v>0.90500770513999995</v>
      </c>
      <c r="F16" s="93">
        <v>0.74757600000000002</v>
      </c>
      <c r="G16" s="93">
        <v>0.63297831046986086</v>
      </c>
      <c r="H16" s="93">
        <v>0.66736251147907255</v>
      </c>
      <c r="I16" s="72"/>
      <c r="J16" s="72"/>
    </row>
    <row r="17" spans="1:10" s="3" customFormat="1">
      <c r="A17" s="3" t="s">
        <v>272</v>
      </c>
      <c r="B17" s="72">
        <v>80.177851302834</v>
      </c>
      <c r="C17" s="72">
        <v>85.110384977676617</v>
      </c>
      <c r="D17" s="72">
        <v>88.979038840298287</v>
      </c>
      <c r="E17" s="72">
        <v>94.588586941099692</v>
      </c>
      <c r="F17" s="72">
        <v>100</v>
      </c>
      <c r="G17" s="72">
        <v>105.62700000000001</v>
      </c>
      <c r="H17" s="72">
        <v>105.62700000000001</v>
      </c>
      <c r="I17" s="72"/>
      <c r="J17" s="72"/>
    </row>
    <row r="18" spans="1:10" s="3" customFormat="1">
      <c r="A18" s="3" t="s">
        <v>396</v>
      </c>
      <c r="B18" s="72"/>
      <c r="C18" s="72"/>
      <c r="D18" s="72"/>
      <c r="E18" s="72"/>
      <c r="F18" s="72"/>
      <c r="G18" s="72"/>
      <c r="H18" s="72"/>
      <c r="I18" s="72"/>
      <c r="J18" s="72"/>
    </row>
    <row r="19" spans="1:10" s="3" customFormat="1">
      <c r="A19" s="3" t="s">
        <v>397</v>
      </c>
      <c r="B19" s="72"/>
      <c r="C19" s="72"/>
      <c r="D19" s="72"/>
      <c r="E19" s="72"/>
      <c r="F19" s="72"/>
      <c r="G19" s="72"/>
      <c r="H19" s="72"/>
      <c r="I19" s="72"/>
      <c r="J19" s="72"/>
    </row>
    <row r="20" spans="1:10" s="3" customFormat="1"/>
    <row r="21" spans="1:10">
      <c r="A21" s="3" t="s">
        <v>399</v>
      </c>
      <c r="B21" s="3"/>
      <c r="C21" s="3"/>
      <c r="D21" s="3"/>
      <c r="E21" s="3"/>
      <c r="F21" s="3"/>
      <c r="G21" s="3"/>
      <c r="H21" s="3"/>
    </row>
    <row r="22" spans="1:10">
      <c r="A22" s="3"/>
      <c r="B22" s="3"/>
      <c r="C22" s="3"/>
      <c r="D22" s="3"/>
      <c r="E22" s="3"/>
      <c r="F22" s="3"/>
      <c r="G22" s="3"/>
      <c r="H22" s="3"/>
    </row>
    <row r="23" spans="1:10" s="3" customFormat="1"/>
    <row r="24" spans="1:10">
      <c r="A24" s="3"/>
      <c r="B24" s="3"/>
      <c r="C24" s="3"/>
      <c r="D24" s="3"/>
      <c r="E24" s="3"/>
      <c r="F24" s="3"/>
      <c r="G24" s="3"/>
      <c r="H24" s="3"/>
    </row>
    <row r="25" spans="1:10" s="3" customFormat="1"/>
    <row r="26" spans="1:10" s="3" customFormat="1"/>
    <row r="27" spans="1:10" s="3" customFormat="1"/>
    <row r="29" spans="1:10">
      <c r="A29" s="3"/>
      <c r="B29" s="3"/>
      <c r="C29" s="3"/>
      <c r="D29" s="3"/>
      <c r="E29" s="3"/>
      <c r="F29" s="3"/>
      <c r="G29" s="3"/>
      <c r="H29" s="3"/>
    </row>
    <row r="30" spans="1:10">
      <c r="A30" s="3"/>
      <c r="B30" s="3"/>
      <c r="C30" s="3"/>
      <c r="D30" s="3"/>
      <c r="E30" s="3"/>
      <c r="F30" s="3"/>
      <c r="G30" s="3"/>
      <c r="H30" s="3"/>
    </row>
    <row r="31" spans="1:10" s="3" customFormat="1"/>
    <row r="32" spans="1:10" s="3" customFormat="1"/>
    <row r="33" spans="1:8" s="3" customFormat="1"/>
    <row r="34" spans="1:8" s="3" customFormat="1"/>
    <row r="35" spans="1:8" s="3" customFormat="1"/>
    <row r="36" spans="1:8" s="3" customFormat="1"/>
    <row r="37" spans="1:8" s="3" customFormat="1"/>
    <row r="38" spans="1:8" s="3" customFormat="1"/>
    <row r="39" spans="1:8" s="3" customFormat="1"/>
    <row r="40" spans="1:8" s="3" customFormat="1"/>
    <row r="41" spans="1:8" s="3" customFormat="1"/>
    <row r="42" spans="1:8" s="3" customFormat="1"/>
    <row r="43" spans="1:8" s="3" customFormat="1"/>
    <row r="44" spans="1:8">
      <c r="B44" s="3"/>
      <c r="C44" s="3"/>
      <c r="D44" s="3"/>
      <c r="E44" s="3"/>
      <c r="F44" s="3"/>
      <c r="G44" s="3"/>
      <c r="H44" s="3"/>
    </row>
    <row r="45" spans="1:8">
      <c r="A45" s="3"/>
      <c r="B45" s="3"/>
      <c r="C45" s="3"/>
      <c r="D45" s="3"/>
      <c r="E45" s="3"/>
      <c r="F45" s="3"/>
      <c r="G45" s="3"/>
      <c r="H45" s="3"/>
    </row>
    <row r="46" spans="1:8">
      <c r="A46" s="3"/>
      <c r="B46" s="3"/>
      <c r="C46" s="3"/>
      <c r="D46" s="3"/>
      <c r="E46" s="3"/>
      <c r="F46" s="3"/>
      <c r="G46" s="3"/>
      <c r="H46" s="3"/>
    </row>
    <row r="47" spans="1:8">
      <c r="A47" s="3"/>
      <c r="B47" s="108"/>
      <c r="C47" s="108"/>
      <c r="D47" s="108"/>
      <c r="E47" s="108"/>
      <c r="F47" s="108"/>
      <c r="G47" s="108"/>
      <c r="H47" s="108"/>
    </row>
    <row r="48" spans="1:8">
      <c r="A48" s="3"/>
      <c r="B48" s="108"/>
      <c r="C48" s="108"/>
      <c r="D48" s="108"/>
      <c r="E48" s="108"/>
      <c r="F48" s="108"/>
      <c r="G48" s="108"/>
      <c r="H48" s="108"/>
    </row>
    <row r="50" spans="1:8">
      <c r="A50" s="3"/>
      <c r="B50" s="3"/>
      <c r="C50" s="3"/>
      <c r="D50" s="3"/>
      <c r="E50" s="3"/>
      <c r="F50" s="3"/>
      <c r="G50" s="3"/>
      <c r="H50" s="3"/>
    </row>
    <row r="51" spans="1:8">
      <c r="A51" s="3"/>
      <c r="B51" s="3"/>
      <c r="C51" s="3"/>
      <c r="D51" s="3"/>
      <c r="E51" s="3"/>
      <c r="F51" s="3"/>
      <c r="G51" s="3"/>
      <c r="H51" s="3"/>
    </row>
    <row r="52" spans="1:8">
      <c r="A52" s="3"/>
      <c r="B52" s="3"/>
      <c r="C52" s="3"/>
      <c r="D52" s="3"/>
      <c r="E52" s="3"/>
      <c r="F52" s="3"/>
      <c r="G52" s="3"/>
      <c r="H52" s="3"/>
    </row>
    <row r="53" spans="1:8" s="3" customFormat="1"/>
    <row r="54" spans="1:8">
      <c r="A54" s="3"/>
      <c r="B54" s="3"/>
      <c r="C54" s="3"/>
      <c r="D54" s="3"/>
      <c r="E54" s="3"/>
      <c r="F54" s="3"/>
      <c r="G54" s="3"/>
      <c r="H54" s="3"/>
    </row>
    <row r="55" spans="1:8">
      <c r="A55" s="3"/>
      <c r="B55" s="3"/>
      <c r="C55" s="3"/>
      <c r="D55" s="3"/>
      <c r="E55" s="3"/>
      <c r="F55" s="3"/>
      <c r="G55" s="3"/>
      <c r="H55" s="3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5"/>
  <sheetViews>
    <sheetView zoomScale="80" zoomScaleNormal="80" workbookViewId="0">
      <selection activeCell="G14" sqref="G14"/>
    </sheetView>
  </sheetViews>
  <sheetFormatPr defaultRowHeight="15"/>
  <cols>
    <col min="1" max="1" width="7.7109375" style="4" customWidth="1"/>
    <col min="2" max="7" width="7.7109375" style="3" customWidth="1"/>
    <col min="8" max="12" width="10.140625" style="3" customWidth="1"/>
    <col min="13" max="253" width="7.7109375" style="3" customWidth="1"/>
    <col min="254" max="16384" width="9.140625" style="3"/>
  </cols>
  <sheetData>
    <row r="1" spans="1:12" ht="26.25">
      <c r="A1" s="1" t="s">
        <v>405</v>
      </c>
    </row>
    <row r="2" spans="1:12" ht="24.75" customHeight="1">
      <c r="A2" s="3"/>
      <c r="H2" s="3" t="s">
        <v>404</v>
      </c>
    </row>
    <row r="3" spans="1:12">
      <c r="B3" s="3" t="s">
        <v>0</v>
      </c>
      <c r="C3" s="3" t="s">
        <v>1</v>
      </c>
      <c r="D3" s="3" t="s">
        <v>2</v>
      </c>
      <c r="E3" s="3" t="s">
        <v>3</v>
      </c>
      <c r="F3" s="3" t="s">
        <v>5</v>
      </c>
      <c r="H3" s="3" t="s">
        <v>403</v>
      </c>
      <c r="I3" s="3" t="s">
        <v>402</v>
      </c>
      <c r="J3" s="3" t="s">
        <v>2</v>
      </c>
      <c r="K3" s="3" t="s">
        <v>3</v>
      </c>
      <c r="L3" s="3" t="s">
        <v>245</v>
      </c>
    </row>
    <row r="4" spans="1:12" ht="12.75" customHeight="1">
      <c r="A4" s="109">
        <v>1994</v>
      </c>
      <c r="B4" s="2">
        <f t="shared" ref="B4:B26" si="0">H4/$L4</f>
        <v>4.2150274595191273E-2</v>
      </c>
      <c r="C4" s="2">
        <f t="shared" ref="C4:C26" si="1">I4/$L4</f>
        <v>6.496363301709808E-2</v>
      </c>
      <c r="D4" s="2">
        <f t="shared" ref="D4:D26" si="2">J4/$L4</f>
        <v>0.19268779871291672</v>
      </c>
      <c r="E4" s="2">
        <f t="shared" ref="E4:E26" si="3">K4/$L4</f>
        <v>3.1371474304079418E-2</v>
      </c>
      <c r="F4" s="2">
        <f t="shared" ref="F4:F26" si="4">SUM(B4:E4)</f>
        <v>0.33117318062928552</v>
      </c>
      <c r="G4" s="8"/>
      <c r="H4" s="3">
        <v>20916.34581139993</v>
      </c>
      <c r="I4" s="3">
        <v>32237.080930085347</v>
      </c>
      <c r="J4" s="3">
        <v>95617.992295988253</v>
      </c>
      <c r="K4" s="3">
        <v>15567.552322243522</v>
      </c>
      <c r="L4" s="3">
        <v>496232.72949652805</v>
      </c>
    </row>
    <row r="5" spans="1:12" ht="12.75" customHeight="1">
      <c r="A5" s="109">
        <v>1995</v>
      </c>
      <c r="B5" s="2">
        <f t="shared" si="0"/>
        <v>3.5371084556526364E-2</v>
      </c>
      <c r="C5" s="2">
        <f t="shared" si="1"/>
        <v>6.2038049102759535E-2</v>
      </c>
      <c r="D5" s="2">
        <f t="shared" si="2"/>
        <v>0.19546195943100741</v>
      </c>
      <c r="E5" s="2">
        <f t="shared" si="3"/>
        <v>3.1549295903081649E-2</v>
      </c>
      <c r="F5" s="2">
        <f t="shared" si="4"/>
        <v>0.32442038899337494</v>
      </c>
      <c r="G5" s="8"/>
      <c r="H5" s="3">
        <v>19944.686999078036</v>
      </c>
      <c r="I5" s="3">
        <v>34981.383435122058</v>
      </c>
      <c r="J5" s="3">
        <v>110215.09942246394</v>
      </c>
      <c r="K5" s="3">
        <v>17789.695727951788</v>
      </c>
      <c r="L5" s="3">
        <v>563869.81765301898</v>
      </c>
    </row>
    <row r="6" spans="1:12" ht="12.75" customHeight="1">
      <c r="A6" s="109">
        <v>1996</v>
      </c>
      <c r="B6" s="2">
        <f t="shared" si="0"/>
        <v>3.8600073137706921E-2</v>
      </c>
      <c r="C6" s="2">
        <f t="shared" si="1"/>
        <v>6.1368618592285949E-2</v>
      </c>
      <c r="D6" s="2">
        <f t="shared" si="2"/>
        <v>0.18677384515270815</v>
      </c>
      <c r="E6" s="2">
        <f t="shared" si="3"/>
        <v>3.1341854915839691E-2</v>
      </c>
      <c r="F6" s="2">
        <f t="shared" si="4"/>
        <v>0.3180843917985407</v>
      </c>
      <c r="G6" s="8"/>
      <c r="H6" s="3">
        <v>24496.042289758036</v>
      </c>
      <c r="I6" s="3">
        <v>38945.218340329091</v>
      </c>
      <c r="J6" s="3">
        <v>118528.79120615195</v>
      </c>
      <c r="K6" s="3">
        <v>19889.895045506615</v>
      </c>
      <c r="L6" s="3">
        <v>634611.29211770324</v>
      </c>
    </row>
    <row r="7" spans="1:12" ht="12.75" customHeight="1">
      <c r="A7" s="109">
        <v>1997</v>
      </c>
      <c r="B7" s="2">
        <f t="shared" si="0"/>
        <v>3.6925375796837787E-2</v>
      </c>
      <c r="C7" s="2">
        <f t="shared" si="1"/>
        <v>5.7879412220171851E-2</v>
      </c>
      <c r="D7" s="2">
        <f t="shared" si="2"/>
        <v>0.18406883742022767</v>
      </c>
      <c r="E7" s="2">
        <f t="shared" si="3"/>
        <v>3.1812559837569518E-2</v>
      </c>
      <c r="F7" s="2">
        <f t="shared" si="4"/>
        <v>0.31068618527480685</v>
      </c>
      <c r="G7" s="8"/>
      <c r="H7" s="3">
        <v>25962.838581356431</v>
      </c>
      <c r="I7" s="3">
        <v>40695.965964544092</v>
      </c>
      <c r="J7" s="3">
        <v>129421.82471189828</v>
      </c>
      <c r="K7" s="3">
        <v>22367.933652642532</v>
      </c>
      <c r="L7" s="3">
        <v>703116.4347304987</v>
      </c>
    </row>
    <row r="8" spans="1:12" ht="12.75" customHeight="1">
      <c r="A8" s="109">
        <v>1998</v>
      </c>
      <c r="B8" s="2">
        <f t="shared" si="0"/>
        <v>3.4481567049638041E-2</v>
      </c>
      <c r="C8" s="2">
        <f t="shared" si="1"/>
        <v>6.0457618041230121E-2</v>
      </c>
      <c r="D8" s="2">
        <f t="shared" si="2"/>
        <v>0.17863117286654409</v>
      </c>
      <c r="E8" s="2">
        <f t="shared" si="3"/>
        <v>2.9555676208852737E-2</v>
      </c>
      <c r="F8" s="2">
        <f t="shared" si="4"/>
        <v>0.30312603416626499</v>
      </c>
      <c r="G8" s="8"/>
      <c r="H8" s="3">
        <v>26263.225139672493</v>
      </c>
      <c r="I8" s="3">
        <v>46048.140206024065</v>
      </c>
      <c r="J8" s="3">
        <v>136056.19208675291</v>
      </c>
      <c r="K8" s="3">
        <v>22511.371867494912</v>
      </c>
      <c r="L8" s="3">
        <v>761659.84863347968</v>
      </c>
    </row>
    <row r="9" spans="1:12" ht="12.75" customHeight="1">
      <c r="A9" s="109">
        <v>1999</v>
      </c>
      <c r="B9" s="2">
        <f t="shared" si="0"/>
        <v>3.2379571666190571E-2</v>
      </c>
      <c r="C9" s="2">
        <f t="shared" si="1"/>
        <v>6.2721262304160405E-2</v>
      </c>
      <c r="D9" s="2">
        <f t="shared" si="2"/>
        <v>0.17058670568065251</v>
      </c>
      <c r="E9" s="2">
        <f t="shared" si="3"/>
        <v>2.7345382963093492E-2</v>
      </c>
      <c r="F9" s="2">
        <f t="shared" si="4"/>
        <v>0.29303292261409697</v>
      </c>
      <c r="G9" s="8"/>
      <c r="H9" s="3">
        <v>27028.927723131776</v>
      </c>
      <c r="I9" s="3">
        <v>52356.729205682852</v>
      </c>
      <c r="J9" s="3">
        <v>142397.67548203527</v>
      </c>
      <c r="K9" s="3">
        <v>22826.626222562671</v>
      </c>
      <c r="L9" s="3">
        <v>834752.47917977488</v>
      </c>
    </row>
    <row r="10" spans="1:12" ht="12.75" customHeight="1">
      <c r="A10" s="109">
        <v>2000</v>
      </c>
      <c r="B10" s="2">
        <f t="shared" si="0"/>
        <v>2.9947320387450058E-2</v>
      </c>
      <c r="C10" s="2">
        <f t="shared" si="1"/>
        <v>6.7245428547917999E-2</v>
      </c>
      <c r="D10" s="2">
        <f t="shared" si="2"/>
        <v>0.1747330588213854</v>
      </c>
      <c r="E10" s="2">
        <f t="shared" si="3"/>
        <v>2.5167669136903742E-2</v>
      </c>
      <c r="F10" s="2">
        <f t="shared" si="4"/>
        <v>0.29709347689365717</v>
      </c>
      <c r="G10" s="8"/>
      <c r="H10" s="3">
        <v>28339.854756295023</v>
      </c>
      <c r="I10" s="3">
        <v>63635.933145839597</v>
      </c>
      <c r="J10" s="3">
        <v>165354.00977632712</v>
      </c>
      <c r="K10" s="3">
        <v>23816.758182920428</v>
      </c>
      <c r="L10" s="3">
        <v>946323.5571544267</v>
      </c>
    </row>
    <row r="11" spans="1:12" ht="12.75" customHeight="1">
      <c r="A11" s="109">
        <v>2001</v>
      </c>
      <c r="B11" s="2">
        <f t="shared" si="0"/>
        <v>3.2163644969796033E-2</v>
      </c>
      <c r="C11" s="2">
        <f t="shared" si="1"/>
        <v>7.4118180676854037E-2</v>
      </c>
      <c r="D11" s="2">
        <f t="shared" si="2"/>
        <v>0.17572147314304817</v>
      </c>
      <c r="E11" s="2">
        <f t="shared" si="3"/>
        <v>2.4181160260231094E-2</v>
      </c>
      <c r="F11" s="2">
        <f t="shared" si="4"/>
        <v>0.3061844590499293</v>
      </c>
      <c r="G11" s="8"/>
      <c r="H11" s="3">
        <v>33647.75155609176</v>
      </c>
      <c r="I11" s="3">
        <v>77538.168685367156</v>
      </c>
      <c r="J11" s="3">
        <v>183829.67716936686</v>
      </c>
      <c r="K11" s="3">
        <v>25296.936138250589</v>
      </c>
      <c r="L11" s="3">
        <v>1046142.3631460118</v>
      </c>
    </row>
    <row r="12" spans="1:12" ht="12.75" customHeight="1">
      <c r="A12" s="109">
        <v>2002</v>
      </c>
      <c r="B12" s="2">
        <f t="shared" si="0"/>
        <v>3.3843594353253688E-2</v>
      </c>
      <c r="C12" s="2">
        <f t="shared" si="1"/>
        <v>7.6659303991929786E-2</v>
      </c>
      <c r="D12" s="2">
        <f t="shared" si="2"/>
        <v>0.17696750546413723</v>
      </c>
      <c r="E12" s="2">
        <f t="shared" si="3"/>
        <v>2.1868380988864903E-2</v>
      </c>
      <c r="F12" s="2">
        <f t="shared" si="4"/>
        <v>0.30933878479818561</v>
      </c>
      <c r="G12" s="8"/>
      <c r="H12" s="3">
        <v>41196.6</v>
      </c>
      <c r="I12" s="3">
        <v>93314.635847191501</v>
      </c>
      <c r="J12" s="3">
        <v>215416.2308975606</v>
      </c>
      <c r="K12" s="3">
        <v>26619.599999999999</v>
      </c>
      <c r="L12" s="3">
        <v>1217264.3239366624</v>
      </c>
    </row>
    <row r="13" spans="1:12" ht="12.75" customHeight="1">
      <c r="A13" s="109">
        <v>2003</v>
      </c>
      <c r="B13" s="2">
        <f t="shared" si="0"/>
        <v>3.0523384877690823E-2</v>
      </c>
      <c r="C13" s="2">
        <f t="shared" si="1"/>
        <v>6.5757165686262428E-2</v>
      </c>
      <c r="D13" s="2">
        <f t="shared" si="2"/>
        <v>0.17296100054038269</v>
      </c>
      <c r="E13" s="2">
        <f t="shared" si="3"/>
        <v>2.2369715782800604E-2</v>
      </c>
      <c r="F13" s="2">
        <f t="shared" si="4"/>
        <v>0.29161126688713657</v>
      </c>
      <c r="G13" s="8"/>
      <c r="H13" s="3">
        <v>40466.854121306373</v>
      </c>
      <c r="I13" s="3">
        <v>87178.589200355607</v>
      </c>
      <c r="J13" s="3">
        <v>229305.74723573599</v>
      </c>
      <c r="K13" s="3">
        <v>29657</v>
      </c>
      <c r="L13" s="3">
        <v>1325765.6149034477</v>
      </c>
    </row>
    <row r="14" spans="1:12" ht="12.75" customHeight="1">
      <c r="A14" s="109">
        <v>2004</v>
      </c>
      <c r="B14" s="2">
        <f t="shared" si="0"/>
        <v>2.7634837722865079E-2</v>
      </c>
      <c r="C14" s="2">
        <f t="shared" si="1"/>
        <v>6.2673404991959794E-2</v>
      </c>
      <c r="D14" s="2">
        <f t="shared" si="2"/>
        <v>0.16793442512072435</v>
      </c>
      <c r="E14" s="2">
        <f t="shared" si="3"/>
        <v>2.4038213273787849E-2</v>
      </c>
      <c r="F14" s="2">
        <f t="shared" si="4"/>
        <v>0.28228088110933708</v>
      </c>
      <c r="G14" s="8"/>
      <c r="H14" s="3">
        <v>40806.261585914333</v>
      </c>
      <c r="I14" s="3">
        <v>92545.047097049202</v>
      </c>
      <c r="J14" s="3">
        <v>247975.98413564882</v>
      </c>
      <c r="K14" s="3">
        <v>35495.4</v>
      </c>
      <c r="L14" s="3">
        <v>1476623.8902916086</v>
      </c>
    </row>
    <row r="15" spans="1:12">
      <c r="A15" s="109">
        <v>2005</v>
      </c>
      <c r="B15" s="2">
        <f t="shared" si="0"/>
        <v>2.3896230579709177E-2</v>
      </c>
      <c r="C15" s="2">
        <f t="shared" si="1"/>
        <v>6.5517563664980363E-2</v>
      </c>
      <c r="D15" s="2">
        <f t="shared" si="2"/>
        <v>0.16258306680667803</v>
      </c>
      <c r="E15" s="2">
        <f t="shared" si="3"/>
        <v>2.593801256046805E-2</v>
      </c>
      <c r="F15" s="2">
        <f t="shared" si="4"/>
        <v>0.27793487361183561</v>
      </c>
      <c r="G15" s="8"/>
      <c r="H15" s="3">
        <v>39172</v>
      </c>
      <c r="I15" s="3">
        <v>107399.95144103791</v>
      </c>
      <c r="J15" s="3">
        <v>266515</v>
      </c>
      <c r="K15" s="3">
        <v>42519</v>
      </c>
      <c r="L15" s="3">
        <v>1639254.3530803481</v>
      </c>
    </row>
    <row r="16" spans="1:12">
      <c r="A16" s="109">
        <v>2006</v>
      </c>
      <c r="B16" s="2">
        <f t="shared" si="0"/>
        <v>2.3314002970486903E-2</v>
      </c>
      <c r="C16" s="2">
        <f t="shared" si="1"/>
        <v>7.2220993247821261E-2</v>
      </c>
      <c r="D16" s="2">
        <f t="shared" si="2"/>
        <v>0.14666130002882999</v>
      </c>
      <c r="E16" s="2">
        <f t="shared" si="3"/>
        <v>2.6702823412985698E-2</v>
      </c>
      <c r="F16" s="2">
        <f t="shared" si="4"/>
        <v>0.26889911966012386</v>
      </c>
      <c r="G16" s="8"/>
      <c r="H16" s="3">
        <v>42883.8</v>
      </c>
      <c r="I16" s="3">
        <v>132843.36603034392</v>
      </c>
      <c r="J16" s="3">
        <v>269768.93955697166</v>
      </c>
      <c r="K16" s="3">
        <v>49117.199655820441</v>
      </c>
      <c r="L16" s="3">
        <v>1839400.9837901462</v>
      </c>
    </row>
    <row r="17" spans="1:12">
      <c r="A17" s="109">
        <v>2007</v>
      </c>
      <c r="B17" s="2">
        <f t="shared" si="0"/>
        <v>2.6433826862292557E-2</v>
      </c>
      <c r="C17" s="2">
        <f t="shared" si="1"/>
        <v>7.4743833348783081E-2</v>
      </c>
      <c r="D17" s="2">
        <f t="shared" si="2"/>
        <v>0.14363151702418253</v>
      </c>
      <c r="E17" s="2">
        <f t="shared" si="3"/>
        <v>3.1111955294915825E-2</v>
      </c>
      <c r="F17" s="2">
        <f t="shared" si="4"/>
        <v>0.27592113253017397</v>
      </c>
      <c r="G17" s="8"/>
      <c r="H17" s="3">
        <v>55762.183514533681</v>
      </c>
      <c r="I17" s="3">
        <v>157672.18925535068</v>
      </c>
      <c r="J17" s="3">
        <v>302990.82507037011</v>
      </c>
      <c r="K17" s="3">
        <v>65630.7</v>
      </c>
      <c r="L17" s="3">
        <v>2109500.9740749104</v>
      </c>
    </row>
    <row r="18" spans="1:12">
      <c r="A18" s="109">
        <v>2008</v>
      </c>
      <c r="B18" s="2">
        <f t="shared" si="0"/>
        <v>2.859484847660854E-2</v>
      </c>
      <c r="C18" s="2">
        <f t="shared" si="1"/>
        <v>8.3426734373798661E-2</v>
      </c>
      <c r="D18" s="2">
        <f t="shared" si="2"/>
        <v>0.14423296783301165</v>
      </c>
      <c r="E18" s="2">
        <f t="shared" si="3"/>
        <v>3.9236186033187098E-2</v>
      </c>
      <c r="F18" s="2">
        <f t="shared" si="4"/>
        <v>0.29549073671660597</v>
      </c>
      <c r="G18" s="8"/>
      <c r="H18" s="3">
        <v>67743</v>
      </c>
      <c r="I18" s="3">
        <v>197643.19686139989</v>
      </c>
      <c r="J18" s="3">
        <v>341697</v>
      </c>
      <c r="K18" s="3">
        <v>92953</v>
      </c>
      <c r="L18" s="3">
        <v>2369063.0868499214</v>
      </c>
    </row>
    <row r="19" spans="1:12">
      <c r="A19" s="109">
        <v>2009</v>
      </c>
      <c r="B19" s="2">
        <f t="shared" si="0"/>
        <v>2.713443691172528E-2</v>
      </c>
      <c r="C19" s="2">
        <f t="shared" si="1"/>
        <v>8.008379615138557E-2</v>
      </c>
      <c r="D19" s="2">
        <f t="shared" si="2"/>
        <v>0.13624474673585782</v>
      </c>
      <c r="E19" s="2">
        <f t="shared" si="3"/>
        <v>3.8184026378303183E-2</v>
      </c>
      <c r="F19" s="2">
        <f t="shared" si="4"/>
        <v>0.28164700617727184</v>
      </c>
      <c r="G19" s="8"/>
      <c r="H19" s="3">
        <v>68044.399999999994</v>
      </c>
      <c r="I19" s="3">
        <v>200824.28379004315</v>
      </c>
      <c r="J19" s="3">
        <v>341657.80093219364</v>
      </c>
      <c r="K19" s="3">
        <v>95753.2</v>
      </c>
      <c r="L19" s="3">
        <v>2507676.8764859382</v>
      </c>
    </row>
    <row r="20" spans="1:12">
      <c r="A20" s="111">
        <v>2010</v>
      </c>
      <c r="B20" s="2">
        <f t="shared" si="0"/>
        <v>2.3873729153764747E-2</v>
      </c>
      <c r="C20" s="2">
        <f t="shared" si="1"/>
        <v>8.3824251452136192E-2</v>
      </c>
      <c r="D20" s="2">
        <f t="shared" si="2"/>
        <v>0.13053065997987939</v>
      </c>
      <c r="E20" s="2">
        <f t="shared" si="3"/>
        <v>3.4735229358420272E-2</v>
      </c>
      <c r="F20" s="2">
        <f t="shared" si="4"/>
        <v>0.27296386994420063</v>
      </c>
      <c r="G20" s="8"/>
      <c r="H20" s="56">
        <v>65605.206842923799</v>
      </c>
      <c r="I20" s="56">
        <v>230349.74216013681</v>
      </c>
      <c r="J20" s="56">
        <v>358699.34236784</v>
      </c>
      <c r="K20" s="56">
        <v>95452.700000000041</v>
      </c>
      <c r="L20" s="110">
        <v>2748008.3408996137</v>
      </c>
    </row>
    <row r="21" spans="1:12">
      <c r="A21" s="111">
        <v>2011</v>
      </c>
      <c r="B21" s="2">
        <f t="shared" si="0"/>
        <v>2.2854725393040558E-2</v>
      </c>
      <c r="C21" s="2">
        <f t="shared" si="1"/>
        <v>8.6509537606613673E-2</v>
      </c>
      <c r="D21" s="2">
        <f t="shared" si="2"/>
        <v>0.11995165438481543</v>
      </c>
      <c r="E21" s="2">
        <f t="shared" si="3"/>
        <v>3.4340876664430267E-2</v>
      </c>
      <c r="F21" s="2">
        <f t="shared" si="4"/>
        <v>0.26365679404889991</v>
      </c>
      <c r="G21" s="8"/>
      <c r="H21" s="56">
        <v>69104.898248599973</v>
      </c>
      <c r="I21" s="56">
        <v>261575.34999999998</v>
      </c>
      <c r="J21" s="56">
        <v>362692.91047960008</v>
      </c>
      <c r="K21" s="56">
        <v>103835.10398185792</v>
      </c>
      <c r="L21" s="110">
        <v>3023659.0928212577</v>
      </c>
    </row>
    <row r="22" spans="1:12">
      <c r="A22" s="111">
        <v>2012</v>
      </c>
      <c r="B22" s="2">
        <f t="shared" si="0"/>
        <v>2.1694777356979257E-2</v>
      </c>
      <c r="C22" s="2">
        <f t="shared" si="1"/>
        <v>8.2162283920950568E-2</v>
      </c>
      <c r="D22" s="2">
        <f t="shared" si="2"/>
        <v>0.11717404922696599</v>
      </c>
      <c r="E22" s="2">
        <f t="shared" si="3"/>
        <v>3.4980180232473672E-2</v>
      </c>
      <c r="F22" s="2">
        <f t="shared" si="4"/>
        <v>0.2560112907373695</v>
      </c>
      <c r="G22" s="8"/>
      <c r="H22" s="56">
        <v>70591.591555555569</v>
      </c>
      <c r="I22" s="56">
        <v>267343.89998030895</v>
      </c>
      <c r="J22" s="56">
        <v>381266.99748221133</v>
      </c>
      <c r="K22" s="56">
        <v>113820.32435175552</v>
      </c>
      <c r="L22" s="110">
        <v>3253851.8554027062</v>
      </c>
    </row>
    <row r="23" spans="1:12" ht="12.75" customHeight="1">
      <c r="A23" s="111">
        <v>2013</v>
      </c>
      <c r="B23" s="2">
        <f t="shared" si="0"/>
        <v>2.0978659394487179E-2</v>
      </c>
      <c r="C23" s="2">
        <f t="shared" si="1"/>
        <v>8.1445577555115847E-2</v>
      </c>
      <c r="D23" s="2">
        <f t="shared" si="2"/>
        <v>0.1160152779894341</v>
      </c>
      <c r="E23" s="2">
        <f t="shared" si="3"/>
        <v>3.6331412189110616E-2</v>
      </c>
      <c r="F23" s="2">
        <f t="shared" si="4"/>
        <v>0.25477092712814775</v>
      </c>
      <c r="G23" s="8"/>
      <c r="H23" s="56">
        <v>74260.09056000007</v>
      </c>
      <c r="I23" s="56">
        <v>288300.40333958424</v>
      </c>
      <c r="J23" s="56">
        <v>410669.95215637609</v>
      </c>
      <c r="K23" s="56">
        <v>128605.64198134723</v>
      </c>
      <c r="L23" s="110">
        <v>3539791.9935491355</v>
      </c>
    </row>
    <row r="24" spans="1:12" ht="12.75" customHeight="1">
      <c r="A24" s="111">
        <v>2014</v>
      </c>
      <c r="B24" s="2">
        <f t="shared" si="0"/>
        <v>2.1776323004867676E-2</v>
      </c>
      <c r="C24" s="2">
        <f t="shared" si="1"/>
        <v>7.5312795110557024E-2</v>
      </c>
      <c r="D24" s="2">
        <f t="shared" si="2"/>
        <v>0.120382114343299</v>
      </c>
      <c r="E24" s="2">
        <f t="shared" si="3"/>
        <v>3.6905954523523452E-2</v>
      </c>
      <c r="F24" s="2">
        <f t="shared" si="4"/>
        <v>0.25437718698224715</v>
      </c>
      <c r="G24" s="8"/>
      <c r="H24" s="56">
        <v>82917.1944544</v>
      </c>
      <c r="I24" s="56">
        <v>286766.76386966498</v>
      </c>
      <c r="J24" s="56">
        <v>458376.15384396678</v>
      </c>
      <c r="K24" s="56">
        <v>140525.93760058586</v>
      </c>
      <c r="L24" s="110">
        <v>3807676.5501625533</v>
      </c>
    </row>
    <row r="25" spans="1:12" ht="12.75" customHeight="1">
      <c r="A25" s="111">
        <v>2015</v>
      </c>
      <c r="B25" s="2">
        <f t="shared" si="0"/>
        <v>2.0813181390762294E-2</v>
      </c>
      <c r="C25" s="2">
        <f t="shared" si="1"/>
        <v>7.0130586797033545E-2</v>
      </c>
      <c r="D25" s="2">
        <f t="shared" si="2"/>
        <v>0.11988157543793103</v>
      </c>
      <c r="E25" s="2">
        <f t="shared" si="3"/>
        <v>3.710921849983128E-2</v>
      </c>
      <c r="F25" s="2">
        <f t="shared" si="4"/>
        <v>0.24793456212555814</v>
      </c>
      <c r="G25" s="8"/>
      <c r="H25" s="56">
        <v>84288.394454399997</v>
      </c>
      <c r="I25" s="56">
        <v>284012.06198541657</v>
      </c>
      <c r="J25" s="56">
        <v>485491.63766054856</v>
      </c>
      <c r="K25" s="56">
        <v>150283.43760058569</v>
      </c>
      <c r="L25" s="110">
        <v>4049760.2395283254</v>
      </c>
    </row>
    <row r="26" spans="1:12" ht="12.75" customHeight="1">
      <c r="A26" s="111">
        <v>2016</v>
      </c>
      <c r="B26" s="2">
        <f t="shared" si="0"/>
        <v>2.1768175152921745E-2</v>
      </c>
      <c r="C26" s="2">
        <f t="shared" si="1"/>
        <v>7.0178301880138766E-2</v>
      </c>
      <c r="D26" s="2">
        <f t="shared" si="2"/>
        <v>0.11930818814275328</v>
      </c>
      <c r="E26" s="2">
        <f t="shared" si="3"/>
        <v>3.5583722117142343E-2</v>
      </c>
      <c r="F26" s="2">
        <f t="shared" si="4"/>
        <v>0.24683838729295612</v>
      </c>
      <c r="G26" s="8"/>
      <c r="H26" s="56">
        <v>94408.391000000003</v>
      </c>
      <c r="I26" s="56">
        <v>304362.7</v>
      </c>
      <c r="J26" s="56">
        <v>517438.60000000003</v>
      </c>
      <c r="K26" s="56">
        <v>154326.30099999998</v>
      </c>
      <c r="L26" s="110">
        <v>4336991.5179742761</v>
      </c>
    </row>
    <row r="27" spans="1:12" ht="12.75" customHeight="1">
      <c r="F27" s="8"/>
      <c r="G27" s="8"/>
      <c r="H27" s="8"/>
      <c r="I27" s="8"/>
      <c r="J27" s="8"/>
      <c r="K27" s="8"/>
    </row>
    <row r="28" spans="1:12" ht="12.75" customHeight="1">
      <c r="A28" s="109" t="s">
        <v>406</v>
      </c>
      <c r="B28" s="72"/>
      <c r="C28" s="72"/>
      <c r="D28" s="72"/>
      <c r="E28" s="72"/>
      <c r="F28" s="72"/>
      <c r="G28" s="72"/>
    </row>
    <row r="29" spans="1:12" ht="12.75" customHeight="1">
      <c r="B29" s="72"/>
      <c r="C29" s="72"/>
      <c r="D29" s="72"/>
      <c r="E29" s="72"/>
      <c r="F29" s="72"/>
      <c r="G29" s="72"/>
    </row>
    <row r="30" spans="1:12" ht="12.75" customHeight="1">
      <c r="B30" s="72"/>
      <c r="C30" s="72"/>
      <c r="D30" s="72"/>
      <c r="E30" s="72"/>
      <c r="F30" s="72"/>
      <c r="G30" s="72"/>
    </row>
    <row r="31" spans="1:12" ht="12.75" customHeight="1">
      <c r="B31" s="72"/>
      <c r="C31" s="72"/>
      <c r="D31" s="72"/>
      <c r="E31" s="72"/>
      <c r="F31" s="72"/>
      <c r="G31" s="72"/>
    </row>
    <row r="32" spans="1:12" ht="12.75" customHeight="1"/>
    <row r="33" spans="1:7" ht="12.75" customHeight="1">
      <c r="A33" s="109"/>
      <c r="B33" s="72"/>
      <c r="C33" s="72"/>
      <c r="D33" s="72"/>
      <c r="E33" s="72"/>
      <c r="F33" s="72"/>
      <c r="G33" s="72"/>
    </row>
    <row r="34" spans="1:7" ht="12.75" customHeight="1">
      <c r="B34" s="72"/>
      <c r="C34" s="72"/>
      <c r="D34" s="72"/>
      <c r="E34" s="72"/>
      <c r="F34" s="72"/>
      <c r="G34" s="72"/>
    </row>
    <row r="35" spans="1:7" ht="12.75" customHeight="1">
      <c r="B35" s="72"/>
      <c r="C35" s="72"/>
      <c r="D35" s="72"/>
      <c r="E35" s="72"/>
      <c r="F35" s="72"/>
      <c r="G35" s="72"/>
    </row>
    <row r="36" spans="1:7" ht="12.75" customHeight="1">
      <c r="B36" s="72"/>
      <c r="C36" s="72"/>
      <c r="D36" s="72"/>
      <c r="E36" s="72"/>
      <c r="F36" s="72"/>
      <c r="G36" s="72"/>
    </row>
    <row r="37" spans="1:7" ht="12.75" customHeight="1"/>
    <row r="38" spans="1:7" ht="12.75" customHeight="1">
      <c r="A38" s="109"/>
      <c r="B38" s="72"/>
      <c r="C38" s="72"/>
      <c r="D38" s="72"/>
      <c r="E38" s="72"/>
      <c r="F38" s="72"/>
      <c r="G38" s="72"/>
    </row>
    <row r="39" spans="1:7" ht="12.75" customHeight="1">
      <c r="B39" s="72"/>
      <c r="C39" s="72"/>
      <c r="D39" s="72"/>
      <c r="E39" s="72"/>
      <c r="F39" s="72"/>
      <c r="G39" s="72"/>
    </row>
    <row r="40" spans="1:7" ht="12.75" customHeight="1">
      <c r="B40" s="72"/>
      <c r="C40" s="72"/>
      <c r="D40" s="72"/>
      <c r="E40" s="72"/>
      <c r="F40" s="72"/>
      <c r="G40" s="72"/>
    </row>
    <row r="41" spans="1:7" ht="12.75" customHeight="1">
      <c r="B41" s="72"/>
      <c r="C41" s="72"/>
      <c r="D41" s="72"/>
      <c r="E41" s="72"/>
      <c r="F41" s="72"/>
      <c r="G41" s="72"/>
    </row>
    <row r="42" spans="1:7" ht="12.75" customHeight="1"/>
    <row r="43" spans="1:7" ht="12.75" customHeight="1">
      <c r="A43" s="109"/>
      <c r="B43" s="72"/>
      <c r="C43" s="72"/>
      <c r="D43" s="72"/>
      <c r="E43" s="72"/>
      <c r="F43" s="72"/>
      <c r="G43" s="72"/>
    </row>
    <row r="44" spans="1:7" ht="12.75" customHeight="1">
      <c r="B44" s="72"/>
      <c r="C44" s="72"/>
      <c r="D44" s="72"/>
      <c r="E44" s="72"/>
      <c r="F44" s="72"/>
      <c r="G44" s="72"/>
    </row>
    <row r="45" spans="1:7" ht="12.75" customHeight="1">
      <c r="B45" s="72"/>
      <c r="C45" s="72"/>
      <c r="D45" s="72"/>
      <c r="E45" s="72"/>
      <c r="F45" s="72"/>
      <c r="G45" s="72"/>
    </row>
    <row r="46" spans="1:7" ht="12.75" customHeight="1">
      <c r="B46" s="72"/>
      <c r="C46" s="72"/>
      <c r="D46" s="72"/>
      <c r="E46" s="72"/>
      <c r="F46" s="72"/>
      <c r="G46" s="72"/>
    </row>
    <row r="47" spans="1:7" ht="12.75" customHeight="1"/>
    <row r="48" spans="1:7" ht="12.75" customHeight="1">
      <c r="A48" s="109"/>
      <c r="B48" s="72"/>
      <c r="C48" s="72"/>
      <c r="D48" s="72"/>
      <c r="E48" s="72"/>
      <c r="F48" s="72"/>
      <c r="G48" s="72"/>
    </row>
    <row r="49" spans="1:7" ht="12.75" customHeight="1">
      <c r="B49" s="72"/>
      <c r="C49" s="72"/>
      <c r="D49" s="72"/>
      <c r="E49" s="72"/>
      <c r="F49" s="72"/>
      <c r="G49" s="72"/>
    </row>
    <row r="50" spans="1:7" ht="12.75" customHeight="1">
      <c r="B50" s="72"/>
      <c r="C50" s="72"/>
      <c r="D50" s="72"/>
      <c r="E50" s="72"/>
      <c r="F50" s="72"/>
      <c r="G50" s="72"/>
    </row>
    <row r="51" spans="1:7" ht="12.75" customHeight="1">
      <c r="B51" s="72"/>
      <c r="C51" s="72"/>
      <c r="D51" s="72"/>
      <c r="E51" s="72"/>
      <c r="F51" s="72"/>
      <c r="G51" s="72"/>
    </row>
    <row r="52" spans="1:7" ht="12.75" customHeight="1">
      <c r="B52" s="72"/>
      <c r="C52" s="72"/>
      <c r="D52" s="72"/>
      <c r="E52" s="72"/>
      <c r="F52" s="72"/>
      <c r="G52" s="72"/>
    </row>
    <row r="53" spans="1:7" ht="12.75" customHeight="1">
      <c r="A53" s="109"/>
      <c r="B53" s="72"/>
      <c r="C53" s="72"/>
      <c r="D53" s="72"/>
      <c r="E53" s="72"/>
      <c r="F53" s="72"/>
      <c r="G53" s="72"/>
    </row>
    <row r="54" spans="1:7" ht="12.75" customHeight="1">
      <c r="A54" s="109"/>
      <c r="B54" s="72"/>
      <c r="C54" s="72"/>
      <c r="D54" s="72"/>
      <c r="E54" s="72"/>
      <c r="F54" s="72"/>
      <c r="G54" s="72"/>
    </row>
    <row r="55" spans="1:7" ht="12.75" customHeight="1">
      <c r="A55" s="109"/>
      <c r="B55" s="72"/>
      <c r="C55" s="72"/>
      <c r="D55" s="72"/>
      <c r="E55" s="72"/>
      <c r="F55" s="72"/>
      <c r="G55" s="72"/>
    </row>
    <row r="56" spans="1:7" ht="12.75" customHeight="1">
      <c r="A56" s="109"/>
      <c r="B56" s="72"/>
      <c r="C56" s="72"/>
      <c r="D56" s="72"/>
      <c r="E56" s="72"/>
      <c r="F56" s="72"/>
      <c r="G56" s="72"/>
    </row>
    <row r="57" spans="1:7" ht="12.75" customHeight="1">
      <c r="A57" s="109"/>
      <c r="B57" s="72"/>
      <c r="C57" s="72"/>
      <c r="D57" s="72"/>
      <c r="E57" s="72"/>
      <c r="F57" s="72"/>
      <c r="G57" s="72"/>
    </row>
    <row r="58" spans="1:7" ht="12.75" customHeight="1">
      <c r="A58" s="109"/>
      <c r="B58" s="72"/>
      <c r="C58" s="72"/>
      <c r="D58" s="72"/>
      <c r="E58" s="72"/>
      <c r="F58" s="72"/>
      <c r="G58" s="72"/>
    </row>
    <row r="59" spans="1:7" ht="12.75" customHeight="1">
      <c r="A59" s="109"/>
      <c r="B59" s="72"/>
      <c r="C59" s="72"/>
      <c r="D59" s="72"/>
      <c r="E59" s="72"/>
      <c r="F59" s="72"/>
      <c r="G59" s="72"/>
    </row>
    <row r="60" spans="1:7" ht="12.75" customHeight="1">
      <c r="A60" s="109"/>
      <c r="B60" s="72"/>
      <c r="C60" s="72"/>
      <c r="D60" s="72"/>
      <c r="E60" s="72"/>
      <c r="F60" s="72"/>
      <c r="G60" s="72"/>
    </row>
    <row r="61" spans="1:7" ht="12.75" customHeight="1">
      <c r="A61" s="109"/>
      <c r="B61" s="72"/>
      <c r="C61" s="72"/>
      <c r="D61" s="72"/>
      <c r="E61" s="72"/>
      <c r="F61" s="72"/>
      <c r="G61" s="72"/>
    </row>
    <row r="62" spans="1:7" ht="12.75" customHeight="1">
      <c r="A62" s="109"/>
      <c r="B62" s="72"/>
      <c r="C62" s="72"/>
      <c r="D62" s="72"/>
      <c r="E62" s="72"/>
      <c r="F62" s="72"/>
      <c r="G62" s="72"/>
    </row>
    <row r="63" spans="1:7" ht="12.75" customHeight="1">
      <c r="A63" s="109"/>
      <c r="B63" s="72"/>
      <c r="C63" s="72"/>
      <c r="D63" s="72"/>
      <c r="E63" s="72"/>
      <c r="F63" s="72"/>
      <c r="G63" s="72"/>
    </row>
    <row r="64" spans="1:7" ht="12.75" customHeight="1">
      <c r="A64" s="109"/>
      <c r="B64" s="72"/>
      <c r="C64" s="72"/>
      <c r="D64" s="72"/>
      <c r="E64" s="72"/>
      <c r="F64" s="72"/>
      <c r="G64" s="72"/>
    </row>
    <row r="65" spans="1:7" ht="12.75" customHeight="1">
      <c r="A65" s="109"/>
      <c r="B65" s="72"/>
      <c r="C65" s="72"/>
      <c r="D65" s="72"/>
      <c r="E65" s="72"/>
      <c r="F65" s="72"/>
      <c r="G65" s="72"/>
    </row>
    <row r="66" spans="1:7" ht="12.75" customHeight="1">
      <c r="A66" s="109"/>
      <c r="B66" s="72"/>
      <c r="C66" s="72"/>
      <c r="D66" s="72"/>
      <c r="E66" s="72"/>
      <c r="F66" s="72"/>
      <c r="G66" s="72"/>
    </row>
    <row r="67" spans="1:7" ht="12.75" customHeight="1">
      <c r="A67" s="109"/>
      <c r="B67" s="72"/>
      <c r="C67" s="72"/>
      <c r="D67" s="72"/>
      <c r="E67" s="72"/>
      <c r="F67" s="72"/>
      <c r="G67" s="72"/>
    </row>
    <row r="68" spans="1:7" ht="12.75" customHeight="1">
      <c r="A68" s="109"/>
      <c r="B68" s="72"/>
      <c r="C68" s="72"/>
      <c r="D68" s="72"/>
      <c r="E68" s="72"/>
      <c r="F68" s="72"/>
      <c r="G68" s="72"/>
    </row>
    <row r="69" spans="1:7" ht="12.75" customHeight="1">
      <c r="A69" s="109"/>
      <c r="B69" s="72"/>
      <c r="C69" s="72"/>
      <c r="D69" s="72"/>
      <c r="E69" s="72"/>
      <c r="F69" s="72"/>
      <c r="G69" s="72"/>
    </row>
    <row r="70" spans="1:7" ht="12.75" customHeight="1">
      <c r="A70" s="109"/>
      <c r="B70" s="72"/>
      <c r="C70" s="72"/>
      <c r="D70" s="72"/>
      <c r="E70" s="72"/>
      <c r="F70" s="72"/>
      <c r="G70" s="72"/>
    </row>
    <row r="71" spans="1:7" ht="12.75" customHeight="1">
      <c r="A71" s="109"/>
      <c r="B71" s="72"/>
      <c r="C71" s="72"/>
      <c r="D71" s="72"/>
      <c r="E71" s="72"/>
      <c r="F71" s="72"/>
      <c r="G71" s="72"/>
    </row>
    <row r="72" spans="1:7" ht="12.75" customHeight="1">
      <c r="A72" s="109"/>
      <c r="B72" s="72"/>
      <c r="C72" s="72"/>
      <c r="D72" s="72"/>
      <c r="E72" s="72"/>
      <c r="F72" s="72"/>
      <c r="G72" s="72"/>
    </row>
    <row r="73" spans="1:7" ht="12.75" customHeight="1">
      <c r="A73" s="109"/>
      <c r="B73" s="72"/>
      <c r="C73" s="72"/>
      <c r="D73" s="72"/>
      <c r="E73" s="72"/>
      <c r="F73" s="72"/>
      <c r="G73" s="72"/>
    </row>
    <row r="74" spans="1:7" ht="12.75" customHeight="1">
      <c r="A74" s="109"/>
      <c r="B74" s="72"/>
      <c r="C74" s="72"/>
      <c r="D74" s="72"/>
      <c r="E74" s="72"/>
      <c r="F74" s="72"/>
      <c r="G74" s="72"/>
    </row>
    <row r="75" spans="1:7" ht="12.75" customHeight="1">
      <c r="A75" s="109"/>
      <c r="B75" s="72"/>
      <c r="C75" s="72"/>
      <c r="D75" s="72"/>
      <c r="E75" s="72"/>
      <c r="F75" s="72"/>
      <c r="G75" s="72"/>
    </row>
    <row r="76" spans="1:7" ht="12.75" customHeight="1">
      <c r="A76" s="109"/>
      <c r="B76" s="72"/>
      <c r="C76" s="72"/>
      <c r="D76" s="72"/>
      <c r="E76" s="72"/>
      <c r="F76" s="72"/>
      <c r="G76" s="72"/>
    </row>
    <row r="77" spans="1:7" ht="12.75" customHeight="1">
      <c r="A77" s="109"/>
      <c r="B77" s="72"/>
      <c r="C77" s="72"/>
      <c r="D77" s="72"/>
      <c r="E77" s="72"/>
      <c r="F77" s="72"/>
      <c r="G77" s="72"/>
    </row>
    <row r="78" spans="1:7" ht="12.75" customHeight="1">
      <c r="A78" s="109"/>
      <c r="B78" s="72"/>
      <c r="C78" s="72"/>
      <c r="D78" s="72"/>
      <c r="E78" s="72"/>
      <c r="F78" s="72"/>
      <c r="G78" s="72"/>
    </row>
    <row r="79" spans="1:7" ht="12.75" customHeight="1">
      <c r="A79" s="109"/>
      <c r="B79" s="72"/>
      <c r="C79" s="72"/>
      <c r="D79" s="72"/>
      <c r="E79" s="72"/>
      <c r="F79" s="72"/>
      <c r="G79" s="72"/>
    </row>
    <row r="80" spans="1:7" ht="12.75" customHeight="1">
      <c r="A80" s="109"/>
      <c r="B80" s="72"/>
      <c r="C80" s="72"/>
      <c r="D80" s="72"/>
      <c r="E80" s="72"/>
      <c r="F80" s="72"/>
      <c r="G80" s="72"/>
    </row>
    <row r="81" spans="1:7" ht="12.75" customHeight="1">
      <c r="A81" s="109"/>
      <c r="B81" s="72"/>
      <c r="C81" s="72"/>
      <c r="D81" s="72"/>
      <c r="E81" s="72"/>
      <c r="F81" s="72"/>
      <c r="G81" s="72"/>
    </row>
    <row r="82" spans="1:7" ht="12.75" customHeight="1">
      <c r="A82" s="109"/>
    </row>
    <row r="83" spans="1:7">
      <c r="A83" s="109"/>
      <c r="B83" s="72"/>
      <c r="C83" s="72"/>
      <c r="D83" s="72"/>
      <c r="E83" s="72"/>
      <c r="F83" s="72"/>
      <c r="G83" s="72"/>
    </row>
    <row r="84" spans="1:7">
      <c r="A84" s="109"/>
      <c r="B84" s="72"/>
      <c r="C84" s="72"/>
      <c r="D84" s="72"/>
      <c r="E84" s="72"/>
      <c r="F84" s="72"/>
      <c r="G84" s="72"/>
    </row>
    <row r="85" spans="1:7">
      <c r="B85" s="72"/>
      <c r="C85" s="72"/>
      <c r="D85" s="72"/>
      <c r="E85" s="72"/>
      <c r="F85" s="72"/>
      <c r="G85" s="72"/>
    </row>
    <row r="86" spans="1:7">
      <c r="B86" s="72"/>
      <c r="C86" s="72"/>
      <c r="D86" s="72"/>
      <c r="E86" s="72"/>
      <c r="F86" s="72"/>
      <c r="G86" s="72"/>
    </row>
    <row r="87" spans="1:7">
      <c r="B87" s="72"/>
      <c r="C87" s="72"/>
      <c r="D87" s="72"/>
      <c r="E87" s="72"/>
      <c r="F87" s="72"/>
      <c r="G87" s="72"/>
    </row>
    <row r="88" spans="1:7">
      <c r="A88" s="109"/>
      <c r="B88" s="72"/>
      <c r="C88" s="72"/>
      <c r="D88" s="72"/>
      <c r="E88" s="72"/>
      <c r="F88" s="72"/>
      <c r="G88" s="72"/>
    </row>
    <row r="89" spans="1:7">
      <c r="A89" s="109"/>
      <c r="B89" s="72"/>
      <c r="C89" s="72"/>
      <c r="D89" s="72"/>
      <c r="E89" s="72"/>
      <c r="F89" s="72"/>
      <c r="G89" s="72"/>
    </row>
    <row r="90" spans="1:7">
      <c r="A90" s="109"/>
      <c r="B90" s="72"/>
      <c r="C90" s="72"/>
      <c r="D90" s="72"/>
      <c r="E90" s="72"/>
      <c r="F90" s="72"/>
      <c r="G90" s="72"/>
    </row>
    <row r="91" spans="1:7">
      <c r="B91" s="72"/>
      <c r="C91" s="72"/>
      <c r="D91" s="72"/>
      <c r="E91" s="72"/>
      <c r="F91" s="72"/>
      <c r="G91" s="72"/>
    </row>
    <row r="92" spans="1:7">
      <c r="B92" s="72"/>
      <c r="C92" s="72"/>
      <c r="D92" s="72"/>
      <c r="E92" s="72"/>
      <c r="F92" s="72"/>
      <c r="G92" s="72"/>
    </row>
    <row r="93" spans="1:7">
      <c r="A93" s="109"/>
      <c r="B93" s="72"/>
      <c r="C93" s="72"/>
      <c r="D93" s="72"/>
      <c r="E93" s="72"/>
      <c r="F93" s="72"/>
      <c r="G93" s="72"/>
    </row>
    <row r="94" spans="1:7">
      <c r="A94" s="109"/>
      <c r="B94" s="72"/>
      <c r="C94" s="72"/>
      <c r="D94" s="72"/>
      <c r="E94" s="72"/>
      <c r="F94" s="72"/>
      <c r="G94" s="72"/>
    </row>
    <row r="95" spans="1:7">
      <c r="A95" s="109"/>
      <c r="B95" s="72"/>
      <c r="C95" s="72"/>
      <c r="D95" s="72"/>
      <c r="E95" s="72"/>
      <c r="F95" s="72"/>
      <c r="G95" s="72"/>
    </row>
    <row r="96" spans="1:7">
      <c r="B96" s="72"/>
      <c r="C96" s="72"/>
      <c r="D96" s="72"/>
      <c r="E96" s="72"/>
      <c r="F96" s="72"/>
      <c r="G96" s="72"/>
    </row>
    <row r="97" spans="1:7">
      <c r="B97" s="72"/>
      <c r="C97" s="72"/>
      <c r="D97" s="72"/>
      <c r="E97" s="72"/>
      <c r="F97" s="72"/>
      <c r="G97" s="72"/>
    </row>
    <row r="98" spans="1:7">
      <c r="A98" s="109"/>
      <c r="B98" s="72"/>
      <c r="C98" s="72"/>
      <c r="D98" s="72"/>
      <c r="E98" s="72"/>
      <c r="F98" s="72"/>
      <c r="G98" s="72"/>
    </row>
    <row r="99" spans="1:7">
      <c r="B99" s="72"/>
      <c r="C99" s="72"/>
      <c r="D99" s="72"/>
      <c r="E99" s="72"/>
      <c r="F99" s="72"/>
      <c r="G99" s="72"/>
    </row>
    <row r="100" spans="1:7">
      <c r="B100" s="72"/>
      <c r="C100" s="72"/>
      <c r="D100" s="72"/>
      <c r="E100" s="72"/>
      <c r="F100" s="72"/>
      <c r="G100" s="72"/>
    </row>
    <row r="101" spans="1:7">
      <c r="B101" s="72"/>
      <c r="C101" s="72"/>
      <c r="D101" s="72"/>
      <c r="E101" s="72"/>
      <c r="F101" s="72"/>
      <c r="G101" s="72"/>
    </row>
    <row r="103" spans="1:7">
      <c r="A103" s="109"/>
      <c r="B103" s="72"/>
      <c r="C103" s="72"/>
      <c r="D103" s="72"/>
      <c r="E103" s="72"/>
      <c r="F103" s="72"/>
      <c r="G103" s="72"/>
    </row>
    <row r="104" spans="1:7">
      <c r="B104" s="72"/>
      <c r="C104" s="72"/>
      <c r="D104" s="72"/>
      <c r="E104" s="72"/>
      <c r="F104" s="72"/>
      <c r="G104" s="72"/>
    </row>
    <row r="105" spans="1:7">
      <c r="B105" s="72"/>
      <c r="C105" s="72"/>
      <c r="D105" s="72"/>
      <c r="E105" s="72"/>
      <c r="F105" s="72"/>
      <c r="G105" s="72"/>
    </row>
    <row r="106" spans="1:7">
      <c r="B106" s="72"/>
      <c r="C106" s="72"/>
      <c r="D106" s="72"/>
      <c r="E106" s="72"/>
      <c r="F106" s="72"/>
      <c r="G106" s="72"/>
    </row>
    <row r="108" spans="1:7">
      <c r="A108" s="109"/>
      <c r="B108" s="72"/>
      <c r="C108" s="72"/>
      <c r="D108" s="72"/>
      <c r="E108" s="72"/>
      <c r="F108" s="72"/>
      <c r="G108" s="72"/>
    </row>
    <row r="109" spans="1:7">
      <c r="B109" s="72"/>
      <c r="C109" s="72"/>
      <c r="D109" s="72"/>
      <c r="E109" s="72"/>
      <c r="F109" s="72"/>
      <c r="G109" s="72"/>
    </row>
    <row r="110" spans="1:7">
      <c r="B110" s="72"/>
      <c r="C110" s="72"/>
      <c r="D110" s="72"/>
      <c r="E110" s="72"/>
      <c r="F110" s="72"/>
      <c r="G110" s="72"/>
    </row>
    <row r="111" spans="1:7">
      <c r="B111" s="72"/>
      <c r="C111" s="72"/>
      <c r="D111" s="72"/>
      <c r="E111" s="72"/>
      <c r="F111" s="72"/>
      <c r="G111" s="72"/>
    </row>
    <row r="113" spans="1:7">
      <c r="A113" s="109"/>
      <c r="B113" s="72"/>
      <c r="C113" s="72"/>
      <c r="D113" s="72"/>
      <c r="E113" s="72"/>
      <c r="F113" s="72"/>
      <c r="G113" s="72"/>
    </row>
    <row r="114" spans="1:7">
      <c r="B114" s="72"/>
      <c r="C114" s="72"/>
      <c r="D114" s="72"/>
      <c r="E114" s="72"/>
      <c r="F114" s="72"/>
      <c r="G114" s="72"/>
    </row>
    <row r="115" spans="1:7">
      <c r="B115" s="72"/>
      <c r="C115" s="72"/>
      <c r="D115" s="72"/>
      <c r="E115" s="72"/>
      <c r="F115" s="72"/>
      <c r="G115" s="72"/>
    </row>
    <row r="116" spans="1:7">
      <c r="B116" s="72"/>
      <c r="C116" s="72"/>
      <c r="D116" s="72"/>
      <c r="E116" s="72"/>
      <c r="F116" s="72"/>
      <c r="G116" s="72"/>
    </row>
    <row r="117" spans="1:7">
      <c r="B117" s="72"/>
      <c r="C117" s="72"/>
      <c r="D117" s="72"/>
      <c r="E117" s="72"/>
      <c r="F117" s="72"/>
      <c r="G117" s="72"/>
    </row>
    <row r="118" spans="1:7">
      <c r="A118" s="109"/>
      <c r="B118" s="72"/>
      <c r="C118" s="72"/>
      <c r="D118" s="72"/>
      <c r="E118" s="72"/>
      <c r="F118" s="72"/>
      <c r="G118" s="72"/>
    </row>
    <row r="119" spans="1:7">
      <c r="B119" s="72"/>
      <c r="C119" s="72"/>
      <c r="D119" s="72"/>
      <c r="E119" s="72"/>
      <c r="F119" s="72"/>
      <c r="G119" s="72"/>
    </row>
    <row r="120" spans="1:7">
      <c r="B120" s="72"/>
      <c r="C120" s="72"/>
      <c r="D120" s="72"/>
      <c r="E120" s="72"/>
      <c r="F120" s="72"/>
      <c r="G120" s="72"/>
    </row>
    <row r="121" spans="1:7">
      <c r="B121" s="72"/>
      <c r="C121" s="72"/>
      <c r="D121" s="72"/>
      <c r="E121" s="72"/>
      <c r="F121" s="72"/>
      <c r="G121" s="72"/>
    </row>
    <row r="122" spans="1:7">
      <c r="B122" s="72"/>
      <c r="C122" s="72"/>
      <c r="D122" s="72"/>
      <c r="E122" s="72"/>
      <c r="F122" s="72"/>
      <c r="G122" s="72"/>
    </row>
    <row r="123" spans="1:7">
      <c r="A123" s="109"/>
      <c r="B123" s="72"/>
      <c r="C123" s="72"/>
      <c r="D123" s="72"/>
      <c r="E123" s="72"/>
      <c r="F123" s="72"/>
      <c r="G123" s="72"/>
    </row>
    <row r="124" spans="1:7">
      <c r="B124" s="72"/>
      <c r="C124" s="72"/>
      <c r="D124" s="72"/>
      <c r="E124" s="72"/>
      <c r="F124" s="72"/>
      <c r="G124" s="72"/>
    </row>
    <row r="125" spans="1:7">
      <c r="B125" s="72"/>
      <c r="C125" s="72"/>
      <c r="D125" s="72"/>
      <c r="E125" s="72"/>
      <c r="F125" s="72"/>
      <c r="G125" s="72"/>
    </row>
    <row r="126" spans="1:7">
      <c r="B126" s="72"/>
      <c r="C126" s="72"/>
      <c r="D126" s="72"/>
      <c r="E126" s="72"/>
      <c r="F126" s="72"/>
      <c r="G126" s="72"/>
    </row>
    <row r="127" spans="1:7">
      <c r="B127" s="72"/>
      <c r="C127" s="72"/>
      <c r="D127" s="72"/>
      <c r="E127" s="72"/>
      <c r="F127" s="72"/>
      <c r="G127" s="72"/>
    </row>
    <row r="128" spans="1:7">
      <c r="A128" s="109"/>
      <c r="B128" s="72"/>
      <c r="C128" s="72"/>
      <c r="D128" s="72"/>
      <c r="E128" s="72"/>
      <c r="F128" s="72"/>
      <c r="G128" s="72"/>
    </row>
    <row r="129" spans="1:7">
      <c r="A129" s="109"/>
    </row>
    <row r="130" spans="1:7">
      <c r="A130" s="109"/>
    </row>
    <row r="131" spans="1:7">
      <c r="A131" s="109"/>
      <c r="B131" s="72"/>
      <c r="C131" s="72"/>
      <c r="D131" s="72"/>
      <c r="E131" s="72"/>
      <c r="F131" s="72"/>
      <c r="G131" s="72"/>
    </row>
    <row r="132" spans="1:7">
      <c r="A132" s="109"/>
      <c r="B132" s="72"/>
      <c r="C132" s="72"/>
      <c r="D132" s="72"/>
      <c r="E132" s="72"/>
      <c r="F132" s="72"/>
      <c r="G132" s="72"/>
    </row>
    <row r="133" spans="1:7">
      <c r="A133" s="109"/>
      <c r="B133" s="72"/>
      <c r="C133" s="72"/>
      <c r="D133" s="72"/>
      <c r="E133" s="72"/>
      <c r="F133" s="72"/>
      <c r="G133" s="72"/>
    </row>
    <row r="134" spans="1:7">
      <c r="A134" s="109"/>
    </row>
    <row r="135" spans="1:7">
      <c r="A135" s="109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09"/>
  <sheetViews>
    <sheetView tabSelected="1" zoomScale="53" zoomScaleNormal="53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G31" sqref="G31"/>
    </sheetView>
  </sheetViews>
  <sheetFormatPr defaultRowHeight="15"/>
  <cols>
    <col min="1" max="1" width="17.7109375" style="20" customWidth="1"/>
    <col min="2" max="6" width="13.28515625" style="20" customWidth="1"/>
    <col min="7" max="7" width="14.85546875" style="3" bestFit="1" customWidth="1"/>
    <col min="8" max="12" width="12.5703125" style="21" customWidth="1"/>
    <col min="13" max="13" width="12.140625" style="23" customWidth="1"/>
    <col min="14" max="17" width="13" style="21" customWidth="1"/>
    <col min="18" max="18" width="14.85546875" style="23" bestFit="1" customWidth="1"/>
    <col min="19" max="19" width="14.85546875" style="21" customWidth="1"/>
    <col min="20" max="22" width="14.85546875" style="21" bestFit="1" customWidth="1"/>
    <col min="23" max="23" width="14.85546875" style="21" customWidth="1"/>
    <col min="24" max="26" width="14.85546875" style="21" bestFit="1" customWidth="1"/>
    <col min="27" max="27" width="14.85546875" style="21" customWidth="1"/>
    <col min="28" max="30" width="14.85546875" style="21" bestFit="1" customWidth="1"/>
    <col min="31" max="31" width="14.85546875" style="21" customWidth="1"/>
    <col min="32" max="34" width="14.85546875" style="21" bestFit="1" customWidth="1"/>
    <col min="35" max="35" width="14.85546875" style="21" customWidth="1"/>
    <col min="36" max="38" width="14.85546875" style="21" bestFit="1" customWidth="1"/>
    <col min="39" max="39" width="14.85546875" style="21" customWidth="1"/>
    <col min="40" max="42" width="14.85546875" style="21" bestFit="1" customWidth="1"/>
    <col min="43" max="43" width="14.85546875" style="21" customWidth="1"/>
    <col min="44" max="44" width="14.85546875" style="24" bestFit="1" customWidth="1"/>
    <col min="45" max="46" width="14.85546875" style="21" bestFit="1" customWidth="1"/>
    <col min="47" max="47" width="14.85546875" style="21" customWidth="1"/>
    <col min="48" max="49" width="14.85546875" style="21" bestFit="1" customWidth="1"/>
    <col min="50" max="50" width="14.85546875" style="24" bestFit="1" customWidth="1"/>
    <col min="51" max="51" width="14.85546875" style="21" customWidth="1"/>
    <col min="52" max="54" width="14.85546875" style="21" bestFit="1" customWidth="1"/>
    <col min="55" max="55" width="14.85546875" style="21" customWidth="1"/>
    <col min="56" max="58" width="14.85546875" style="21" bestFit="1" customWidth="1"/>
    <col min="59" max="59" width="14.85546875" style="21" customWidth="1"/>
    <col min="60" max="62" width="14.85546875" style="21" bestFit="1" customWidth="1"/>
    <col min="63" max="63" width="14.85546875" style="21" customWidth="1"/>
    <col min="64" max="66" width="14.85546875" style="21" bestFit="1" customWidth="1"/>
    <col min="67" max="67" width="14.85546875" style="21" customWidth="1"/>
    <col min="68" max="70" width="14.85546875" style="21" bestFit="1" customWidth="1"/>
    <col min="71" max="71" width="14.85546875" style="21" customWidth="1"/>
    <col min="72" max="74" width="14.85546875" style="21" bestFit="1" customWidth="1"/>
    <col min="75" max="75" width="14.85546875" style="21" customWidth="1"/>
    <col min="76" max="78" width="14.85546875" style="21" bestFit="1" customWidth="1"/>
    <col min="79" max="79" width="14.85546875" style="21" customWidth="1"/>
    <col min="80" max="16384" width="9.140625" style="21"/>
  </cols>
  <sheetData>
    <row r="1" spans="1:79" ht="26.25">
      <c r="A1" s="1" t="s">
        <v>88</v>
      </c>
      <c r="M1" s="22"/>
    </row>
    <row r="2" spans="1:79">
      <c r="M2" s="22"/>
    </row>
    <row r="3" spans="1:79">
      <c r="A3" s="21"/>
      <c r="B3" s="3"/>
      <c r="C3" s="3"/>
      <c r="D3" s="3"/>
      <c r="E3" s="3"/>
      <c r="F3" s="3"/>
      <c r="H3" s="3"/>
      <c r="I3" s="3"/>
      <c r="J3" s="3"/>
      <c r="K3" s="3"/>
      <c r="L3" s="3"/>
      <c r="M3" s="3"/>
      <c r="N3" s="3"/>
      <c r="O3" s="3"/>
      <c r="P3" s="3"/>
      <c r="Q3" s="3"/>
      <c r="R3" s="25"/>
      <c r="AR3" s="21"/>
      <c r="AX3" s="21"/>
      <c r="BA3" s="24"/>
      <c r="BF3" s="24"/>
    </row>
    <row r="4" spans="1:79">
      <c r="B4" s="3" t="s">
        <v>80</v>
      </c>
      <c r="C4" s="3" t="s">
        <v>81</v>
      </c>
      <c r="D4" s="3" t="s">
        <v>82</v>
      </c>
      <c r="E4" s="4" t="s">
        <v>73</v>
      </c>
      <c r="F4" s="4" t="s">
        <v>83</v>
      </c>
      <c r="H4" s="3"/>
      <c r="I4" s="3"/>
      <c r="J4" s="3"/>
      <c r="K4" s="4"/>
      <c r="L4" s="4"/>
      <c r="M4" s="3"/>
      <c r="N4" s="3"/>
      <c r="O4" s="3"/>
      <c r="P4" s="4"/>
      <c r="Q4" s="4"/>
      <c r="AR4" s="21"/>
      <c r="AX4" s="21"/>
      <c r="BA4" s="24"/>
      <c r="BF4" s="24"/>
    </row>
    <row r="5" spans="1:79">
      <c r="A5" s="20" t="s">
        <v>6</v>
      </c>
      <c r="B5" s="26">
        <v>122.7702814159292</v>
      </c>
      <c r="C5" s="26">
        <v>135.95039115044247</v>
      </c>
      <c r="D5" s="26">
        <v>140.34376106194691</v>
      </c>
      <c r="E5" s="26">
        <v>137.90299999999999</v>
      </c>
      <c r="F5" s="26">
        <v>135.46223893805308</v>
      </c>
      <c r="M5" s="27"/>
      <c r="N5" s="27"/>
      <c r="O5" s="27"/>
      <c r="P5" s="27"/>
      <c r="Q5" s="27"/>
      <c r="R5" s="28"/>
      <c r="S5" s="29"/>
      <c r="T5" s="29"/>
      <c r="U5" s="29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1"/>
      <c r="BB5" s="30"/>
      <c r="BC5" s="30"/>
      <c r="BD5" s="30"/>
      <c r="BE5" s="30"/>
      <c r="BF5" s="31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</row>
    <row r="6" spans="1:79">
      <c r="A6" s="20" t="s">
        <v>91</v>
      </c>
      <c r="B6" s="26">
        <v>77.763135922330093</v>
      </c>
      <c r="C6" s="26">
        <v>80.842864077669901</v>
      </c>
      <c r="D6" s="26">
        <v>87.772252427184455</v>
      </c>
      <c r="E6" s="26">
        <v>79.302999999999997</v>
      </c>
      <c r="F6" s="26">
        <v>81.612796116504853</v>
      </c>
      <c r="M6" s="32"/>
      <c r="N6" s="30"/>
      <c r="O6" s="30"/>
      <c r="P6" s="30"/>
      <c r="Q6" s="30"/>
      <c r="R6" s="28"/>
      <c r="S6" s="29"/>
      <c r="T6" s="29"/>
      <c r="U6" s="29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1"/>
      <c r="BB6" s="30"/>
      <c r="BC6" s="30"/>
      <c r="BD6" s="30"/>
      <c r="BE6" s="30"/>
      <c r="BF6" s="31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</row>
    <row r="7" spans="1:79">
      <c r="A7" s="20" t="s">
        <v>435</v>
      </c>
      <c r="B7" s="26">
        <v>74.263302752293583</v>
      </c>
      <c r="C7" s="26">
        <v>79.461733944954133</v>
      </c>
      <c r="D7" s="26">
        <v>77.97646788990825</v>
      </c>
      <c r="E7" s="26">
        <v>80.947000000000003</v>
      </c>
      <c r="F7" s="26">
        <v>77.97646788990825</v>
      </c>
      <c r="M7" s="33"/>
      <c r="N7" s="30"/>
      <c r="O7" s="30"/>
      <c r="P7" s="30"/>
      <c r="Q7" s="30"/>
      <c r="R7" s="28"/>
      <c r="S7" s="29"/>
      <c r="T7" s="29"/>
      <c r="U7" s="29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1"/>
      <c r="BB7" s="30"/>
      <c r="BC7" s="30"/>
      <c r="BD7" s="30"/>
      <c r="BE7" s="30"/>
      <c r="BF7" s="31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</row>
    <row r="8" spans="1:79">
      <c r="A8" s="20" t="s">
        <v>8</v>
      </c>
      <c r="B8" s="26">
        <v>57.615647755544295</v>
      </c>
      <c r="C8" s="26">
        <v>65.583836206896549</v>
      </c>
      <c r="D8" s="26">
        <v>65.583836206896549</v>
      </c>
      <c r="E8" s="26">
        <v>67.325000000000003</v>
      </c>
      <c r="F8" s="26">
        <v>66.744612068965523</v>
      </c>
      <c r="M8" s="34"/>
      <c r="N8" s="27"/>
      <c r="O8" s="27"/>
      <c r="P8" s="27"/>
      <c r="Q8" s="27"/>
      <c r="R8" s="28"/>
      <c r="S8" s="29"/>
      <c r="T8" s="29"/>
      <c r="U8" s="29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1"/>
      <c r="BB8" s="30"/>
      <c r="BC8" s="30"/>
      <c r="BD8" s="30"/>
      <c r="BE8" s="30"/>
      <c r="BF8" s="31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</row>
    <row r="9" spans="1:79">
      <c r="A9" s="20" t="s">
        <v>7</v>
      </c>
      <c r="B9" s="26">
        <v>45.69527272727273</v>
      </c>
      <c r="C9" s="26">
        <v>61.073489510489502</v>
      </c>
      <c r="D9" s="26">
        <v>62.831000000000003</v>
      </c>
      <c r="E9" s="26">
        <v>62.831000000000003</v>
      </c>
      <c r="F9" s="26">
        <v>62.831000000000003</v>
      </c>
      <c r="M9" s="27"/>
      <c r="N9" s="27"/>
      <c r="O9" s="27"/>
      <c r="P9" s="27"/>
      <c r="Q9" s="27"/>
      <c r="R9" s="28"/>
      <c r="S9" s="29"/>
      <c r="T9" s="29"/>
      <c r="U9" s="29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1"/>
      <c r="BB9" s="30"/>
      <c r="BC9" s="30"/>
      <c r="BD9" s="30"/>
      <c r="BE9" s="30"/>
      <c r="BF9" s="31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</row>
    <row r="10" spans="1:79">
      <c r="A10" s="20" t="s">
        <v>90</v>
      </c>
      <c r="B10" s="26">
        <v>31.13775</v>
      </c>
      <c r="C10" s="26">
        <v>34.950535714285714</v>
      </c>
      <c r="D10" s="26">
        <v>35.268267857142853</v>
      </c>
      <c r="E10" s="26">
        <v>35.585999999999999</v>
      </c>
      <c r="F10" s="26">
        <v>34.950535714285714</v>
      </c>
      <c r="M10" s="33"/>
      <c r="N10" s="30"/>
      <c r="O10" s="30"/>
      <c r="P10" s="30"/>
      <c r="Q10" s="30"/>
      <c r="R10" s="28"/>
      <c r="S10" s="29"/>
      <c r="T10" s="29"/>
      <c r="U10" s="29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1"/>
      <c r="BB10" s="30"/>
      <c r="BC10" s="30"/>
      <c r="BD10" s="30"/>
      <c r="BE10" s="30"/>
      <c r="BF10" s="31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</row>
    <row r="11" spans="1:79">
      <c r="A11" s="20" t="s">
        <v>434</v>
      </c>
      <c r="B11" s="26">
        <v>26.670187500000001</v>
      </c>
      <c r="C11" s="26">
        <v>26.400791666666663</v>
      </c>
      <c r="D11" s="26">
        <v>26.131395833333336</v>
      </c>
      <c r="E11" s="26">
        <v>25.861999999999998</v>
      </c>
      <c r="F11" s="26">
        <v>25.592604166666668</v>
      </c>
      <c r="M11" s="32"/>
      <c r="N11" s="30"/>
      <c r="O11" s="30"/>
      <c r="P11" s="30"/>
      <c r="Q11" s="30"/>
      <c r="R11" s="28"/>
      <c r="S11" s="29"/>
      <c r="T11" s="29"/>
      <c r="U11" s="29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1"/>
      <c r="BB11" s="30"/>
      <c r="BC11" s="30"/>
      <c r="BD11" s="30"/>
      <c r="BE11" s="30"/>
      <c r="BF11" s="31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</row>
    <row r="12" spans="1:79">
      <c r="A12" s="20" t="s">
        <v>433</v>
      </c>
      <c r="B12" s="26">
        <v>15.904488372093024</v>
      </c>
      <c r="C12" s="26">
        <v>14.768453488372096</v>
      </c>
      <c r="D12" s="26">
        <v>12.983255813953489</v>
      </c>
      <c r="E12" s="26">
        <v>13.957000000000001</v>
      </c>
      <c r="F12" s="26">
        <v>13.837986821705426</v>
      </c>
      <c r="M12" s="33"/>
      <c r="N12" s="30"/>
      <c r="O12" s="30"/>
      <c r="P12" s="30"/>
      <c r="Q12" s="30"/>
      <c r="R12" s="28"/>
      <c r="S12" s="29"/>
      <c r="T12" s="29"/>
      <c r="U12" s="29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1"/>
      <c r="BB12" s="30"/>
      <c r="BC12" s="30"/>
      <c r="BD12" s="30"/>
      <c r="BE12" s="30"/>
      <c r="BF12" s="31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</row>
    <row r="13" spans="1:79">
      <c r="A13" s="20" t="s">
        <v>432</v>
      </c>
      <c r="B13" s="26">
        <v>15.342000000000001</v>
      </c>
      <c r="C13" s="26">
        <v>14.931053571428571</v>
      </c>
      <c r="D13" s="26">
        <v>14.79407142857143</v>
      </c>
      <c r="E13" s="26">
        <v>15.342000000000001</v>
      </c>
      <c r="F13" s="26">
        <v>14.246142857142857</v>
      </c>
      <c r="M13" s="34"/>
      <c r="N13" s="27"/>
      <c r="O13" s="27"/>
      <c r="P13" s="27"/>
      <c r="Q13" s="27"/>
      <c r="R13" s="28"/>
      <c r="S13" s="29"/>
      <c r="T13" s="29"/>
      <c r="U13" s="29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1"/>
      <c r="BB13" s="30"/>
      <c r="BC13" s="30"/>
      <c r="BD13" s="30"/>
      <c r="BE13" s="30"/>
      <c r="BF13" s="31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</row>
    <row r="14" spans="1:79">
      <c r="A14" s="20" t="s">
        <v>10</v>
      </c>
      <c r="B14" s="26">
        <v>15.062122605363987</v>
      </c>
      <c r="C14" s="26">
        <v>15.44305120167189</v>
      </c>
      <c r="D14" s="26">
        <v>14.825329153605015</v>
      </c>
      <c r="E14" s="26">
        <v>14.779</v>
      </c>
      <c r="F14" s="26">
        <v>14.670898641588296</v>
      </c>
      <c r="M14" s="27"/>
      <c r="N14" s="27"/>
      <c r="O14" s="27"/>
      <c r="P14" s="27"/>
      <c r="Q14" s="27"/>
      <c r="R14" s="28"/>
      <c r="S14" s="29"/>
      <c r="T14" s="29"/>
      <c r="U14" s="29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1"/>
      <c r="BB14" s="30"/>
      <c r="BC14" s="30"/>
      <c r="BD14" s="30"/>
      <c r="BE14" s="30"/>
      <c r="BF14" s="31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</row>
    <row r="15" spans="1:79">
      <c r="A15" s="20" t="s">
        <v>9</v>
      </c>
      <c r="B15" s="26">
        <v>15.022148936170213</v>
      </c>
      <c r="C15" s="26">
        <v>15.788585106382978</v>
      </c>
      <c r="D15" s="26">
        <v>14.868861702127658</v>
      </c>
      <c r="E15" s="26">
        <v>14.409000000000001</v>
      </c>
      <c r="F15" s="26">
        <v>14.562287234042556</v>
      </c>
      <c r="M15" s="32"/>
      <c r="N15" s="30"/>
      <c r="O15" s="30"/>
      <c r="P15" s="30"/>
      <c r="Q15" s="30"/>
      <c r="R15" s="28"/>
      <c r="S15" s="29"/>
      <c r="T15" s="29"/>
      <c r="U15" s="29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1"/>
      <c r="BB15" s="30"/>
      <c r="BC15" s="30"/>
      <c r="BD15" s="30"/>
      <c r="BE15" s="30"/>
      <c r="BF15" s="31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</row>
    <row r="16" spans="1:79">
      <c r="A16" s="20" t="s">
        <v>431</v>
      </c>
      <c r="B16" s="26">
        <v>14.999283399994033</v>
      </c>
      <c r="C16" s="26">
        <v>15.4816875</v>
      </c>
      <c r="D16" s="26">
        <v>14.115656250000001</v>
      </c>
      <c r="E16" s="26">
        <v>14.571</v>
      </c>
      <c r="F16" s="26">
        <v>15.329906249999999</v>
      </c>
      <c r="M16" s="27"/>
      <c r="N16" s="27"/>
      <c r="O16" s="27"/>
      <c r="P16" s="27"/>
      <c r="Q16" s="27"/>
      <c r="R16" s="28"/>
      <c r="S16" s="29"/>
      <c r="T16" s="29"/>
      <c r="U16" s="29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1"/>
      <c r="BB16" s="30"/>
      <c r="BC16" s="30"/>
      <c r="BD16" s="30"/>
      <c r="BE16" s="30"/>
      <c r="BF16" s="31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</row>
    <row r="17" spans="1:79">
      <c r="A17" s="20" t="s">
        <v>89</v>
      </c>
      <c r="B17" s="26">
        <v>8.3110322580645146</v>
      </c>
      <c r="C17" s="26">
        <v>8.5654516129032245</v>
      </c>
      <c r="D17" s="26">
        <v>7.7173870967741944</v>
      </c>
      <c r="E17" s="26">
        <v>7.8869999999999996</v>
      </c>
      <c r="F17" s="26">
        <v>7.9718064516129035</v>
      </c>
      <c r="M17" s="27"/>
      <c r="N17" s="27"/>
      <c r="O17" s="27"/>
      <c r="P17" s="27"/>
      <c r="Q17" s="27"/>
      <c r="R17" s="28"/>
      <c r="S17" s="29"/>
      <c r="T17" s="29"/>
      <c r="U17" s="29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1"/>
      <c r="BB17" s="30"/>
      <c r="BC17" s="30"/>
      <c r="BD17" s="30"/>
      <c r="BE17" s="30"/>
      <c r="BF17" s="31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</row>
    <row r="18" spans="1:79">
      <c r="A18" s="20" t="s">
        <v>92</v>
      </c>
      <c r="B18" s="26">
        <v>4.2432115384615381</v>
      </c>
      <c r="C18" s="26">
        <v>4.7194903846153844</v>
      </c>
      <c r="D18" s="26">
        <v>4.6328942307692307</v>
      </c>
      <c r="E18" s="26">
        <v>4.5030000000000001</v>
      </c>
      <c r="F18" s="26">
        <v>4.546298076923077</v>
      </c>
      <c r="M18" s="34"/>
      <c r="N18" s="27"/>
      <c r="O18" s="27"/>
      <c r="P18" s="27"/>
      <c r="Q18" s="27"/>
      <c r="R18" s="28"/>
      <c r="S18" s="29"/>
      <c r="T18" s="29"/>
      <c r="U18" s="29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1"/>
      <c r="BB18" s="30"/>
      <c r="BC18" s="30"/>
      <c r="BD18" s="30"/>
      <c r="BE18" s="30"/>
      <c r="BF18" s="31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</row>
    <row r="19" spans="1:79">
      <c r="A19" s="20" t="s">
        <v>93</v>
      </c>
      <c r="B19" s="26">
        <v>498.52523364485978</v>
      </c>
      <c r="C19" s="26">
        <v>538.40725233644855</v>
      </c>
      <c r="D19" s="26">
        <v>532.75729968847361</v>
      </c>
      <c r="E19" s="26">
        <v>533.42200000000003</v>
      </c>
      <c r="F19" s="26">
        <v>528.43674766355139</v>
      </c>
      <c r="M19" s="27"/>
      <c r="N19" s="27"/>
      <c r="O19" s="27"/>
      <c r="P19" s="27"/>
      <c r="Q19" s="27"/>
      <c r="R19" s="28"/>
      <c r="S19" s="29"/>
      <c r="T19" s="29"/>
      <c r="U19" s="29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1"/>
      <c r="BB19" s="30"/>
      <c r="BC19" s="30"/>
      <c r="BD19" s="30"/>
      <c r="BE19" s="30"/>
      <c r="BF19" s="31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</row>
    <row r="20" spans="1:79">
      <c r="A20" s="20" t="s">
        <v>94</v>
      </c>
      <c r="M20" s="33"/>
      <c r="N20" s="30"/>
      <c r="O20" s="30"/>
      <c r="P20" s="30"/>
      <c r="Q20" s="30"/>
      <c r="R20" s="28"/>
      <c r="S20" s="29"/>
      <c r="T20" s="29"/>
      <c r="U20" s="29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1"/>
      <c r="BB20" s="30"/>
      <c r="BC20" s="30"/>
      <c r="BD20" s="30"/>
      <c r="BE20" s="30"/>
      <c r="BF20" s="31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</row>
    <row r="21" spans="1:79">
      <c r="M21" s="33"/>
      <c r="N21" s="30"/>
      <c r="O21" s="30"/>
      <c r="P21" s="30"/>
      <c r="Q21" s="30"/>
      <c r="R21" s="28"/>
      <c r="S21" s="29"/>
      <c r="T21" s="29"/>
      <c r="U21" s="29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1"/>
      <c r="BB21" s="30"/>
      <c r="BC21" s="30"/>
      <c r="BD21" s="30"/>
      <c r="BE21" s="30"/>
      <c r="BF21" s="31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</row>
    <row r="22" spans="1:79">
      <c r="M22" s="33"/>
      <c r="N22" s="30"/>
      <c r="O22" s="30"/>
      <c r="P22" s="30"/>
      <c r="Q22" s="30"/>
      <c r="R22" s="28"/>
      <c r="S22" s="29"/>
      <c r="T22" s="29"/>
      <c r="U22" s="29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1"/>
      <c r="BB22" s="30"/>
      <c r="BC22" s="30"/>
      <c r="BD22" s="30"/>
      <c r="BE22" s="30"/>
      <c r="BF22" s="31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</row>
    <row r="23" spans="1:79">
      <c r="M23" s="33"/>
      <c r="N23" s="30"/>
      <c r="O23" s="30"/>
      <c r="P23" s="30"/>
      <c r="Q23" s="30"/>
      <c r="R23" s="28"/>
      <c r="S23" s="29"/>
      <c r="T23" s="29"/>
      <c r="U23" s="29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1"/>
      <c r="BB23" s="30"/>
      <c r="BC23" s="30"/>
      <c r="BD23" s="30"/>
      <c r="BE23" s="30"/>
      <c r="BF23" s="31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</row>
    <row r="24" spans="1:79">
      <c r="M24" s="33"/>
      <c r="N24" s="30"/>
      <c r="O24" s="30"/>
      <c r="P24" s="30"/>
      <c r="Q24" s="30"/>
      <c r="R24" s="28"/>
      <c r="S24" s="29"/>
      <c r="T24" s="29"/>
      <c r="U24" s="29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1"/>
      <c r="BB24" s="30"/>
      <c r="BC24" s="30"/>
      <c r="BD24" s="30"/>
      <c r="BE24" s="30"/>
      <c r="BF24" s="31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</row>
    <row r="25" spans="1:79">
      <c r="M25" s="33"/>
      <c r="N25" s="30"/>
      <c r="O25" s="30"/>
      <c r="P25" s="30"/>
      <c r="Q25" s="30"/>
      <c r="R25" s="28"/>
      <c r="S25" s="29"/>
      <c r="T25" s="29"/>
      <c r="U25" s="29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1"/>
      <c r="BB25" s="30"/>
      <c r="BC25" s="30"/>
      <c r="BD25" s="30"/>
      <c r="BE25" s="30"/>
      <c r="BF25" s="31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</row>
    <row r="26" spans="1:79">
      <c r="M26" s="33"/>
      <c r="N26" s="30"/>
      <c r="O26" s="30"/>
      <c r="P26" s="30"/>
      <c r="Q26" s="30"/>
      <c r="R26" s="28"/>
      <c r="S26" s="29"/>
      <c r="T26" s="29"/>
      <c r="U26" s="29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1"/>
      <c r="BB26" s="30"/>
      <c r="BC26" s="30"/>
      <c r="BD26" s="30"/>
      <c r="BE26" s="30"/>
      <c r="BF26" s="31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</row>
    <row r="27" spans="1:79">
      <c r="M27" s="33"/>
      <c r="N27" s="30"/>
      <c r="O27" s="30"/>
      <c r="P27" s="30"/>
      <c r="Q27" s="30"/>
      <c r="R27" s="28"/>
      <c r="S27" s="29"/>
      <c r="T27" s="29"/>
      <c r="U27" s="29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1"/>
      <c r="BB27" s="30"/>
      <c r="BC27" s="30"/>
      <c r="BD27" s="30"/>
      <c r="BE27" s="30"/>
      <c r="BF27" s="31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30"/>
    </row>
    <row r="28" spans="1:79">
      <c r="M28" s="33"/>
      <c r="N28" s="30"/>
      <c r="O28" s="30"/>
      <c r="P28" s="30"/>
      <c r="Q28" s="30"/>
      <c r="R28" s="28"/>
      <c r="S28" s="29"/>
      <c r="T28" s="29"/>
      <c r="U28" s="29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1"/>
      <c r="BB28" s="30"/>
      <c r="BC28" s="30"/>
      <c r="BD28" s="30"/>
      <c r="BE28" s="30"/>
      <c r="BF28" s="31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</row>
    <row r="29" spans="1:79">
      <c r="M29" s="33"/>
      <c r="N29" s="30"/>
      <c r="O29" s="30"/>
      <c r="P29" s="30"/>
      <c r="Q29" s="30"/>
      <c r="R29" s="28"/>
      <c r="S29" s="29"/>
      <c r="T29" s="29"/>
      <c r="U29" s="29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1"/>
      <c r="BB29" s="30"/>
      <c r="BC29" s="30"/>
      <c r="BD29" s="30"/>
      <c r="BE29" s="30"/>
      <c r="BF29" s="31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</row>
    <row r="30" spans="1:79">
      <c r="M30" s="33"/>
      <c r="N30" s="30"/>
      <c r="O30" s="30"/>
      <c r="P30" s="30"/>
      <c r="Q30" s="30"/>
      <c r="R30" s="28"/>
      <c r="S30" s="29"/>
      <c r="T30" s="29"/>
      <c r="U30" s="29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1"/>
      <c r="BB30" s="30"/>
      <c r="BC30" s="30"/>
      <c r="BD30" s="30"/>
      <c r="BE30" s="30"/>
      <c r="BF30" s="31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</row>
    <row r="31" spans="1:79">
      <c r="M31" s="33"/>
      <c r="N31" s="30"/>
      <c r="O31" s="30"/>
      <c r="P31" s="30"/>
      <c r="Q31" s="30"/>
      <c r="R31" s="28"/>
      <c r="S31" s="29"/>
      <c r="T31" s="29"/>
      <c r="U31" s="29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1"/>
      <c r="BB31" s="30"/>
      <c r="BC31" s="30"/>
      <c r="BD31" s="30"/>
      <c r="BE31" s="30"/>
      <c r="BF31" s="31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</row>
    <row r="32" spans="1:79">
      <c r="M32" s="33"/>
      <c r="N32" s="30"/>
      <c r="O32" s="30"/>
      <c r="P32" s="30"/>
      <c r="Q32" s="30"/>
      <c r="R32" s="28"/>
      <c r="S32" s="29"/>
      <c r="T32" s="29"/>
      <c r="U32" s="29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1"/>
      <c r="BB32" s="30"/>
      <c r="BC32" s="30"/>
      <c r="BD32" s="30"/>
      <c r="BE32" s="30"/>
      <c r="BF32" s="31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</row>
    <row r="33" spans="13:79">
      <c r="M33" s="33"/>
      <c r="N33" s="30"/>
      <c r="O33" s="30"/>
      <c r="P33" s="30"/>
      <c r="Q33" s="30"/>
      <c r="R33" s="28"/>
      <c r="S33" s="29"/>
      <c r="T33" s="29"/>
      <c r="U33" s="29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1"/>
      <c r="BB33" s="30"/>
      <c r="BC33" s="30"/>
      <c r="BD33" s="30"/>
      <c r="BE33" s="30"/>
      <c r="BF33" s="31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0"/>
      <c r="CA33" s="30"/>
    </row>
    <row r="34" spans="13:79">
      <c r="M34" s="33"/>
      <c r="N34" s="30"/>
      <c r="O34" s="30"/>
      <c r="P34" s="30"/>
      <c r="Q34" s="30"/>
      <c r="R34" s="28"/>
      <c r="S34" s="29"/>
      <c r="T34" s="29"/>
      <c r="U34" s="29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1"/>
      <c r="BB34" s="30"/>
      <c r="BC34" s="30"/>
      <c r="BD34" s="30"/>
      <c r="BE34" s="30"/>
      <c r="BF34" s="31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</row>
    <row r="35" spans="13:79">
      <c r="M35" s="33"/>
      <c r="N35" s="30"/>
      <c r="O35" s="30"/>
      <c r="P35" s="30"/>
      <c r="Q35" s="30"/>
      <c r="R35" s="28"/>
      <c r="S35" s="29"/>
      <c r="T35" s="29"/>
      <c r="U35" s="29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1"/>
      <c r="BB35" s="30"/>
      <c r="BC35" s="30"/>
      <c r="BD35" s="30"/>
      <c r="BE35" s="30"/>
      <c r="BF35" s="31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</row>
    <row r="36" spans="13:79">
      <c r="M36" s="33"/>
      <c r="N36" s="30"/>
      <c r="O36" s="30"/>
      <c r="P36" s="30"/>
      <c r="Q36" s="30"/>
      <c r="R36" s="28"/>
      <c r="S36" s="29"/>
      <c r="T36" s="29"/>
      <c r="U36" s="29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1"/>
      <c r="BB36" s="30"/>
      <c r="BC36" s="30"/>
      <c r="BD36" s="30"/>
      <c r="BE36" s="30"/>
      <c r="BF36" s="31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0"/>
      <c r="CA36" s="30"/>
    </row>
    <row r="37" spans="13:79">
      <c r="M37" s="33"/>
      <c r="N37" s="30"/>
      <c r="O37" s="30"/>
      <c r="P37" s="30"/>
      <c r="Q37" s="30"/>
      <c r="R37" s="28"/>
      <c r="S37" s="29"/>
      <c r="T37" s="29"/>
      <c r="U37" s="29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1"/>
      <c r="BB37" s="30"/>
      <c r="BC37" s="30"/>
      <c r="BD37" s="30"/>
      <c r="BE37" s="30"/>
      <c r="BF37" s="31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</row>
    <row r="38" spans="13:79">
      <c r="M38" s="33"/>
      <c r="N38" s="30"/>
      <c r="O38" s="30"/>
      <c r="P38" s="30"/>
      <c r="Q38" s="30"/>
      <c r="R38" s="28"/>
      <c r="S38" s="29"/>
      <c r="T38" s="29"/>
      <c r="U38" s="29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1"/>
      <c r="BB38" s="30"/>
      <c r="BC38" s="30"/>
      <c r="BD38" s="30"/>
      <c r="BE38" s="30"/>
      <c r="BF38" s="31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0"/>
    </row>
    <row r="39" spans="13:79">
      <c r="M39" s="33"/>
      <c r="N39" s="30"/>
      <c r="O39" s="30"/>
      <c r="P39" s="30"/>
      <c r="Q39" s="30"/>
      <c r="R39" s="28"/>
      <c r="S39" s="29"/>
      <c r="T39" s="29"/>
      <c r="U39" s="29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1"/>
      <c r="BB39" s="30"/>
      <c r="BC39" s="30"/>
      <c r="BD39" s="30"/>
      <c r="BE39" s="30"/>
      <c r="BF39" s="31"/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0"/>
      <c r="CA39" s="30"/>
    </row>
    <row r="40" spans="13:79">
      <c r="M40" s="33"/>
      <c r="N40" s="30"/>
      <c r="O40" s="30"/>
      <c r="P40" s="30"/>
      <c r="Q40" s="30"/>
      <c r="R40" s="28"/>
      <c r="S40" s="29"/>
      <c r="T40" s="29"/>
      <c r="U40" s="29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1"/>
      <c r="BB40" s="30"/>
      <c r="BC40" s="30"/>
      <c r="BD40" s="30"/>
      <c r="BE40" s="30"/>
      <c r="BF40" s="31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</row>
    <row r="41" spans="13:79">
      <c r="M41" s="33"/>
      <c r="N41" s="30"/>
      <c r="O41" s="30"/>
      <c r="P41" s="30"/>
      <c r="Q41" s="30"/>
      <c r="R41" s="28"/>
      <c r="S41" s="29"/>
      <c r="T41" s="29"/>
      <c r="U41" s="29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1"/>
      <c r="BB41" s="30"/>
      <c r="BC41" s="30"/>
      <c r="BD41" s="30"/>
      <c r="BE41" s="30"/>
      <c r="BF41" s="31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0"/>
      <c r="CA41" s="30"/>
    </row>
    <row r="42" spans="13:79">
      <c r="M42" s="33"/>
      <c r="N42" s="30"/>
      <c r="O42" s="30"/>
      <c r="P42" s="30"/>
      <c r="Q42" s="30"/>
      <c r="R42" s="28"/>
      <c r="S42" s="29"/>
      <c r="T42" s="29"/>
      <c r="U42" s="29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1"/>
      <c r="BB42" s="30"/>
      <c r="BC42" s="30"/>
      <c r="BD42" s="30"/>
      <c r="BE42" s="30"/>
      <c r="BF42" s="31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0"/>
      <c r="CA42" s="30"/>
    </row>
    <row r="43" spans="13:79">
      <c r="M43" s="33"/>
      <c r="N43" s="30"/>
      <c r="O43" s="30"/>
      <c r="P43" s="30"/>
      <c r="Q43" s="30"/>
      <c r="R43" s="28"/>
      <c r="S43" s="29"/>
      <c r="T43" s="29"/>
      <c r="U43" s="29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1"/>
      <c r="BB43" s="30"/>
      <c r="BC43" s="30"/>
      <c r="BD43" s="30"/>
      <c r="BE43" s="30"/>
      <c r="BF43" s="31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0"/>
    </row>
    <row r="44" spans="13:79">
      <c r="AR44" s="21"/>
      <c r="AX44" s="21"/>
      <c r="BA44" s="24"/>
      <c r="BF44" s="24"/>
    </row>
    <row r="45" spans="13:79">
      <c r="AR45" s="21"/>
      <c r="AX45" s="21"/>
      <c r="BA45" s="24"/>
      <c r="BF45" s="24"/>
    </row>
    <row r="46" spans="13:79">
      <c r="AR46" s="21"/>
      <c r="AX46" s="21"/>
      <c r="BA46" s="24"/>
      <c r="BF46" s="24"/>
    </row>
    <row r="47" spans="13:79">
      <c r="AR47" s="21"/>
      <c r="AX47" s="21"/>
      <c r="BA47" s="24"/>
      <c r="BF47" s="24"/>
    </row>
    <row r="48" spans="13:79">
      <c r="AR48" s="21"/>
      <c r="AX48" s="21"/>
      <c r="BA48" s="24"/>
      <c r="BF48" s="24"/>
    </row>
    <row r="49" spans="44:58">
      <c r="AR49" s="21"/>
      <c r="AX49" s="21"/>
      <c r="BA49" s="24"/>
      <c r="BF49" s="24"/>
    </row>
    <row r="50" spans="44:58">
      <c r="AR50" s="21"/>
      <c r="AX50" s="21"/>
      <c r="BA50" s="24"/>
      <c r="BF50" s="24"/>
    </row>
    <row r="51" spans="44:58">
      <c r="AR51" s="21"/>
      <c r="AX51" s="21"/>
      <c r="BA51" s="24"/>
      <c r="BF51" s="24"/>
    </row>
    <row r="52" spans="44:58">
      <c r="AR52" s="21"/>
      <c r="AX52" s="21"/>
      <c r="BA52" s="24"/>
      <c r="BF52" s="24"/>
    </row>
    <row r="53" spans="44:58">
      <c r="AR53" s="21"/>
      <c r="AX53" s="21"/>
      <c r="BA53" s="24"/>
      <c r="BF53" s="24"/>
    </row>
    <row r="54" spans="44:58">
      <c r="AR54" s="21"/>
      <c r="AX54" s="21"/>
      <c r="BA54" s="24"/>
      <c r="BF54" s="24"/>
    </row>
    <row r="55" spans="44:58">
      <c r="AR55" s="21"/>
      <c r="AX55" s="21"/>
      <c r="BA55" s="24"/>
      <c r="BF55" s="24"/>
    </row>
    <row r="56" spans="44:58">
      <c r="AR56" s="21"/>
      <c r="AX56" s="21"/>
      <c r="BA56" s="24"/>
      <c r="BF56" s="24"/>
    </row>
    <row r="57" spans="44:58">
      <c r="AR57" s="21"/>
      <c r="AX57" s="21"/>
      <c r="BA57" s="24"/>
      <c r="BF57" s="24"/>
    </row>
    <row r="58" spans="44:58">
      <c r="AR58" s="21"/>
      <c r="AX58" s="21"/>
      <c r="BA58" s="24"/>
      <c r="BF58" s="24"/>
    </row>
    <row r="59" spans="44:58">
      <c r="AR59" s="21"/>
      <c r="AX59" s="21"/>
      <c r="BA59" s="24"/>
      <c r="BF59" s="24"/>
    </row>
    <row r="60" spans="44:58">
      <c r="AR60" s="21"/>
      <c r="AX60" s="21"/>
      <c r="BA60" s="24"/>
      <c r="BF60" s="24"/>
    </row>
    <row r="61" spans="44:58">
      <c r="AR61" s="21"/>
      <c r="AX61" s="21"/>
      <c r="BA61" s="24"/>
      <c r="BF61" s="24"/>
    </row>
    <row r="62" spans="44:58">
      <c r="AR62" s="21"/>
      <c r="AX62" s="21"/>
      <c r="BA62" s="24"/>
      <c r="BF62" s="24"/>
    </row>
    <row r="63" spans="44:58">
      <c r="AR63" s="21"/>
      <c r="AX63" s="21"/>
      <c r="BA63" s="24"/>
      <c r="BF63" s="24"/>
    </row>
    <row r="64" spans="44:58">
      <c r="AR64" s="21"/>
      <c r="AX64" s="21"/>
      <c r="BA64" s="24"/>
      <c r="BF64" s="24"/>
    </row>
    <row r="65" spans="44:58">
      <c r="AR65" s="21"/>
      <c r="AX65" s="21"/>
      <c r="BA65" s="24"/>
      <c r="BF65" s="24"/>
    </row>
    <row r="66" spans="44:58">
      <c r="AR66" s="21"/>
      <c r="AX66" s="21"/>
      <c r="BA66" s="24"/>
      <c r="BF66" s="24"/>
    </row>
    <row r="67" spans="44:58">
      <c r="AR67" s="21"/>
      <c r="AX67" s="21"/>
      <c r="BA67" s="24"/>
      <c r="BF67" s="24"/>
    </row>
    <row r="68" spans="44:58">
      <c r="AR68" s="21"/>
      <c r="AX68" s="21"/>
      <c r="BA68" s="24"/>
      <c r="BF68" s="24"/>
    </row>
    <row r="69" spans="44:58">
      <c r="AR69" s="21"/>
      <c r="AX69" s="21"/>
      <c r="BA69" s="24"/>
      <c r="BF69" s="24"/>
    </row>
    <row r="70" spans="44:58">
      <c r="AR70" s="21"/>
      <c r="AX70" s="21"/>
      <c r="BA70" s="24"/>
      <c r="BF70" s="24"/>
    </row>
    <row r="71" spans="44:58">
      <c r="AR71" s="21"/>
      <c r="AX71" s="21"/>
      <c r="BA71" s="24"/>
      <c r="BF71" s="24"/>
    </row>
    <row r="72" spans="44:58">
      <c r="AR72" s="21"/>
      <c r="AX72" s="21"/>
      <c r="BA72" s="24"/>
      <c r="BF72" s="24"/>
    </row>
    <row r="73" spans="44:58">
      <c r="AR73" s="21"/>
      <c r="AX73" s="21"/>
      <c r="BA73" s="24"/>
      <c r="BF73" s="24"/>
    </row>
    <row r="74" spans="44:58">
      <c r="AR74" s="21"/>
      <c r="AX74" s="21"/>
      <c r="BA74" s="24"/>
      <c r="BF74" s="24"/>
    </row>
    <row r="75" spans="44:58">
      <c r="AR75" s="21"/>
      <c r="AX75" s="21"/>
      <c r="BA75" s="24"/>
      <c r="BF75" s="24"/>
    </row>
    <row r="76" spans="44:58">
      <c r="AR76" s="21"/>
      <c r="AX76" s="21"/>
      <c r="BA76" s="24"/>
      <c r="BF76" s="24"/>
    </row>
    <row r="77" spans="44:58">
      <c r="AR77" s="21"/>
      <c r="AX77" s="21"/>
      <c r="BA77" s="24"/>
      <c r="BF77" s="24"/>
    </row>
    <row r="78" spans="44:58">
      <c r="AR78" s="21"/>
      <c r="AX78" s="21"/>
      <c r="BA78" s="24"/>
      <c r="BF78" s="24"/>
    </row>
    <row r="79" spans="44:58">
      <c r="AR79" s="21"/>
      <c r="AX79" s="21"/>
      <c r="BA79" s="24"/>
      <c r="BF79" s="24"/>
    </row>
    <row r="80" spans="44:58">
      <c r="AR80" s="21"/>
      <c r="AX80" s="21"/>
      <c r="BA80" s="24"/>
      <c r="BF80" s="24"/>
    </row>
    <row r="81" spans="44:58">
      <c r="AR81" s="21"/>
      <c r="AX81" s="21"/>
      <c r="BA81" s="24"/>
      <c r="BF81" s="24"/>
    </row>
    <row r="82" spans="44:58">
      <c r="AR82" s="21"/>
      <c r="AX82" s="21"/>
      <c r="BA82" s="24"/>
      <c r="BF82" s="24"/>
    </row>
    <row r="83" spans="44:58">
      <c r="AR83" s="21"/>
      <c r="AX83" s="21"/>
      <c r="BA83" s="24"/>
      <c r="BF83" s="24"/>
    </row>
    <row r="84" spans="44:58">
      <c r="AR84" s="21"/>
      <c r="AX84" s="21"/>
      <c r="BA84" s="24"/>
      <c r="BF84" s="24"/>
    </row>
    <row r="85" spans="44:58">
      <c r="AR85" s="21"/>
      <c r="AX85" s="21"/>
      <c r="BA85" s="24"/>
      <c r="BF85" s="24"/>
    </row>
    <row r="86" spans="44:58">
      <c r="AR86" s="21"/>
      <c r="AX86" s="21"/>
      <c r="BA86" s="24"/>
      <c r="BF86" s="24"/>
    </row>
    <row r="87" spans="44:58">
      <c r="AR87" s="21"/>
      <c r="AX87" s="21"/>
      <c r="BA87" s="24"/>
      <c r="BF87" s="24"/>
    </row>
    <row r="88" spans="44:58">
      <c r="AR88" s="21"/>
      <c r="AX88" s="21"/>
      <c r="BA88" s="24"/>
      <c r="BF88" s="24"/>
    </row>
    <row r="89" spans="44:58">
      <c r="AR89" s="21"/>
      <c r="AX89" s="21"/>
      <c r="BA89" s="24"/>
      <c r="BF89" s="24"/>
    </row>
    <row r="90" spans="44:58">
      <c r="AR90" s="21"/>
      <c r="AX90" s="21"/>
      <c r="BA90" s="24"/>
      <c r="BF90" s="24"/>
    </row>
    <row r="91" spans="44:58">
      <c r="AR91" s="21"/>
      <c r="AX91" s="21"/>
      <c r="BA91" s="24"/>
      <c r="BF91" s="24"/>
    </row>
    <row r="92" spans="44:58">
      <c r="AR92" s="21"/>
      <c r="AX92" s="21"/>
      <c r="BA92" s="24"/>
      <c r="BF92" s="24"/>
    </row>
    <row r="93" spans="44:58">
      <c r="AR93" s="21"/>
      <c r="AX93" s="21"/>
      <c r="BA93" s="24"/>
      <c r="BF93" s="24"/>
    </row>
    <row r="94" spans="44:58">
      <c r="AR94" s="21"/>
      <c r="AX94" s="21"/>
      <c r="BA94" s="24"/>
      <c r="BF94" s="24"/>
    </row>
    <row r="95" spans="44:58">
      <c r="AR95" s="21"/>
      <c r="AX95" s="21"/>
      <c r="BA95" s="24"/>
      <c r="BF95" s="24"/>
    </row>
    <row r="96" spans="44:58">
      <c r="AR96" s="21"/>
      <c r="AX96" s="21"/>
      <c r="BA96" s="24"/>
      <c r="BF96" s="24"/>
    </row>
    <row r="97" spans="44:58">
      <c r="AR97" s="21"/>
      <c r="AX97" s="21"/>
      <c r="BA97" s="24"/>
      <c r="BF97" s="24"/>
    </row>
    <row r="98" spans="44:58">
      <c r="AR98" s="21"/>
      <c r="AX98" s="21"/>
      <c r="BA98" s="24"/>
      <c r="BF98" s="24"/>
    </row>
    <row r="99" spans="44:58">
      <c r="AR99" s="21"/>
      <c r="AX99" s="21"/>
      <c r="BA99" s="24"/>
      <c r="BF99" s="24"/>
    </row>
    <row r="100" spans="44:58">
      <c r="AR100" s="21"/>
      <c r="AX100" s="21"/>
      <c r="BA100" s="24"/>
      <c r="BF100" s="24"/>
    </row>
    <row r="101" spans="44:58">
      <c r="AR101" s="21"/>
      <c r="AX101" s="21"/>
      <c r="BA101" s="24"/>
      <c r="BF101" s="24"/>
    </row>
    <row r="102" spans="44:58">
      <c r="AR102" s="21"/>
      <c r="AX102" s="21"/>
      <c r="BA102" s="24"/>
      <c r="BF102" s="24"/>
    </row>
    <row r="103" spans="44:58">
      <c r="AR103" s="21"/>
      <c r="AX103" s="21"/>
      <c r="BA103" s="24"/>
      <c r="BF103" s="24"/>
    </row>
    <row r="104" spans="44:58">
      <c r="AR104" s="21"/>
      <c r="AX104" s="21"/>
      <c r="BA104" s="24"/>
      <c r="BF104" s="24"/>
    </row>
    <row r="105" spans="44:58">
      <c r="AR105" s="21"/>
      <c r="AX105" s="21"/>
      <c r="BA105" s="24"/>
      <c r="BF105" s="24"/>
    </row>
    <row r="106" spans="44:58">
      <c r="AR106" s="21"/>
      <c r="AX106" s="21"/>
      <c r="BA106" s="24"/>
      <c r="BF106" s="24"/>
    </row>
    <row r="107" spans="44:58">
      <c r="AR107" s="21"/>
      <c r="AX107" s="21"/>
      <c r="BA107" s="24"/>
      <c r="BF107" s="24"/>
    </row>
    <row r="108" spans="44:58">
      <c r="AR108" s="21"/>
      <c r="AX108" s="21"/>
      <c r="BA108" s="24"/>
      <c r="BF108" s="24"/>
    </row>
    <row r="109" spans="44:58">
      <c r="AR109" s="21"/>
      <c r="AX109" s="21"/>
      <c r="BA109" s="24"/>
      <c r="BF109" s="24"/>
    </row>
    <row r="110" spans="44:58">
      <c r="AR110" s="21"/>
      <c r="AX110" s="21"/>
      <c r="BA110" s="24"/>
      <c r="BF110" s="24"/>
    </row>
    <row r="111" spans="44:58">
      <c r="AR111" s="21"/>
      <c r="AX111" s="21"/>
      <c r="BA111" s="24"/>
      <c r="BF111" s="24"/>
    </row>
    <row r="112" spans="44:58">
      <c r="AR112" s="21"/>
      <c r="AX112" s="21"/>
      <c r="BA112" s="24"/>
      <c r="BF112" s="24"/>
    </row>
    <row r="113" spans="44:58">
      <c r="AR113" s="21"/>
      <c r="AX113" s="21"/>
      <c r="BA113" s="24"/>
      <c r="BF113" s="24"/>
    </row>
    <row r="114" spans="44:58">
      <c r="AR114" s="21"/>
      <c r="AX114" s="21"/>
      <c r="BA114" s="24"/>
      <c r="BF114" s="24"/>
    </row>
    <row r="115" spans="44:58">
      <c r="AR115" s="21"/>
      <c r="AX115" s="21"/>
      <c r="BA115" s="24"/>
      <c r="BF115" s="24"/>
    </row>
    <row r="116" spans="44:58">
      <c r="AR116" s="21"/>
      <c r="AX116" s="21"/>
      <c r="BA116" s="24"/>
      <c r="BF116" s="24"/>
    </row>
    <row r="117" spans="44:58">
      <c r="AR117" s="21"/>
      <c r="AX117" s="21"/>
      <c r="BA117" s="24"/>
      <c r="BF117" s="24"/>
    </row>
    <row r="118" spans="44:58">
      <c r="AR118" s="21"/>
      <c r="AX118" s="21"/>
      <c r="BA118" s="24"/>
      <c r="BF118" s="24"/>
    </row>
    <row r="119" spans="44:58">
      <c r="AR119" s="21"/>
      <c r="AX119" s="21"/>
      <c r="BA119" s="24"/>
      <c r="BF119" s="24"/>
    </row>
    <row r="120" spans="44:58">
      <c r="AR120" s="21"/>
      <c r="AX120" s="21"/>
      <c r="BA120" s="24"/>
      <c r="BF120" s="24"/>
    </row>
    <row r="121" spans="44:58">
      <c r="AR121" s="21"/>
      <c r="AX121" s="21"/>
      <c r="BA121" s="24"/>
      <c r="BF121" s="24"/>
    </row>
    <row r="122" spans="44:58">
      <c r="AR122" s="21"/>
      <c r="AX122" s="21"/>
      <c r="BA122" s="24"/>
      <c r="BF122" s="24"/>
    </row>
    <row r="123" spans="44:58">
      <c r="AR123" s="21"/>
      <c r="AX123" s="21"/>
      <c r="BA123" s="24"/>
      <c r="BF123" s="24"/>
    </row>
    <row r="124" spans="44:58">
      <c r="AR124" s="21"/>
      <c r="AX124" s="21"/>
      <c r="BA124" s="24"/>
      <c r="BF124" s="24"/>
    </row>
    <row r="125" spans="44:58">
      <c r="AR125" s="21"/>
      <c r="AX125" s="21"/>
      <c r="BA125" s="24"/>
      <c r="BF125" s="24"/>
    </row>
    <row r="126" spans="44:58">
      <c r="AR126" s="21"/>
      <c r="AX126" s="21"/>
      <c r="BA126" s="24"/>
      <c r="BF126" s="24"/>
    </row>
    <row r="127" spans="44:58">
      <c r="AR127" s="21"/>
      <c r="AX127" s="21"/>
      <c r="BA127" s="24"/>
      <c r="BF127" s="24"/>
    </row>
    <row r="128" spans="44:58">
      <c r="AR128" s="21"/>
      <c r="AX128" s="21"/>
      <c r="BA128" s="24"/>
      <c r="BF128" s="24"/>
    </row>
    <row r="129" spans="44:58">
      <c r="AR129" s="21"/>
      <c r="AX129" s="21"/>
      <c r="BA129" s="24"/>
      <c r="BF129" s="24"/>
    </row>
    <row r="130" spans="44:58">
      <c r="AR130" s="21"/>
      <c r="AX130" s="21"/>
      <c r="BA130" s="24"/>
      <c r="BF130" s="24"/>
    </row>
    <row r="131" spans="44:58">
      <c r="AR131" s="21"/>
      <c r="AX131" s="21"/>
      <c r="BA131" s="24"/>
      <c r="BF131" s="24"/>
    </row>
    <row r="132" spans="44:58">
      <c r="AR132" s="21"/>
      <c r="AX132" s="21"/>
      <c r="BA132" s="24"/>
      <c r="BF132" s="24"/>
    </row>
    <row r="133" spans="44:58">
      <c r="AR133" s="21"/>
      <c r="AX133" s="21"/>
      <c r="BA133" s="24"/>
      <c r="BF133" s="24"/>
    </row>
    <row r="134" spans="44:58">
      <c r="AR134" s="21"/>
      <c r="AX134" s="21"/>
      <c r="BA134" s="24"/>
      <c r="BF134" s="24"/>
    </row>
    <row r="135" spans="44:58">
      <c r="AR135" s="21"/>
      <c r="AX135" s="21"/>
      <c r="BA135" s="24"/>
      <c r="BF135" s="24"/>
    </row>
    <row r="136" spans="44:58">
      <c r="AR136" s="21"/>
      <c r="AX136" s="21"/>
      <c r="BA136" s="24"/>
      <c r="BF136" s="24"/>
    </row>
    <row r="137" spans="44:58">
      <c r="AR137" s="21"/>
      <c r="AX137" s="21"/>
      <c r="BA137" s="24"/>
      <c r="BF137" s="24"/>
    </row>
    <row r="138" spans="44:58">
      <c r="AR138" s="21"/>
      <c r="AX138" s="21"/>
      <c r="BA138" s="24"/>
      <c r="BF138" s="24"/>
    </row>
    <row r="139" spans="44:58">
      <c r="AR139" s="21"/>
      <c r="AX139" s="21"/>
      <c r="BA139" s="24"/>
      <c r="BF139" s="24"/>
    </row>
    <row r="140" spans="44:58">
      <c r="AR140" s="21"/>
      <c r="AX140" s="21"/>
      <c r="BA140" s="24"/>
      <c r="BF140" s="24"/>
    </row>
    <row r="141" spans="44:58">
      <c r="AR141" s="21"/>
      <c r="AX141" s="21"/>
      <c r="BA141" s="24"/>
      <c r="BF141" s="24"/>
    </row>
    <row r="142" spans="44:58">
      <c r="AR142" s="21"/>
      <c r="AX142" s="21"/>
      <c r="BA142" s="24"/>
      <c r="BF142" s="24"/>
    </row>
    <row r="143" spans="44:58">
      <c r="AR143" s="21"/>
      <c r="AX143" s="21"/>
      <c r="BA143" s="24"/>
      <c r="BF143" s="24"/>
    </row>
    <row r="144" spans="44:58">
      <c r="AR144" s="21"/>
      <c r="AX144" s="21"/>
      <c r="BA144" s="24"/>
      <c r="BF144" s="24"/>
    </row>
    <row r="145" spans="44:58">
      <c r="AR145" s="21"/>
      <c r="AX145" s="21"/>
      <c r="BA145" s="24"/>
      <c r="BF145" s="24"/>
    </row>
    <row r="146" spans="44:58">
      <c r="AR146" s="21"/>
      <c r="AX146" s="21"/>
      <c r="BA146" s="24"/>
      <c r="BF146" s="24"/>
    </row>
    <row r="147" spans="44:58">
      <c r="AR147" s="21"/>
      <c r="AX147" s="21"/>
      <c r="BA147" s="24"/>
      <c r="BF147" s="24"/>
    </row>
    <row r="148" spans="44:58">
      <c r="AR148" s="21"/>
      <c r="AX148" s="21"/>
      <c r="BA148" s="24"/>
      <c r="BF148" s="24"/>
    </row>
    <row r="149" spans="44:58">
      <c r="AR149" s="21"/>
      <c r="AX149" s="21"/>
      <c r="BA149" s="24"/>
      <c r="BF149" s="24"/>
    </row>
    <row r="150" spans="44:58">
      <c r="AR150" s="21"/>
      <c r="AX150" s="21"/>
      <c r="BA150" s="24"/>
      <c r="BF150" s="24"/>
    </row>
    <row r="151" spans="44:58">
      <c r="AR151" s="21"/>
      <c r="AX151" s="21"/>
      <c r="BA151" s="24"/>
      <c r="BF151" s="24"/>
    </row>
    <row r="152" spans="44:58">
      <c r="AR152" s="21"/>
      <c r="AX152" s="21"/>
      <c r="BA152" s="24"/>
      <c r="BF152" s="24"/>
    </row>
    <row r="153" spans="44:58">
      <c r="AR153" s="21"/>
      <c r="AX153" s="21"/>
      <c r="BA153" s="24"/>
      <c r="BF153" s="24"/>
    </row>
    <row r="154" spans="44:58">
      <c r="AR154" s="21"/>
      <c r="AX154" s="21"/>
      <c r="BA154" s="24"/>
      <c r="BF154" s="24"/>
    </row>
    <row r="155" spans="44:58">
      <c r="AR155" s="21"/>
      <c r="AX155" s="21"/>
      <c r="BA155" s="24"/>
      <c r="BF155" s="24"/>
    </row>
    <row r="156" spans="44:58">
      <c r="AR156" s="21"/>
      <c r="AX156" s="21"/>
      <c r="BA156" s="24"/>
      <c r="BF156" s="24"/>
    </row>
    <row r="157" spans="44:58">
      <c r="AR157" s="21"/>
      <c r="AX157" s="21"/>
      <c r="BA157" s="24"/>
      <c r="BF157" s="24"/>
    </row>
    <row r="158" spans="44:58">
      <c r="AR158" s="21"/>
      <c r="AX158" s="21"/>
      <c r="BA158" s="24"/>
      <c r="BF158" s="24"/>
    </row>
    <row r="159" spans="44:58">
      <c r="AR159" s="21"/>
      <c r="AX159" s="21"/>
      <c r="BA159" s="24"/>
      <c r="BF159" s="24"/>
    </row>
    <row r="160" spans="44:58">
      <c r="AR160" s="21"/>
      <c r="AX160" s="21"/>
      <c r="BA160" s="24"/>
      <c r="BF160" s="24"/>
    </row>
    <row r="161" spans="44:58">
      <c r="AR161" s="21"/>
      <c r="AX161" s="21"/>
      <c r="BA161" s="24"/>
      <c r="BF161" s="24"/>
    </row>
    <row r="162" spans="44:58">
      <c r="AR162" s="21"/>
      <c r="AX162" s="21"/>
      <c r="BA162" s="24"/>
      <c r="BF162" s="24"/>
    </row>
    <row r="163" spans="44:58">
      <c r="AR163" s="21"/>
      <c r="AX163" s="21"/>
      <c r="BA163" s="24"/>
      <c r="BF163" s="24"/>
    </row>
    <row r="164" spans="44:58">
      <c r="AR164" s="21"/>
      <c r="AX164" s="21"/>
      <c r="BA164" s="24"/>
      <c r="BF164" s="24"/>
    </row>
    <row r="165" spans="44:58">
      <c r="AR165" s="21"/>
      <c r="AX165" s="21"/>
      <c r="BA165" s="24"/>
      <c r="BF165" s="24"/>
    </row>
    <row r="166" spans="44:58">
      <c r="AR166" s="21"/>
      <c r="AX166" s="21"/>
      <c r="BA166" s="24"/>
      <c r="BF166" s="24"/>
    </row>
    <row r="167" spans="44:58">
      <c r="AR167" s="21"/>
      <c r="AX167" s="21"/>
      <c r="BA167" s="24"/>
      <c r="BF167" s="24"/>
    </row>
    <row r="168" spans="44:58">
      <c r="AR168" s="21"/>
      <c r="AX168" s="21"/>
      <c r="BA168" s="24"/>
      <c r="BF168" s="24"/>
    </row>
    <row r="169" spans="44:58">
      <c r="AR169" s="21"/>
      <c r="AX169" s="21"/>
      <c r="BA169" s="24"/>
      <c r="BF169" s="24"/>
    </row>
    <row r="170" spans="44:58">
      <c r="AR170" s="21"/>
      <c r="AX170" s="21"/>
      <c r="BA170" s="24"/>
      <c r="BF170" s="24"/>
    </row>
    <row r="171" spans="44:58">
      <c r="AR171" s="21"/>
      <c r="AX171" s="21"/>
      <c r="BA171" s="24"/>
      <c r="BF171" s="24"/>
    </row>
    <row r="172" spans="44:58">
      <c r="AR172" s="21"/>
      <c r="AX172" s="21"/>
      <c r="BA172" s="24"/>
      <c r="BF172" s="24"/>
    </row>
    <row r="173" spans="44:58">
      <c r="AR173" s="21"/>
      <c r="AX173" s="21"/>
      <c r="BA173" s="24"/>
      <c r="BF173" s="24"/>
    </row>
    <row r="174" spans="44:58">
      <c r="AR174" s="21"/>
      <c r="AX174" s="21"/>
      <c r="BA174" s="24"/>
      <c r="BF174" s="24"/>
    </row>
    <row r="175" spans="44:58">
      <c r="AR175" s="21"/>
      <c r="AX175" s="21"/>
      <c r="BA175" s="24"/>
      <c r="BF175" s="24"/>
    </row>
    <row r="176" spans="44:58">
      <c r="AR176" s="21"/>
      <c r="AX176" s="21"/>
      <c r="BA176" s="24"/>
      <c r="BF176" s="24"/>
    </row>
    <row r="177" spans="44:58">
      <c r="AR177" s="21"/>
      <c r="AX177" s="21"/>
      <c r="BA177" s="24"/>
      <c r="BF177" s="24"/>
    </row>
    <row r="178" spans="44:58">
      <c r="AR178" s="21"/>
      <c r="AX178" s="21"/>
      <c r="BA178" s="24"/>
      <c r="BF178" s="24"/>
    </row>
    <row r="179" spans="44:58">
      <c r="AR179" s="21"/>
      <c r="AX179" s="21"/>
      <c r="BA179" s="24"/>
      <c r="BF179" s="24"/>
    </row>
    <row r="180" spans="44:58">
      <c r="AR180" s="21"/>
      <c r="AX180" s="21"/>
      <c r="BA180" s="24"/>
      <c r="BF180" s="24"/>
    </row>
    <row r="181" spans="44:58">
      <c r="AR181" s="21"/>
      <c r="AX181" s="21"/>
      <c r="BA181" s="24"/>
      <c r="BF181" s="24"/>
    </row>
    <row r="182" spans="44:58">
      <c r="AR182" s="21"/>
      <c r="AX182" s="21"/>
      <c r="BA182" s="24"/>
      <c r="BF182" s="24"/>
    </row>
    <row r="183" spans="44:58">
      <c r="AR183" s="21"/>
      <c r="AX183" s="21"/>
      <c r="BA183" s="24"/>
      <c r="BF183" s="24"/>
    </row>
    <row r="184" spans="44:58">
      <c r="AR184" s="21"/>
      <c r="AX184" s="21"/>
      <c r="BA184" s="24"/>
      <c r="BF184" s="24"/>
    </row>
    <row r="185" spans="44:58">
      <c r="AR185" s="21"/>
      <c r="AX185" s="21"/>
      <c r="BA185" s="24"/>
      <c r="BF185" s="24"/>
    </row>
    <row r="186" spans="44:58">
      <c r="AR186" s="21"/>
      <c r="AX186" s="21"/>
      <c r="BA186" s="24"/>
      <c r="BF186" s="24"/>
    </row>
    <row r="187" spans="44:58">
      <c r="AR187" s="21"/>
      <c r="AX187" s="21"/>
      <c r="BA187" s="24"/>
      <c r="BF187" s="24"/>
    </row>
    <row r="188" spans="44:58">
      <c r="AR188" s="21"/>
      <c r="AX188" s="21"/>
      <c r="BA188" s="24"/>
      <c r="BF188" s="24"/>
    </row>
    <row r="189" spans="44:58">
      <c r="AR189" s="21"/>
      <c r="AX189" s="21"/>
      <c r="BA189" s="24"/>
      <c r="BF189" s="24"/>
    </row>
    <row r="190" spans="44:58">
      <c r="AR190" s="21"/>
      <c r="AX190" s="21"/>
      <c r="BA190" s="24"/>
      <c r="BF190" s="24"/>
    </row>
    <row r="191" spans="44:58">
      <c r="AR191" s="21"/>
      <c r="AX191" s="21"/>
      <c r="BA191" s="24"/>
      <c r="BF191" s="24"/>
    </row>
    <row r="192" spans="44:58">
      <c r="AR192" s="21"/>
      <c r="AX192" s="21"/>
      <c r="BA192" s="24"/>
      <c r="BF192" s="24"/>
    </row>
    <row r="193" spans="44:58">
      <c r="AR193" s="21"/>
      <c r="AX193" s="21"/>
      <c r="BA193" s="24"/>
      <c r="BF193" s="24"/>
    </row>
    <row r="194" spans="44:58">
      <c r="AR194" s="21"/>
      <c r="AX194" s="21"/>
      <c r="BA194" s="24"/>
      <c r="BF194" s="24"/>
    </row>
    <row r="195" spans="44:58">
      <c r="AR195" s="21"/>
      <c r="AX195" s="21"/>
      <c r="BA195" s="24"/>
      <c r="BF195" s="24"/>
    </row>
    <row r="196" spans="44:58">
      <c r="AR196" s="21"/>
      <c r="AX196" s="21"/>
      <c r="BA196" s="24"/>
      <c r="BF196" s="24"/>
    </row>
    <row r="197" spans="44:58">
      <c r="AR197" s="21"/>
      <c r="AX197" s="21"/>
      <c r="BA197" s="24"/>
      <c r="BF197" s="24"/>
    </row>
    <row r="198" spans="44:58">
      <c r="AR198" s="21"/>
      <c r="AX198" s="21"/>
      <c r="BA198" s="24"/>
      <c r="BF198" s="24"/>
    </row>
    <row r="199" spans="44:58">
      <c r="AR199" s="21"/>
      <c r="AX199" s="21"/>
      <c r="BA199" s="24"/>
      <c r="BF199" s="24"/>
    </row>
    <row r="200" spans="44:58">
      <c r="AR200" s="21"/>
      <c r="AX200" s="21"/>
      <c r="BA200" s="24"/>
      <c r="BF200" s="24"/>
    </row>
    <row r="201" spans="44:58">
      <c r="AR201" s="21"/>
      <c r="AX201" s="21"/>
      <c r="BA201" s="24"/>
      <c r="BF201" s="24"/>
    </row>
    <row r="202" spans="44:58">
      <c r="AR202" s="21"/>
      <c r="AX202" s="21"/>
      <c r="BA202" s="24"/>
      <c r="BF202" s="24"/>
    </row>
    <row r="203" spans="44:58">
      <c r="AR203" s="21"/>
      <c r="AX203" s="21"/>
      <c r="BA203" s="24"/>
      <c r="BF203" s="24"/>
    </row>
    <row r="204" spans="44:58">
      <c r="AR204" s="21"/>
      <c r="AX204" s="21"/>
      <c r="BA204" s="24"/>
      <c r="BF204" s="24"/>
    </row>
    <row r="205" spans="44:58">
      <c r="AR205" s="21"/>
      <c r="AX205" s="21"/>
      <c r="BA205" s="24"/>
      <c r="BF205" s="24"/>
    </row>
    <row r="206" spans="44:58">
      <c r="AR206" s="21"/>
      <c r="AX206" s="21"/>
      <c r="BA206" s="24"/>
      <c r="BF206" s="24"/>
    </row>
    <row r="207" spans="44:58">
      <c r="AR207" s="21"/>
      <c r="AX207" s="21"/>
      <c r="BA207" s="24"/>
      <c r="BF207" s="24"/>
    </row>
    <row r="208" spans="44:58">
      <c r="AR208" s="21"/>
      <c r="AX208" s="21"/>
      <c r="BA208" s="24"/>
      <c r="BF208" s="24"/>
    </row>
    <row r="209" spans="44:58">
      <c r="AR209" s="21"/>
      <c r="AX209" s="21"/>
      <c r="BA209" s="24"/>
      <c r="BF209" s="24"/>
    </row>
  </sheetData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19"/>
  <sheetViews>
    <sheetView zoomScale="78" zoomScaleNormal="78" workbookViewId="0">
      <pane xSplit="1" ySplit="4" topLeftCell="B5" activePane="bottomRight" state="frozen"/>
      <selection pane="topRight"/>
      <selection pane="bottomLeft"/>
      <selection pane="bottomRight" activeCell="F13" sqref="F13:F17"/>
    </sheetView>
  </sheetViews>
  <sheetFormatPr defaultColWidth="10.140625" defaultRowHeight="15"/>
  <cols>
    <col min="1" max="1" width="25" style="3" customWidth="1"/>
    <col min="2" max="16384" width="10.140625" style="3"/>
  </cols>
  <sheetData>
    <row r="1" spans="1:102" ht="26.25">
      <c r="A1" s="1" t="s">
        <v>95</v>
      </c>
    </row>
    <row r="4" spans="1:102" s="35" customFormat="1">
      <c r="B4" s="35" t="s">
        <v>96</v>
      </c>
      <c r="C4" s="35" t="s">
        <v>97</v>
      </c>
      <c r="D4" s="35" t="s">
        <v>98</v>
      </c>
      <c r="E4" s="35" t="s">
        <v>99</v>
      </c>
      <c r="F4" s="35" t="s">
        <v>100</v>
      </c>
      <c r="G4" s="35" t="s">
        <v>101</v>
      </c>
      <c r="H4" s="35" t="s">
        <v>102</v>
      </c>
      <c r="I4" s="35" t="s">
        <v>103</v>
      </c>
      <c r="J4" s="35" t="s">
        <v>104</v>
      </c>
      <c r="K4" s="35" t="s">
        <v>105</v>
      </c>
      <c r="L4" s="35" t="s">
        <v>106</v>
      </c>
      <c r="M4" s="35" t="s">
        <v>107</v>
      </c>
      <c r="N4" s="35" t="s">
        <v>108</v>
      </c>
      <c r="O4" s="35" t="s">
        <v>109</v>
      </c>
      <c r="P4" s="35" t="s">
        <v>110</v>
      </c>
      <c r="Q4" s="35" t="s">
        <v>111</v>
      </c>
      <c r="R4" s="35" t="s">
        <v>112</v>
      </c>
      <c r="S4" s="35" t="s">
        <v>113</v>
      </c>
      <c r="T4" s="35" t="s">
        <v>114</v>
      </c>
      <c r="V4" s="35" t="s">
        <v>96</v>
      </c>
      <c r="W4" s="35" t="s">
        <v>97</v>
      </c>
      <c r="X4" s="35" t="s">
        <v>98</v>
      </c>
      <c r="Y4" s="35" t="s">
        <v>99</v>
      </c>
      <c r="Z4" s="35" t="s">
        <v>100</v>
      </c>
      <c r="AA4" s="35" t="s">
        <v>101</v>
      </c>
      <c r="AB4" s="35" t="s">
        <v>102</v>
      </c>
      <c r="AC4" s="35" t="s">
        <v>103</v>
      </c>
      <c r="AD4" s="35" t="s">
        <v>104</v>
      </c>
      <c r="AE4" s="35" t="s">
        <v>105</v>
      </c>
      <c r="AF4" s="35" t="s">
        <v>106</v>
      </c>
      <c r="AG4" s="35" t="s">
        <v>107</v>
      </c>
      <c r="AH4" s="35" t="s">
        <v>108</v>
      </c>
      <c r="AI4" s="35" t="s">
        <v>109</v>
      </c>
      <c r="AJ4" s="35" t="s">
        <v>110</v>
      </c>
      <c r="AK4" s="35" t="s">
        <v>111</v>
      </c>
      <c r="AL4" s="35" t="s">
        <v>112</v>
      </c>
      <c r="AM4" s="35" t="s">
        <v>113</v>
      </c>
      <c r="AN4" s="35" t="s">
        <v>114</v>
      </c>
      <c r="AP4" s="35" t="s">
        <v>96</v>
      </c>
      <c r="AQ4" s="35" t="s">
        <v>97</v>
      </c>
      <c r="AR4" s="35" t="s">
        <v>98</v>
      </c>
      <c r="AS4" s="35" t="s">
        <v>99</v>
      </c>
      <c r="AT4" s="35" t="s">
        <v>100</v>
      </c>
      <c r="AU4" s="35" t="s">
        <v>101</v>
      </c>
      <c r="AV4" s="35" t="s">
        <v>102</v>
      </c>
      <c r="AW4" s="35" t="s">
        <v>103</v>
      </c>
      <c r="AX4" s="35" t="s">
        <v>104</v>
      </c>
      <c r="AY4" s="35" t="s">
        <v>105</v>
      </c>
      <c r="AZ4" s="35" t="s">
        <v>106</v>
      </c>
      <c r="BA4" s="35" t="s">
        <v>107</v>
      </c>
      <c r="BB4" s="35" t="s">
        <v>108</v>
      </c>
      <c r="BC4" s="35" t="s">
        <v>109</v>
      </c>
      <c r="BD4" s="35" t="s">
        <v>110</v>
      </c>
      <c r="BE4" s="35" t="s">
        <v>111</v>
      </c>
      <c r="BF4" s="35" t="s">
        <v>112</v>
      </c>
      <c r="BG4" s="35" t="s">
        <v>113</v>
      </c>
      <c r="BH4" s="35" t="s">
        <v>114</v>
      </c>
      <c r="BJ4" s="35" t="s">
        <v>96</v>
      </c>
      <c r="BK4" s="35" t="s">
        <v>97</v>
      </c>
      <c r="BL4" s="35" t="s">
        <v>98</v>
      </c>
      <c r="BM4" s="35" t="s">
        <v>99</v>
      </c>
      <c r="BN4" s="35" t="s">
        <v>100</v>
      </c>
      <c r="BO4" s="35" t="s">
        <v>101</v>
      </c>
      <c r="BP4" s="35" t="s">
        <v>102</v>
      </c>
      <c r="BQ4" s="35" t="s">
        <v>103</v>
      </c>
      <c r="BR4" s="35" t="s">
        <v>104</v>
      </c>
      <c r="BS4" s="35" t="s">
        <v>105</v>
      </c>
      <c r="BT4" s="35" t="s">
        <v>106</v>
      </c>
      <c r="BU4" s="35" t="s">
        <v>107</v>
      </c>
      <c r="BV4" s="35" t="s">
        <v>108</v>
      </c>
      <c r="BW4" s="35" t="s">
        <v>109</v>
      </c>
      <c r="BX4" s="35" t="s">
        <v>110</v>
      </c>
      <c r="BY4" s="35" t="s">
        <v>111</v>
      </c>
      <c r="BZ4" s="35" t="s">
        <v>112</v>
      </c>
      <c r="CA4" s="35" t="s">
        <v>113</v>
      </c>
      <c r="CB4" s="35" t="s">
        <v>114</v>
      </c>
      <c r="CD4" s="35" t="s">
        <v>96</v>
      </c>
      <c r="CE4" s="35" t="s">
        <v>97</v>
      </c>
      <c r="CF4" s="35" t="s">
        <v>98</v>
      </c>
      <c r="CG4" s="35" t="s">
        <v>98</v>
      </c>
      <c r="CH4" s="35" t="s">
        <v>99</v>
      </c>
      <c r="CI4" s="35" t="s">
        <v>100</v>
      </c>
      <c r="CJ4" s="35" t="s">
        <v>101</v>
      </c>
      <c r="CK4" s="35" t="s">
        <v>102</v>
      </c>
      <c r="CL4" s="35" t="s">
        <v>103</v>
      </c>
      <c r="CM4" s="35" t="s">
        <v>104</v>
      </c>
      <c r="CN4" s="35" t="s">
        <v>105</v>
      </c>
      <c r="CO4" s="35" t="s">
        <v>106</v>
      </c>
      <c r="CP4" s="35" t="s">
        <v>107</v>
      </c>
      <c r="CQ4" s="35" t="s">
        <v>108</v>
      </c>
      <c r="CR4" s="35" t="s">
        <v>108</v>
      </c>
      <c r="CS4" s="35" t="s">
        <v>109</v>
      </c>
      <c r="CT4" s="35" t="s">
        <v>110</v>
      </c>
      <c r="CU4" s="35" t="s">
        <v>111</v>
      </c>
      <c r="CV4" s="35" t="s">
        <v>112</v>
      </c>
      <c r="CW4" s="35" t="s">
        <v>113</v>
      </c>
      <c r="CX4" s="35" t="s">
        <v>114</v>
      </c>
    </row>
    <row r="5" spans="1:102">
      <c r="A5" s="3" t="s">
        <v>115</v>
      </c>
      <c r="B5" s="3">
        <f>V5/$V5*100</f>
        <v>100</v>
      </c>
      <c r="C5" s="3">
        <f t="shared" ref="C5:R9" si="0">W5/$V5*100</f>
        <v>98.546375643335267</v>
      </c>
      <c r="D5" s="3">
        <f t="shared" si="0"/>
        <v>97.586736542888289</v>
      </c>
      <c r="E5" s="3">
        <f t="shared" si="0"/>
        <v>100.22011555024729</v>
      </c>
      <c r="F5" s="3">
        <f t="shared" si="0"/>
        <v>103.48956641745335</v>
      </c>
      <c r="G5" s="3">
        <f t="shared" si="0"/>
        <v>101.69596825062868</v>
      </c>
      <c r="H5" s="3">
        <f t="shared" si="0"/>
        <v>105.58846636401145</v>
      </c>
      <c r="I5" s="3">
        <f t="shared" si="0"/>
        <v>110.10285269261682</v>
      </c>
      <c r="J5" s="3">
        <f t="shared" si="0"/>
        <v>113.9944389826</v>
      </c>
      <c r="K5" s="3">
        <f t="shared" si="0"/>
        <v>121.7297865971523</v>
      </c>
      <c r="L5" s="3">
        <f t="shared" si="0"/>
        <v>123.84595346988949</v>
      </c>
      <c r="M5" s="3">
        <f t="shared" si="0"/>
        <v>115.9157193749909</v>
      </c>
      <c r="N5" s="3">
        <f t="shared" si="0"/>
        <v>121.78781838160242</v>
      </c>
      <c r="O5" s="3">
        <f t="shared" si="0"/>
        <v>123.16703826612752</v>
      </c>
      <c r="P5" s="3">
        <f t="shared" si="0"/>
        <v>127.07107019459092</v>
      </c>
      <c r="Q5" s="3">
        <f t="shared" si="0"/>
        <v>130.77474410041845</v>
      </c>
      <c r="R5" s="3">
        <f t="shared" si="0"/>
        <v>129.07659018351896</v>
      </c>
      <c r="S5" s="3">
        <f t="shared" ref="S5:T9" si="1">AM5/$V5*100</f>
        <v>130.57302224838742</v>
      </c>
      <c r="T5" s="3">
        <f t="shared" si="1"/>
        <v>131.13991072266802</v>
      </c>
      <c r="V5" s="3">
        <v>80.075454716955434</v>
      </c>
      <c r="W5" s="3">
        <v>78.911458403479728</v>
      </c>
      <c r="X5" s="3">
        <v>78.143023030155106</v>
      </c>
      <c r="Y5" s="3">
        <v>80.251713244718673</v>
      </c>
      <c r="Z5" s="3">
        <v>82.869740893381376</v>
      </c>
      <c r="AA5" s="3">
        <v>81.433509005501548</v>
      </c>
      <c r="AB5" s="3">
        <v>84.550444569641712</v>
      </c>
      <c r="AC5" s="3">
        <v>88.165359949952531</v>
      </c>
      <c r="AD5" s="3">
        <v>91.281565367359249</v>
      </c>
      <c r="AE5" s="3">
        <v>97.475680143649171</v>
      </c>
      <c r="AF5" s="3">
        <v>99.170210389563053</v>
      </c>
      <c r="AG5" s="3">
        <v>92.820039377953975</v>
      </c>
      <c r="AH5" s="3">
        <v>97.522149358927976</v>
      </c>
      <c r="AI5" s="3">
        <v>98.626565953008111</v>
      </c>
      <c r="AJ5" s="3">
        <v>101.75273727202031</v>
      </c>
      <c r="AK5" s="3">
        <v>104.71847099334492</v>
      </c>
      <c r="AL5" s="3">
        <v>103.35866652259386</v>
      </c>
      <c r="AM5" s="3">
        <v>104.5569413030676</v>
      </c>
      <c r="AN5" s="3">
        <v>105.01087982658582</v>
      </c>
      <c r="BJ5" s="8">
        <v>1</v>
      </c>
      <c r="BK5" s="8">
        <v>1</v>
      </c>
      <c r="BL5" s="8">
        <v>1</v>
      </c>
      <c r="BM5" s="8">
        <v>1</v>
      </c>
      <c r="BN5" s="8">
        <v>1</v>
      </c>
      <c r="BO5" s="8">
        <v>1</v>
      </c>
      <c r="BP5" s="8">
        <v>1</v>
      </c>
      <c r="BQ5" s="8">
        <v>1</v>
      </c>
      <c r="BR5" s="8">
        <v>1</v>
      </c>
      <c r="BS5" s="8">
        <v>1</v>
      </c>
      <c r="BT5" s="8">
        <v>1</v>
      </c>
      <c r="BU5" s="8">
        <v>1</v>
      </c>
      <c r="BV5" s="8">
        <v>1</v>
      </c>
      <c r="BW5" s="8">
        <v>1</v>
      </c>
      <c r="BX5" s="8">
        <v>1</v>
      </c>
      <c r="BY5" s="8">
        <v>1</v>
      </c>
      <c r="BZ5" s="8">
        <v>1</v>
      </c>
      <c r="CA5" s="8">
        <v>1</v>
      </c>
      <c r="CB5" s="8">
        <v>1</v>
      </c>
      <c r="CD5" s="3">
        <v>16314666.666666666</v>
      </c>
      <c r="CE5" s="3">
        <v>17215978</v>
      </c>
      <c r="CF5" s="3">
        <v>17910802.333333332</v>
      </c>
      <c r="CG5" s="3">
        <v>18323759</v>
      </c>
      <c r="CH5" s="3">
        <v>19703427.666666664</v>
      </c>
      <c r="CI5" s="3">
        <v>22750773.888888888</v>
      </c>
      <c r="CJ5" s="3">
        <v>24365497.962962963</v>
      </c>
      <c r="CK5" s="3">
        <v>26118825.654320989</v>
      </c>
      <c r="CL5" s="3">
        <v>27618570.884773672</v>
      </c>
      <c r="CM5" s="3">
        <v>29235055.961591221</v>
      </c>
      <c r="CN5" s="3">
        <v>32973440.987197079</v>
      </c>
      <c r="CO5" s="3">
        <v>37951978.662399024</v>
      </c>
      <c r="CP5" s="3">
        <v>40292549.220799677</v>
      </c>
      <c r="CQ5" s="3">
        <v>42415914.073599897</v>
      </c>
      <c r="CR5" s="3">
        <v>42270394.740266562</v>
      </c>
      <c r="CS5" s="3">
        <v>44176690.604622141</v>
      </c>
      <c r="CT5" s="3">
        <v>46752625.86820738</v>
      </c>
      <c r="CU5" s="3">
        <v>50524424.956069127</v>
      </c>
      <c r="CV5" s="3">
        <v>54156748.65202304</v>
      </c>
      <c r="CW5" s="3">
        <v>58413141.884007685</v>
      </c>
      <c r="CX5" s="3">
        <v>62049172.294669226</v>
      </c>
    </row>
    <row r="6" spans="1:102">
      <c r="A6" s="3" t="s">
        <v>116</v>
      </c>
      <c r="B6" s="3">
        <f t="shared" ref="B6:B9" si="2">V6/$V6*100</f>
        <v>100</v>
      </c>
      <c r="C6" s="3">
        <f t="shared" si="0"/>
        <v>96.169696969696986</v>
      </c>
      <c r="D6" s="3">
        <f t="shared" si="0"/>
        <v>98.836363636363643</v>
      </c>
      <c r="E6" s="3">
        <f t="shared" si="0"/>
        <v>95.006060606060615</v>
      </c>
      <c r="F6" s="3">
        <f t="shared" si="0"/>
        <v>103.56363636363636</v>
      </c>
      <c r="G6" s="3">
        <f t="shared" si="0"/>
        <v>92.145454545454555</v>
      </c>
      <c r="H6" s="3">
        <f t="shared" si="0"/>
        <v>95.466666666666683</v>
      </c>
      <c r="I6" s="3">
        <f t="shared" si="0"/>
        <v>91.369696969696975</v>
      </c>
      <c r="J6" s="3">
        <f t="shared" si="0"/>
        <v>89.696969696969703</v>
      </c>
      <c r="K6" s="3">
        <f t="shared" si="0"/>
        <v>89.696969696969703</v>
      </c>
      <c r="L6" s="3">
        <f t="shared" si="0"/>
        <v>96.266666666666666</v>
      </c>
      <c r="M6" s="3">
        <f t="shared" si="0"/>
        <v>79.345454545454558</v>
      </c>
      <c r="N6" s="3">
        <f t="shared" si="0"/>
        <v>75.466666666666669</v>
      </c>
      <c r="O6" s="3">
        <f t="shared" si="0"/>
        <v>70.836363636363629</v>
      </c>
      <c r="P6" s="3">
        <f t="shared" si="0"/>
        <v>70.109090909090895</v>
      </c>
      <c r="Q6" s="3">
        <f t="shared" si="0"/>
        <v>71.27272727272728</v>
      </c>
      <c r="R6" s="3">
        <f t="shared" si="0"/>
        <v>70.884848484848476</v>
      </c>
      <c r="S6" s="3">
        <f t="shared" si="1"/>
        <v>73.115151515151524</v>
      </c>
      <c r="T6" s="3">
        <f t="shared" si="1"/>
        <v>70.521212121212102</v>
      </c>
      <c r="V6" s="3">
        <v>137.5</v>
      </c>
      <c r="W6" s="3">
        <v>132.23333333333335</v>
      </c>
      <c r="X6" s="3">
        <v>135.9</v>
      </c>
      <c r="Y6" s="3">
        <v>130.63333333333335</v>
      </c>
      <c r="Z6" s="3">
        <v>142.4</v>
      </c>
      <c r="AA6" s="3">
        <v>126.7</v>
      </c>
      <c r="AB6" s="3">
        <v>131.26666666666668</v>
      </c>
      <c r="AC6" s="3">
        <v>125.63333333333333</v>
      </c>
      <c r="AD6" s="3">
        <v>123.33333333333333</v>
      </c>
      <c r="AE6" s="3">
        <v>123.33333333333333</v>
      </c>
      <c r="AF6" s="3">
        <v>132.36666666666667</v>
      </c>
      <c r="AG6" s="3">
        <v>109.10000000000001</v>
      </c>
      <c r="AH6" s="3">
        <v>103.76666666666667</v>
      </c>
      <c r="AI6" s="3">
        <v>97.399999999999991</v>
      </c>
      <c r="AJ6" s="3">
        <v>96.399999999999991</v>
      </c>
      <c r="AK6" s="3">
        <v>98</v>
      </c>
      <c r="AL6" s="3">
        <v>97.466666666666654</v>
      </c>
      <c r="AM6" s="3">
        <v>100.53333333333335</v>
      </c>
      <c r="AN6" s="3">
        <v>96.966666666666654</v>
      </c>
      <c r="AP6" s="3">
        <v>137.5</v>
      </c>
      <c r="AQ6" s="3">
        <v>132.23333333333335</v>
      </c>
      <c r="AR6" s="3">
        <v>135.9</v>
      </c>
      <c r="AS6" s="3">
        <v>130.63333333333335</v>
      </c>
      <c r="AT6" s="3">
        <v>142.4</v>
      </c>
      <c r="AU6" s="3">
        <v>126.7</v>
      </c>
      <c r="AV6" s="3">
        <v>131.26666666666668</v>
      </c>
      <c r="AW6" s="3">
        <v>125.63333333333333</v>
      </c>
      <c r="AX6" s="3">
        <v>123.33333333333333</v>
      </c>
      <c r="AY6" s="3">
        <v>123.33333333333333</v>
      </c>
      <c r="AZ6" s="3">
        <v>132.36666666666667</v>
      </c>
      <c r="BA6" s="3">
        <v>109.10000000000001</v>
      </c>
      <c r="BB6" s="3">
        <v>103.76666666666667</v>
      </c>
      <c r="BC6" s="3">
        <v>97.399999999999991</v>
      </c>
      <c r="BD6" s="3">
        <v>96.399999999999991</v>
      </c>
      <c r="BE6" s="3">
        <v>98</v>
      </c>
      <c r="BF6" s="3">
        <v>97.466666666666654</v>
      </c>
      <c r="BG6" s="3">
        <v>100.53333333333335</v>
      </c>
      <c r="BH6" s="3">
        <v>96.966666666666654</v>
      </c>
      <c r="BJ6" s="8">
        <v>1</v>
      </c>
      <c r="BK6" s="8">
        <v>1</v>
      </c>
      <c r="BL6" s="8">
        <v>1</v>
      </c>
      <c r="BM6" s="8">
        <v>1</v>
      </c>
      <c r="BN6" s="8">
        <v>1</v>
      </c>
      <c r="BO6" s="8">
        <v>1</v>
      </c>
      <c r="BP6" s="8">
        <v>1</v>
      </c>
      <c r="BQ6" s="8">
        <v>1</v>
      </c>
      <c r="BR6" s="8">
        <v>1</v>
      </c>
      <c r="BS6" s="8">
        <v>1</v>
      </c>
      <c r="BT6" s="8">
        <v>1</v>
      </c>
      <c r="BU6" s="8">
        <v>1</v>
      </c>
      <c r="BV6" s="8">
        <v>1</v>
      </c>
      <c r="BW6" s="8">
        <v>1</v>
      </c>
      <c r="BX6" s="8">
        <v>1</v>
      </c>
      <c r="BY6" s="8">
        <v>1</v>
      </c>
      <c r="BZ6" s="8">
        <v>1</v>
      </c>
      <c r="CA6" s="8">
        <v>1</v>
      </c>
      <c r="CB6" s="8">
        <v>1</v>
      </c>
      <c r="CD6" s="3">
        <v>3028764.6666666665</v>
      </c>
      <c r="CE6" s="3">
        <v>3056790</v>
      </c>
      <c r="CF6" s="3">
        <v>3173168</v>
      </c>
      <c r="CG6" s="3">
        <v>3224992</v>
      </c>
      <c r="CH6" s="3">
        <v>3245752.6666666665</v>
      </c>
      <c r="CI6" s="3">
        <v>3608272.222222222</v>
      </c>
      <c r="CJ6" s="3">
        <v>3649956.4074074072</v>
      </c>
      <c r="CK6" s="3">
        <v>3760258.8024691357</v>
      </c>
      <c r="CL6" s="3">
        <v>3802793.9341563787</v>
      </c>
      <c r="CM6" s="3">
        <v>3823410.3113854597</v>
      </c>
      <c r="CN6" s="3">
        <v>3967852.1037951536</v>
      </c>
      <c r="CO6" s="3">
        <v>4213604.367931718</v>
      </c>
      <c r="CP6" s="3">
        <v>3930705.7893105727</v>
      </c>
      <c r="CQ6" s="3">
        <v>3841384.2631035242</v>
      </c>
      <c r="CR6" s="3">
        <v>3769423.5964368577</v>
      </c>
      <c r="CS6" s="3">
        <v>3765105.9531801273</v>
      </c>
      <c r="CT6" s="3">
        <v>3660995.6510600424</v>
      </c>
      <c r="CU6" s="3">
        <v>3702383.2170200143</v>
      </c>
      <c r="CV6" s="3">
        <v>3966811.0723400046</v>
      </c>
      <c r="CW6" s="3">
        <v>4185037.6907800012</v>
      </c>
      <c r="CX6" s="3">
        <v>4283939.2302600006</v>
      </c>
    </row>
    <row r="7" spans="1:102">
      <c r="A7" s="3" t="s">
        <v>77</v>
      </c>
      <c r="B7" s="3">
        <f t="shared" si="2"/>
        <v>100</v>
      </c>
      <c r="C7" s="3">
        <f t="shared" si="0"/>
        <v>100.04755111745125</v>
      </c>
      <c r="D7" s="3">
        <f t="shared" si="0"/>
        <v>118.54493580599143</v>
      </c>
      <c r="E7" s="3">
        <f t="shared" si="0"/>
        <v>130.86067522586779</v>
      </c>
      <c r="F7" s="3">
        <f t="shared" si="0"/>
        <v>137.23252496433665</v>
      </c>
      <c r="G7" s="3">
        <f t="shared" si="0"/>
        <v>129.67189728958627</v>
      </c>
      <c r="H7" s="3">
        <f t="shared" si="0"/>
        <v>129.71944840703753</v>
      </c>
      <c r="I7" s="3">
        <f t="shared" si="0"/>
        <v>145.41131716595336</v>
      </c>
      <c r="J7" s="3">
        <f t="shared" si="0"/>
        <v>164.47931526390869</v>
      </c>
      <c r="K7" s="3">
        <f t="shared" si="0"/>
        <v>171.70708511650022</v>
      </c>
      <c r="L7" s="3">
        <f t="shared" si="0"/>
        <v>173.94198763670946</v>
      </c>
      <c r="M7" s="3">
        <f t="shared" si="0"/>
        <v>110.1283880171184</v>
      </c>
      <c r="N7" s="3">
        <f t="shared" si="0"/>
        <v>145.07845934379458</v>
      </c>
      <c r="O7" s="3">
        <f t="shared" si="0"/>
        <v>149.97622444127435</v>
      </c>
      <c r="P7" s="3">
        <f t="shared" si="0"/>
        <v>158.01236329053731</v>
      </c>
      <c r="Q7" s="3">
        <f t="shared" si="0"/>
        <v>167.61768901569184</v>
      </c>
      <c r="R7" s="3">
        <f t="shared" si="0"/>
        <v>149.02520209224915</v>
      </c>
      <c r="S7" s="3">
        <f t="shared" si="1"/>
        <v>161.81645268663812</v>
      </c>
      <c r="T7" s="3">
        <f t="shared" si="1"/>
        <v>165.43033761293387</v>
      </c>
      <c r="V7" s="3">
        <v>70.100000000000009</v>
      </c>
      <c r="W7" s="3">
        <v>70.13333333333334</v>
      </c>
      <c r="X7" s="3">
        <v>83.100000000000009</v>
      </c>
      <c r="Y7" s="3">
        <v>91.733333333333334</v>
      </c>
      <c r="Z7" s="3">
        <v>96.2</v>
      </c>
      <c r="AA7" s="3">
        <v>90.899999999999991</v>
      </c>
      <c r="AB7" s="3">
        <v>90.933333333333323</v>
      </c>
      <c r="AC7" s="3">
        <v>101.93333333333332</v>
      </c>
      <c r="AD7" s="3">
        <v>115.30000000000001</v>
      </c>
      <c r="AE7" s="3">
        <v>120.36666666666667</v>
      </c>
      <c r="AF7" s="3">
        <v>121.93333333333334</v>
      </c>
      <c r="AG7" s="3">
        <v>77.2</v>
      </c>
      <c r="AH7" s="3">
        <v>101.7</v>
      </c>
      <c r="AI7" s="3">
        <v>105.13333333333333</v>
      </c>
      <c r="AJ7" s="3">
        <v>110.76666666666667</v>
      </c>
      <c r="AK7" s="3">
        <v>117.5</v>
      </c>
      <c r="AL7" s="3">
        <v>104.46666666666665</v>
      </c>
      <c r="AM7" s="3">
        <v>113.43333333333334</v>
      </c>
      <c r="AN7" s="3">
        <v>115.96666666666665</v>
      </c>
      <c r="AP7" s="3">
        <v>70.100000000000009</v>
      </c>
      <c r="AQ7" s="3">
        <v>70.13333333333334</v>
      </c>
      <c r="AR7" s="3">
        <v>83.100000000000009</v>
      </c>
      <c r="AS7" s="3">
        <v>91.733333333333334</v>
      </c>
      <c r="AT7" s="3">
        <v>96.2</v>
      </c>
      <c r="AU7" s="3">
        <v>90.899999999999991</v>
      </c>
      <c r="AV7" s="3">
        <v>90.933333333333323</v>
      </c>
      <c r="AW7" s="3">
        <v>101.93333333333332</v>
      </c>
      <c r="AX7" s="3">
        <v>115.30000000000001</v>
      </c>
      <c r="AY7" s="3">
        <v>120.36666666666667</v>
      </c>
      <c r="AZ7" s="3">
        <v>121.93333333333334</v>
      </c>
      <c r="BA7" s="3">
        <v>77.2</v>
      </c>
      <c r="BB7" s="3">
        <v>101.7</v>
      </c>
      <c r="BC7" s="3">
        <v>105.13333333333333</v>
      </c>
      <c r="BD7" s="3">
        <v>110.76666666666667</v>
      </c>
      <c r="BE7" s="3">
        <v>117.5</v>
      </c>
      <c r="BF7" s="3">
        <v>104.46666666666665</v>
      </c>
      <c r="BG7" s="3">
        <v>113.43333333333334</v>
      </c>
      <c r="BH7" s="3">
        <v>115.96666666666665</v>
      </c>
      <c r="BJ7" s="8">
        <v>1</v>
      </c>
      <c r="BK7" s="8">
        <v>1</v>
      </c>
      <c r="BL7" s="8">
        <v>1</v>
      </c>
      <c r="BM7" s="8">
        <v>1</v>
      </c>
      <c r="BN7" s="8">
        <v>1</v>
      </c>
      <c r="BO7" s="8">
        <v>1</v>
      </c>
      <c r="BP7" s="8">
        <v>1</v>
      </c>
      <c r="BQ7" s="8">
        <v>1</v>
      </c>
      <c r="BR7" s="8">
        <v>1</v>
      </c>
      <c r="BS7" s="8">
        <v>1</v>
      </c>
      <c r="BT7" s="8">
        <v>1</v>
      </c>
      <c r="BU7" s="8">
        <v>1</v>
      </c>
      <c r="BV7" s="8">
        <v>1</v>
      </c>
      <c r="BW7" s="8">
        <v>1</v>
      </c>
      <c r="BX7" s="8">
        <v>1</v>
      </c>
      <c r="BY7" s="8">
        <v>1</v>
      </c>
      <c r="BZ7" s="8">
        <v>1</v>
      </c>
      <c r="CA7" s="8">
        <v>1</v>
      </c>
      <c r="CB7" s="8">
        <v>1</v>
      </c>
      <c r="CD7" s="3">
        <v>4902287.666666667</v>
      </c>
      <c r="CE7" s="3">
        <v>5091728.333333333</v>
      </c>
      <c r="CF7" s="3">
        <v>5912131.444444444</v>
      </c>
      <c r="CG7" s="3">
        <v>6375826.666666667</v>
      </c>
      <c r="CH7" s="3">
        <v>7323003.2222222229</v>
      </c>
      <c r="CI7" s="3">
        <v>9193482.4074074086</v>
      </c>
      <c r="CJ7" s="3">
        <v>9411736.8024691362</v>
      </c>
      <c r="CK7" s="3">
        <v>9795884.6008230448</v>
      </c>
      <c r="CL7" s="3">
        <v>10541136.200274348</v>
      </c>
      <c r="CM7" s="3">
        <v>12066544.400091449</v>
      </c>
      <c r="CN7" s="3">
        <v>14414774.800030483</v>
      </c>
      <c r="CO7" s="3">
        <v>17076844.933343496</v>
      </c>
      <c r="CP7" s="3">
        <v>14087308.311114499</v>
      </c>
      <c r="CQ7" s="3">
        <v>14153230.103704832</v>
      </c>
      <c r="CR7" s="3">
        <v>14252444.770371499</v>
      </c>
      <c r="CS7" s="3">
        <v>15284697.62469211</v>
      </c>
      <c r="CT7" s="3">
        <v>15407587.208230704</v>
      </c>
      <c r="CU7" s="3">
        <v>16209871.736076901</v>
      </c>
      <c r="CV7" s="3">
        <v>18054483.912025634</v>
      </c>
      <c r="CW7" s="3">
        <v>19075642.637341876</v>
      </c>
      <c r="CX7" s="3">
        <v>20643133.545780625</v>
      </c>
    </row>
    <row r="8" spans="1:102">
      <c r="A8" s="3" t="s">
        <v>117</v>
      </c>
      <c r="B8" s="3">
        <f t="shared" si="2"/>
        <v>100</v>
      </c>
      <c r="C8" s="3">
        <f t="shared" si="0"/>
        <v>95.518305157211358</v>
      </c>
      <c r="D8" s="3">
        <f t="shared" si="0"/>
        <v>100.75346748100587</v>
      </c>
      <c r="E8" s="3">
        <f t="shared" si="0"/>
        <v>103.28644914908564</v>
      </c>
      <c r="F8" s="3">
        <f t="shared" si="0"/>
        <v>111.82387093704271</v>
      </c>
      <c r="G8" s="3">
        <f t="shared" si="0"/>
        <v>109.67574626919532</v>
      </c>
      <c r="H8" s="3">
        <f t="shared" si="0"/>
        <v>115.45895067539132</v>
      </c>
      <c r="I8" s="3">
        <f t="shared" si="0"/>
        <v>117.78413885413683</v>
      </c>
      <c r="J8" s="3">
        <f t="shared" si="0"/>
        <v>117.43852834088773</v>
      </c>
      <c r="K8" s="3">
        <f t="shared" si="0"/>
        <v>128.70734720143901</v>
      </c>
      <c r="L8" s="3">
        <f t="shared" si="0"/>
        <v>128.21638282686908</v>
      </c>
      <c r="M8" s="3">
        <f t="shared" si="0"/>
        <v>96.615883543343926</v>
      </c>
      <c r="N8" s="3">
        <f t="shared" si="0"/>
        <v>105.55967867582228</v>
      </c>
      <c r="O8" s="3">
        <f t="shared" si="0"/>
        <v>109.02291388734453</v>
      </c>
      <c r="P8" s="3">
        <f t="shared" si="0"/>
        <v>105.94174010589705</v>
      </c>
      <c r="Q8" s="3">
        <f t="shared" si="0"/>
        <v>107.99405795468617</v>
      </c>
      <c r="R8" s="3">
        <f t="shared" si="0"/>
        <v>107.46577914891668</v>
      </c>
      <c r="S8" s="3">
        <f t="shared" si="1"/>
        <v>104.30506456345185</v>
      </c>
      <c r="T8" s="3">
        <f t="shared" si="1"/>
        <v>104.45584490520903</v>
      </c>
      <c r="V8" s="3">
        <v>96.655557108990763</v>
      </c>
      <c r="W8" s="3">
        <v>92.323749990768491</v>
      </c>
      <c r="X8" s="3">
        <v>97.383825300392061</v>
      </c>
      <c r="Y8" s="3">
        <v>99.832092843143172</v>
      </c>
      <c r="Z8" s="3">
        <v>108.08398543503745</v>
      </c>
      <c r="AA8" s="3">
        <v>106.00770356993389</v>
      </c>
      <c r="AB8" s="3">
        <v>111.59749200749434</v>
      </c>
      <c r="AC8" s="3">
        <v>113.84491559549321</v>
      </c>
      <c r="AD8" s="3">
        <v>113.51086382848504</v>
      </c>
      <c r="AE8" s="3">
        <v>124.40280347775391</v>
      </c>
      <c r="AF8" s="3">
        <v>123.92825912630666</v>
      </c>
      <c r="AG8" s="3">
        <v>93.384620494592795</v>
      </c>
      <c r="AH8" s="3">
        <v>102.02929550657655</v>
      </c>
      <c r="AI8" s="3">
        <v>105.37670479426812</v>
      </c>
      <c r="AJ8" s="3">
        <v>102.3985791103139</v>
      </c>
      <c r="AK8" s="3">
        <v>104.38225836070828</v>
      </c>
      <c r="AL8" s="3">
        <v>103.87164753790304</v>
      </c>
      <c r="AM8" s="3">
        <v>100.81664124669689</v>
      </c>
      <c r="AN8" s="3">
        <v>100.96237882603313</v>
      </c>
      <c r="BJ8" s="8">
        <v>1</v>
      </c>
      <c r="BK8" s="8">
        <v>1</v>
      </c>
      <c r="BL8" s="8">
        <v>1</v>
      </c>
      <c r="BM8" s="8">
        <v>1</v>
      </c>
      <c r="BN8" s="8">
        <v>1</v>
      </c>
      <c r="BO8" s="8">
        <v>1</v>
      </c>
      <c r="BP8" s="8">
        <v>1</v>
      </c>
      <c r="BQ8" s="8">
        <v>1</v>
      </c>
      <c r="BR8" s="8">
        <v>1</v>
      </c>
      <c r="BS8" s="8">
        <v>1</v>
      </c>
      <c r="BT8" s="8">
        <v>1</v>
      </c>
      <c r="BU8" s="8">
        <v>1</v>
      </c>
      <c r="BV8" s="8">
        <v>1</v>
      </c>
      <c r="BW8" s="8">
        <v>1</v>
      </c>
      <c r="BX8" s="8">
        <v>1</v>
      </c>
      <c r="BY8" s="8">
        <v>1</v>
      </c>
      <c r="BZ8" s="8">
        <v>1</v>
      </c>
      <c r="CA8" s="8">
        <v>1</v>
      </c>
      <c r="CB8" s="8">
        <v>1</v>
      </c>
      <c r="CD8" s="3">
        <v>15022858.333333332</v>
      </c>
      <c r="CE8" s="3">
        <v>15240676.333333334</v>
      </c>
      <c r="CF8" s="3">
        <v>16045481.111111112</v>
      </c>
      <c r="CG8" s="3">
        <v>16878901</v>
      </c>
      <c r="CH8" s="3">
        <v>18173466</v>
      </c>
      <c r="CI8" s="3">
        <v>21638785.999999993</v>
      </c>
      <c r="CJ8" s="3">
        <v>23116221.666666664</v>
      </c>
      <c r="CK8" s="3">
        <v>25150315.222222224</v>
      </c>
      <c r="CL8" s="3">
        <v>26612803.740740739</v>
      </c>
      <c r="CM8" s="3">
        <v>27209659.58024691</v>
      </c>
      <c r="CN8" s="3">
        <v>32467882.52674897</v>
      </c>
      <c r="CO8" s="3">
        <v>38850263.17558299</v>
      </c>
      <c r="CP8" s="3">
        <v>35086785.391860992</v>
      </c>
      <c r="CQ8" s="3">
        <v>35108357.797286995</v>
      </c>
      <c r="CR8" s="3">
        <v>35526160.797286995</v>
      </c>
      <c r="CS8" s="3">
        <v>37309181.19819133</v>
      </c>
      <c r="CT8" s="3">
        <v>39062017.732730448</v>
      </c>
      <c r="CU8" s="3">
        <v>40815162.577576809</v>
      </c>
      <c r="CV8" s="3">
        <v>43856744.525858946</v>
      </c>
      <c r="CW8" s="3">
        <v>47044035.1752863</v>
      </c>
      <c r="CX8" s="3">
        <v>47898961.058428764</v>
      </c>
    </row>
    <row r="9" spans="1:102">
      <c r="A9" s="3" t="s">
        <v>118</v>
      </c>
      <c r="B9" s="3">
        <f t="shared" si="2"/>
        <v>100</v>
      </c>
      <c r="C9" s="3">
        <f t="shared" si="0"/>
        <v>105.98764754975328</v>
      </c>
      <c r="D9" s="3">
        <f t="shared" si="0"/>
        <v>104.88012661083481</v>
      </c>
      <c r="E9" s="3">
        <f t="shared" si="0"/>
        <v>111.51820751216697</v>
      </c>
      <c r="F9" s="3">
        <f t="shared" si="0"/>
        <v>123.57036649516498</v>
      </c>
      <c r="G9" s="3">
        <f t="shared" si="0"/>
        <v>117.78844629535428</v>
      </c>
      <c r="H9" s="3">
        <f t="shared" si="0"/>
        <v>124.84029732012685</v>
      </c>
      <c r="I9" s="3">
        <f t="shared" si="0"/>
        <v>124.60117962143471</v>
      </c>
      <c r="J9" s="3">
        <f t="shared" si="0"/>
        <v>121.65755287365916</v>
      </c>
      <c r="K9" s="3">
        <f t="shared" si="0"/>
        <v>126.2054912464792</v>
      </c>
      <c r="L9" s="3">
        <f t="shared" si="0"/>
        <v>145.01888628086718</v>
      </c>
      <c r="M9" s="3">
        <f t="shared" si="0"/>
        <v>118.07543109989096</v>
      </c>
      <c r="N9" s="3">
        <f t="shared" si="0"/>
        <v>123.55127190769855</v>
      </c>
      <c r="O9" s="3">
        <f t="shared" si="0"/>
        <v>131.88944353588522</v>
      </c>
      <c r="P9" s="3">
        <f t="shared" si="0"/>
        <v>130.28103215374944</v>
      </c>
      <c r="Q9" s="3">
        <f t="shared" si="0"/>
        <v>128.12947244010269</v>
      </c>
      <c r="R9" s="3">
        <f t="shared" si="0"/>
        <v>133.29957237114021</v>
      </c>
      <c r="S9" s="3">
        <f t="shared" si="1"/>
        <v>126.38430487731213</v>
      </c>
      <c r="T9" s="3">
        <f t="shared" si="1"/>
        <v>138.54856664589801</v>
      </c>
      <c r="V9" s="3">
        <v>78.667506376655311</v>
      </c>
      <c r="W9" s="3">
        <v>83.37783939466911</v>
      </c>
      <c r="X9" s="3">
        <v>82.506580289422644</v>
      </c>
      <c r="Y9" s="3">
        <v>87.728593005765646</v>
      </c>
      <c r="Z9" s="3">
        <v>97.20972594224024</v>
      </c>
      <c r="AA9" s="3">
        <v>92.661233500361035</v>
      </c>
      <c r="AB9" s="3">
        <v>98.208748854946236</v>
      </c>
      <c r="AC9" s="3">
        <v>98.020640924079885</v>
      </c>
      <c r="AD9" s="3">
        <v>95.704963164568625</v>
      </c>
      <c r="AE9" s="3">
        <v>99.282712874013185</v>
      </c>
      <c r="AF9" s="3">
        <v>114.0827416123557</v>
      </c>
      <c r="AG9" s="3">
        <v>92.886997289769965</v>
      </c>
      <c r="AH9" s="3">
        <v>97.194704706427501</v>
      </c>
      <c r="AI9" s="3">
        <v>103.7541364037277</v>
      </c>
      <c r="AJ9" s="3">
        <v>102.48883927712319</v>
      </c>
      <c r="AK9" s="3">
        <v>100.79626090219259</v>
      </c>
      <c r="AL9" s="3">
        <v>104.86344959512098</v>
      </c>
      <c r="AM9" s="3">
        <v>99.423381098451017</v>
      </c>
      <c r="AN9" s="3">
        <v>108.99270250092636</v>
      </c>
      <c r="CD9" s="3">
        <v>3366228.333333333</v>
      </c>
      <c r="CE9" s="3">
        <v>3369206</v>
      </c>
      <c r="CF9" s="3">
        <v>4095471.666666667</v>
      </c>
      <c r="CG9" s="3">
        <v>4534255.333333334</v>
      </c>
      <c r="CH9" s="3">
        <v>5207022.111111111</v>
      </c>
      <c r="CI9" s="3">
        <v>6443146.0370370373</v>
      </c>
      <c r="CJ9" s="3">
        <v>6685801.3456790131</v>
      </c>
      <c r="CK9" s="3">
        <v>6673063.4485596707</v>
      </c>
      <c r="CL9" s="3">
        <v>7005429.8161865566</v>
      </c>
      <c r="CM9" s="3">
        <v>7892690.2720621852</v>
      </c>
      <c r="CN9" s="3">
        <v>9331696.090687396</v>
      </c>
      <c r="CO9" s="3">
        <v>13351638.696895799</v>
      </c>
      <c r="CP9" s="3">
        <v>11806166.898965266</v>
      </c>
      <c r="CQ9" s="3">
        <v>11638839.966321755</v>
      </c>
      <c r="CR9" s="3">
        <v>11705667.966321755</v>
      </c>
      <c r="CS9" s="3">
        <v>13135147.644214503</v>
      </c>
      <c r="CT9" s="3">
        <v>16684149.214738168</v>
      </c>
      <c r="CU9" s="3">
        <v>18617919.404912725</v>
      </c>
      <c r="CV9" s="3">
        <v>20816131.134970911</v>
      </c>
      <c r="CW9" s="3">
        <v>21467061.711656969</v>
      </c>
      <c r="CX9" s="3">
        <v>20820539.570552323</v>
      </c>
    </row>
    <row r="12" spans="1:102">
      <c r="B12" s="3" t="s">
        <v>119</v>
      </c>
      <c r="C12" s="3" t="s">
        <v>120</v>
      </c>
      <c r="D12" s="3" t="s">
        <v>121</v>
      </c>
      <c r="E12" s="3" t="s">
        <v>150</v>
      </c>
      <c r="F12" s="3" t="s">
        <v>130</v>
      </c>
    </row>
    <row r="13" spans="1:102">
      <c r="A13" s="3" t="s">
        <v>122</v>
      </c>
      <c r="B13" s="2">
        <f>(M5/B5)^(1/10)-1</f>
        <v>1.4878923710292646E-2</v>
      </c>
      <c r="C13" s="8">
        <f>M5/L5-1</f>
        <v>-6.4033049709828926E-2</v>
      </c>
      <c r="D13" s="8">
        <f>(O5/M5)^(1/2)-1</f>
        <v>3.0803968198746645E-2</v>
      </c>
      <c r="E13" s="2">
        <f>(T5/N5)^(1/4)-1</f>
        <v>1.8668221796216633E-2</v>
      </c>
      <c r="F13" s="2">
        <f>T5/S5-1</f>
        <v>4.3415436398661633E-3</v>
      </c>
    </row>
    <row r="14" spans="1:102">
      <c r="A14" s="3" t="s">
        <v>123</v>
      </c>
      <c r="B14" s="2">
        <f t="shared" ref="B14:B17" si="3">(M6/B6)^(1/10)-1</f>
        <v>-2.287031954549823E-2</v>
      </c>
      <c r="C14" s="8">
        <f t="shared" ref="C14:C17" si="4">M6/L6-1</f>
        <v>-0.17577436414001502</v>
      </c>
      <c r="D14" s="8">
        <f t="shared" ref="D14:D17" si="5">(O6/M6)^(1/2)-1</f>
        <v>-5.5140784690507316E-2</v>
      </c>
      <c r="E14" s="2">
        <f t="shared" ref="E14:E17" si="6">(T6/N6)^(1/4)-1</f>
        <v>-1.6801629413033869E-2</v>
      </c>
      <c r="F14" s="2">
        <f t="shared" ref="F14:F17" si="7">T6/S6-1</f>
        <v>-3.5477453580902263E-2</v>
      </c>
    </row>
    <row r="15" spans="1:102">
      <c r="A15" s="3" t="s">
        <v>7</v>
      </c>
      <c r="B15" s="2">
        <f t="shared" si="3"/>
        <v>9.6943550565875558E-3</v>
      </c>
      <c r="C15" s="8">
        <f t="shared" si="4"/>
        <v>-0.36686714051394209</v>
      </c>
      <c r="D15" s="8">
        <f t="shared" si="5"/>
        <v>0.16697503943304559</v>
      </c>
      <c r="E15" s="2">
        <f t="shared" si="6"/>
        <v>3.3363351881368741E-2</v>
      </c>
      <c r="F15" s="2">
        <f t="shared" si="7"/>
        <v>2.2333235380546546E-2</v>
      </c>
    </row>
    <row r="16" spans="1:102">
      <c r="A16" s="3" t="s">
        <v>117</v>
      </c>
      <c r="B16" s="2">
        <f t="shared" si="3"/>
        <v>-3.4367839291202795E-3</v>
      </c>
      <c r="C16" s="8">
        <f t="shared" si="4"/>
        <v>-0.24646225846345537</v>
      </c>
      <c r="D16" s="8">
        <f t="shared" si="5"/>
        <v>6.2269293632898126E-2</v>
      </c>
      <c r="E16" s="2">
        <f t="shared" si="6"/>
        <v>-2.6245553953890832E-3</v>
      </c>
      <c r="F16" s="2">
        <f t="shared" si="7"/>
        <v>1.445570667045315E-3</v>
      </c>
    </row>
    <row r="17" spans="1:6">
      <c r="A17" s="3" t="s">
        <v>118</v>
      </c>
      <c r="B17" s="2">
        <f t="shared" si="3"/>
        <v>1.675415066704522E-2</v>
      </c>
      <c r="C17" s="8">
        <f t="shared" si="4"/>
        <v>-0.18579273273960428</v>
      </c>
      <c r="D17" s="8">
        <f t="shared" si="5"/>
        <v>5.6878949808430557E-2</v>
      </c>
      <c r="E17" s="2">
        <f t="shared" si="6"/>
        <v>2.9055277150785042E-2</v>
      </c>
      <c r="F17" s="2">
        <f t="shared" si="7"/>
        <v>9.6248199334516782E-2</v>
      </c>
    </row>
    <row r="19" spans="1:6">
      <c r="A19" s="20" t="s">
        <v>94</v>
      </c>
    </row>
  </sheetData>
  <pageMargins left="0.75" right="0.75" top="1" bottom="1" header="0.5" footer="0.5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0"/>
  <sheetViews>
    <sheetView zoomScale="75" zoomScaleNormal="7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J4" sqref="J4"/>
    </sheetView>
  </sheetViews>
  <sheetFormatPr defaultRowHeight="15"/>
  <cols>
    <col min="1" max="1" width="8.28515625" style="67" customWidth="1"/>
    <col min="2" max="2" width="11.28515625" style="66" customWidth="1"/>
    <col min="3" max="243" width="8.28515625" style="66" customWidth="1"/>
    <col min="244" max="16384" width="9.140625" style="66"/>
  </cols>
  <sheetData>
    <row r="1" spans="1:3" ht="24.75" customHeight="1">
      <c r="A1" s="1" t="s">
        <v>247</v>
      </c>
    </row>
    <row r="2" spans="1:3">
      <c r="A2" s="67" t="s">
        <v>246</v>
      </c>
      <c r="B2" s="66" t="s">
        <v>245</v>
      </c>
    </row>
    <row r="3" spans="1:3">
      <c r="A3" s="68">
        <v>1993</v>
      </c>
      <c r="B3" s="66">
        <v>1601287.0256274145</v>
      </c>
    </row>
    <row r="4" spans="1:3">
      <c r="A4" s="68">
        <v>1994</v>
      </c>
      <c r="B4" s="66">
        <v>1652528.2104474918</v>
      </c>
      <c r="C4" s="70">
        <f t="shared" ref="C4:C26" si="0">B4/B3-1</f>
        <v>3.2000000000000028E-2</v>
      </c>
    </row>
    <row r="5" spans="1:3">
      <c r="A5" s="68">
        <v>1995</v>
      </c>
      <c r="B5" s="66">
        <v>1703756.5849713637</v>
      </c>
      <c r="C5" s="70">
        <f t="shared" si="0"/>
        <v>3.0999999999999694E-2</v>
      </c>
    </row>
    <row r="6" spans="1:3">
      <c r="A6" s="68">
        <v>1996</v>
      </c>
      <c r="B6" s="66">
        <v>1777018.1181251323</v>
      </c>
      <c r="C6" s="70">
        <f t="shared" si="0"/>
        <v>4.2999999999999927E-2</v>
      </c>
    </row>
    <row r="7" spans="1:3">
      <c r="A7" s="68">
        <v>1997</v>
      </c>
      <c r="B7" s="66">
        <v>1823220.5891963858</v>
      </c>
      <c r="C7" s="70">
        <f t="shared" si="0"/>
        <v>2.6000000000000023E-2</v>
      </c>
    </row>
    <row r="8" spans="1:3">
      <c r="A8" s="68">
        <v>1998</v>
      </c>
      <c r="B8" s="66">
        <v>1832336.6921423676</v>
      </c>
      <c r="C8" s="70">
        <f t="shared" si="0"/>
        <v>4.9999999999998934E-3</v>
      </c>
    </row>
    <row r="9" spans="1:3">
      <c r="A9" s="68">
        <v>1999</v>
      </c>
      <c r="B9" s="66">
        <v>1876312.7727537844</v>
      </c>
      <c r="C9" s="70">
        <f t="shared" si="0"/>
        <v>2.4000000000000021E-2</v>
      </c>
    </row>
    <row r="10" spans="1:3">
      <c r="A10" s="68">
        <v>2000</v>
      </c>
      <c r="B10" s="66">
        <v>1955117.909209444</v>
      </c>
      <c r="C10" s="70">
        <f t="shared" si="0"/>
        <v>4.2000000000000259E-2</v>
      </c>
    </row>
    <row r="11" spans="1:3">
      <c r="A11" s="68">
        <v>2001</v>
      </c>
      <c r="B11" s="66">
        <v>2007906.0927580989</v>
      </c>
      <c r="C11" s="70">
        <f t="shared" si="0"/>
        <v>2.6999999999999913E-2</v>
      </c>
    </row>
    <row r="12" spans="1:3">
      <c r="A12" s="68">
        <v>2002</v>
      </c>
      <c r="B12" s="66">
        <v>2082206.1358595171</v>
      </c>
      <c r="C12" s="70">
        <f t="shared" si="0"/>
        <v>3.7003744034342922E-2</v>
      </c>
    </row>
    <row r="13" spans="1:3">
      <c r="A13" s="68">
        <v>2003</v>
      </c>
      <c r="B13" s="66">
        <v>2143611.9661824899</v>
      </c>
      <c r="C13" s="70">
        <f t="shared" si="0"/>
        <v>2.949075466902551E-2</v>
      </c>
    </row>
    <row r="14" spans="1:3">
      <c r="A14" s="68">
        <v>2004</v>
      </c>
      <c r="B14" s="66">
        <v>2241244.0573516833</v>
      </c>
      <c r="C14" s="70">
        <f t="shared" si="0"/>
        <v>4.554559906803668E-2</v>
      </c>
    </row>
    <row r="15" spans="1:3">
      <c r="A15" s="68">
        <v>2005</v>
      </c>
      <c r="B15" s="66">
        <v>2359515.6711297221</v>
      </c>
      <c r="C15" s="70">
        <f t="shared" si="0"/>
        <v>5.2770519743303712E-2</v>
      </c>
    </row>
    <row r="16" spans="1:3">
      <c r="A16" s="68">
        <v>2006</v>
      </c>
      <c r="B16" s="66">
        <v>2491295.7057899507</v>
      </c>
      <c r="C16" s="70">
        <f t="shared" si="0"/>
        <v>5.585045959755508E-2</v>
      </c>
    </row>
    <row r="17" spans="1:3">
      <c r="A17" s="68">
        <v>2007</v>
      </c>
      <c r="B17" s="66">
        <v>2624840.9657229236</v>
      </c>
      <c r="C17" s="70">
        <f t="shared" si="0"/>
        <v>5.3604740546296492E-2</v>
      </c>
    </row>
    <row r="18" spans="1:3">
      <c r="A18" s="68">
        <v>2008</v>
      </c>
      <c r="B18" s="66">
        <v>2708600.7928568698</v>
      </c>
      <c r="C18" s="70">
        <f t="shared" si="0"/>
        <v>3.1910438852388756E-2</v>
      </c>
    </row>
    <row r="19" spans="1:3">
      <c r="A19" s="68">
        <v>2009</v>
      </c>
      <c r="B19" s="66">
        <v>2666940.0983661343</v>
      </c>
      <c r="C19" s="70">
        <f t="shared" si="0"/>
        <v>-1.5380891344565439E-2</v>
      </c>
    </row>
    <row r="20" spans="1:3">
      <c r="A20" s="67">
        <v>2010</v>
      </c>
      <c r="B20" s="66">
        <v>2748007.9534787014</v>
      </c>
      <c r="C20" s="70">
        <f t="shared" si="0"/>
        <v>3.0397328819733227E-2</v>
      </c>
    </row>
    <row r="21" spans="1:3">
      <c r="A21" s="67">
        <v>2011</v>
      </c>
      <c r="B21" s="66">
        <v>2838257.1183942049</v>
      </c>
      <c r="C21" s="70">
        <f t="shared" si="0"/>
        <v>3.2841668016738046E-2</v>
      </c>
    </row>
    <row r="22" spans="1:3">
      <c r="A22" s="67">
        <v>2012</v>
      </c>
      <c r="B22" s="66">
        <v>2901077.7859807084</v>
      </c>
      <c r="C22" s="70">
        <f t="shared" si="0"/>
        <v>2.2133536521189212E-2</v>
      </c>
    </row>
    <row r="23" spans="1:3">
      <c r="A23" s="67">
        <v>2013</v>
      </c>
      <c r="B23" s="66">
        <v>2973292.7720023002</v>
      </c>
      <c r="C23" s="70">
        <f t="shared" si="0"/>
        <v>2.489246802363132E-2</v>
      </c>
    </row>
    <row r="24" spans="1:3">
      <c r="A24" s="67">
        <v>2014</v>
      </c>
      <c r="B24" s="66">
        <v>3023825.7472641268</v>
      </c>
      <c r="C24" s="70">
        <f t="shared" si="0"/>
        <v>1.6995627116732415E-2</v>
      </c>
    </row>
    <row r="25" spans="1:3">
      <c r="A25" s="67">
        <v>2015</v>
      </c>
      <c r="B25" s="66">
        <v>3063101.0359202879</v>
      </c>
      <c r="C25" s="70">
        <f t="shared" si="0"/>
        <v>1.2988608451296013E-2</v>
      </c>
    </row>
    <row r="26" spans="1:3">
      <c r="A26" s="67">
        <v>2016</v>
      </c>
      <c r="B26" s="66">
        <v>3071660.1374609079</v>
      </c>
      <c r="C26" s="70">
        <f t="shared" si="0"/>
        <v>2.7942602742283551E-3</v>
      </c>
    </row>
    <row r="27" spans="1:3">
      <c r="C27" s="69"/>
    </row>
    <row r="28" spans="1:3">
      <c r="C28" s="69"/>
    </row>
    <row r="29" spans="1:3">
      <c r="A29" s="68" t="s">
        <v>248</v>
      </c>
    </row>
    <row r="34" spans="1:1">
      <c r="A34" s="68"/>
    </row>
    <row r="39" spans="1:1">
      <c r="A39" s="68"/>
    </row>
    <row r="44" spans="1:1">
      <c r="A44" s="68"/>
    </row>
    <row r="49" spans="1:1">
      <c r="A49" s="68"/>
    </row>
    <row r="50" spans="1:1">
      <c r="A50" s="68"/>
    </row>
    <row r="51" spans="1:1">
      <c r="A51" s="68"/>
    </row>
    <row r="52" spans="1:1">
      <c r="A52" s="68"/>
    </row>
    <row r="53" spans="1:1">
      <c r="A53" s="68"/>
    </row>
    <row r="54" spans="1:1">
      <c r="A54" s="68"/>
    </row>
    <row r="55" spans="1:1">
      <c r="A55" s="68"/>
    </row>
    <row r="56" spans="1:1">
      <c r="A56" s="68"/>
    </row>
    <row r="57" spans="1:1">
      <c r="A57" s="68"/>
    </row>
    <row r="58" spans="1:1">
      <c r="A58" s="68"/>
    </row>
    <row r="59" spans="1:1">
      <c r="A59" s="68"/>
    </row>
    <row r="60" spans="1:1">
      <c r="A60" s="68"/>
    </row>
    <row r="61" spans="1:1">
      <c r="A61" s="68"/>
    </row>
    <row r="62" spans="1:1">
      <c r="A62" s="68"/>
    </row>
    <row r="63" spans="1:1">
      <c r="A63" s="68"/>
    </row>
    <row r="64" spans="1:1">
      <c r="A64" s="68"/>
    </row>
    <row r="65" spans="1:1">
      <c r="A65" s="68"/>
    </row>
    <row r="66" spans="1:1">
      <c r="A66" s="68"/>
    </row>
    <row r="67" spans="1:1">
      <c r="A67" s="68"/>
    </row>
    <row r="68" spans="1:1">
      <c r="A68" s="68"/>
    </row>
    <row r="69" spans="1:1">
      <c r="A69" s="68"/>
    </row>
    <row r="70" spans="1:1">
      <c r="A70" s="68"/>
    </row>
    <row r="71" spans="1:1">
      <c r="A71" s="68"/>
    </row>
    <row r="72" spans="1:1">
      <c r="A72" s="68"/>
    </row>
    <row r="73" spans="1:1">
      <c r="A73" s="68"/>
    </row>
    <row r="74" spans="1:1">
      <c r="A74" s="68"/>
    </row>
    <row r="75" spans="1:1">
      <c r="A75" s="68"/>
    </row>
    <row r="76" spans="1:1">
      <c r="A76" s="68"/>
    </row>
    <row r="77" spans="1:1">
      <c r="A77" s="68"/>
    </row>
    <row r="79" spans="1:1">
      <c r="A79" s="68"/>
    </row>
    <row r="80" spans="1:1">
      <c r="A80" s="68"/>
    </row>
    <row r="84" spans="1:1">
      <c r="A84" s="68"/>
    </row>
    <row r="85" spans="1:1">
      <c r="A85" s="68"/>
    </row>
    <row r="86" spans="1:1">
      <c r="A86" s="68"/>
    </row>
    <row r="90" spans="1:1">
      <c r="A90" s="68"/>
    </row>
    <row r="91" spans="1:1">
      <c r="A91" s="68"/>
    </row>
    <row r="95" spans="1:1">
      <c r="A95" s="68"/>
    </row>
    <row r="96" spans="1:1">
      <c r="A96" s="68"/>
    </row>
    <row r="100" spans="1:1">
      <c r="A100" s="68"/>
    </row>
    <row r="101" spans="1:1">
      <c r="A101" s="68"/>
    </row>
    <row r="105" spans="1:1">
      <c r="A105" s="68"/>
    </row>
    <row r="106" spans="1:1">
      <c r="A106" s="68"/>
    </row>
    <row r="110" spans="1:1">
      <c r="A110" s="68"/>
    </row>
    <row r="111" spans="1:1">
      <c r="A111" s="68"/>
    </row>
    <row r="115" spans="1:1">
      <c r="A115" s="68"/>
    </row>
    <row r="116" spans="1:1">
      <c r="A116" s="68"/>
    </row>
    <row r="120" spans="1:1">
      <c r="A120" s="68"/>
    </row>
    <row r="121" spans="1:1">
      <c r="A121" s="68"/>
    </row>
    <row r="125" spans="1:1">
      <c r="A125" s="68"/>
    </row>
    <row r="130" spans="1:1">
      <c r="A130" s="68"/>
    </row>
  </sheetData>
  <pageMargins left="0.75" right="0.75" top="1" bottom="1" header="0.5" footer="0.5"/>
  <pageSetup paperSize="9" scale="65" orientation="portrait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="70" zoomScaleNormal="70" workbookViewId="0">
      <pane xSplit="1" ySplit="5" topLeftCell="B6" activePane="bottomRight" state="frozen"/>
      <selection activeCell="Q26" sqref="Q26"/>
      <selection pane="topRight" activeCell="Q26" sqref="Q26"/>
      <selection pane="bottomLeft" activeCell="Q26" sqref="Q26"/>
      <selection pane="bottomRight"/>
    </sheetView>
  </sheetViews>
  <sheetFormatPr defaultRowHeight="15"/>
  <cols>
    <col min="1" max="1" width="36.5703125" bestFit="1" customWidth="1"/>
    <col min="2" max="4" width="14.140625" customWidth="1"/>
    <col min="5" max="8" width="11.28515625" bestFit="1" customWidth="1"/>
    <col min="9" max="9" width="11.28515625" customWidth="1"/>
    <col min="10" max="13" width="11.28515625" bestFit="1" customWidth="1"/>
    <col min="14" max="14" width="11.28515625" customWidth="1"/>
    <col min="15" max="18" width="11.28515625" bestFit="1" customWidth="1"/>
    <col min="19" max="19" width="11.28515625" customWidth="1"/>
    <col min="20" max="23" width="11.28515625" bestFit="1" customWidth="1"/>
    <col min="24" max="24" width="11.28515625" customWidth="1"/>
    <col min="25" max="28" width="11.28515625" bestFit="1" customWidth="1"/>
    <col min="29" max="29" width="11.28515625" customWidth="1"/>
    <col min="30" max="33" width="11.28515625" bestFit="1" customWidth="1"/>
    <col min="34" max="34" width="11.28515625" customWidth="1"/>
  </cols>
  <sheetData>
    <row r="1" spans="1:10" ht="26.25">
      <c r="A1" s="1" t="s">
        <v>124</v>
      </c>
    </row>
    <row r="2" spans="1:10">
      <c r="A2" t="s">
        <v>125</v>
      </c>
    </row>
    <row r="3" spans="1:10">
      <c r="A3" t="s">
        <v>126</v>
      </c>
    </row>
    <row r="4" spans="1:10">
      <c r="A4" t="s">
        <v>147</v>
      </c>
    </row>
    <row r="5" spans="1:10">
      <c r="B5" s="45" t="s">
        <v>128</v>
      </c>
      <c r="C5" s="45" t="s">
        <v>129</v>
      </c>
      <c r="D5" t="s">
        <v>130</v>
      </c>
      <c r="E5" t="s">
        <v>109</v>
      </c>
      <c r="F5" t="s">
        <v>110</v>
      </c>
      <c r="G5" t="s">
        <v>111</v>
      </c>
      <c r="H5" t="s">
        <v>112</v>
      </c>
      <c r="I5" t="s">
        <v>113</v>
      </c>
      <c r="J5" t="s">
        <v>114</v>
      </c>
    </row>
    <row r="6" spans="1:10">
      <c r="A6" t="s">
        <v>1</v>
      </c>
      <c r="B6" s="2">
        <f t="shared" ref="B6:B13" si="0">(H6/E6)^(1/3)-1</f>
        <v>-1.6413367805641066E-3</v>
      </c>
      <c r="C6" s="2">
        <f t="shared" ref="C6:D13" si="1">I6/H6-1</f>
        <v>3.9275246727604518E-2</v>
      </c>
      <c r="D6" s="2">
        <f t="shared" si="1"/>
        <v>-4.7184075758302746E-2</v>
      </c>
      <c r="E6" s="3">
        <v>914582.07</v>
      </c>
      <c r="F6" s="3">
        <v>887959.4</v>
      </c>
      <c r="G6" s="3">
        <v>923086.99690000014</v>
      </c>
      <c r="H6" s="3">
        <v>910086.04599999997</v>
      </c>
      <c r="I6" s="3">
        <v>945829.9</v>
      </c>
      <c r="J6" s="3">
        <v>901201.79034393211</v>
      </c>
    </row>
    <row r="7" spans="1:10">
      <c r="A7" t="s">
        <v>2</v>
      </c>
      <c r="B7" s="2">
        <f t="shared" si="0"/>
        <v>1.1082278057683803E-2</v>
      </c>
      <c r="C7" s="2">
        <f t="shared" si="1"/>
        <v>-2.4297075450836481E-3</v>
      </c>
      <c r="D7" s="2">
        <f t="shared" si="1"/>
        <v>6.7205447005393992E-3</v>
      </c>
      <c r="E7" s="3">
        <v>1478329.399999999</v>
      </c>
      <c r="F7" s="3">
        <v>1509321.7999999998</v>
      </c>
      <c r="G7" s="3">
        <v>1524693.88</v>
      </c>
      <c r="H7" s="3">
        <v>1528025.8760000002</v>
      </c>
      <c r="I7" s="3">
        <v>1524313.22</v>
      </c>
      <c r="J7" s="3">
        <v>1534557.435132633</v>
      </c>
    </row>
    <row r="8" spans="1:10">
      <c r="A8" t="s">
        <v>3</v>
      </c>
      <c r="B8" s="2">
        <f t="shared" si="0"/>
        <v>3.5731361192153255E-2</v>
      </c>
      <c r="C8" s="2">
        <f t="shared" si="1"/>
        <v>1.733172366873581E-2</v>
      </c>
      <c r="D8" s="2">
        <f t="shared" si="1"/>
        <v>7.193692803495022E-3</v>
      </c>
      <c r="E8" s="3">
        <v>383438.19999999995</v>
      </c>
      <c r="F8" s="3">
        <v>393317.89</v>
      </c>
      <c r="G8" s="3">
        <v>411270.484</v>
      </c>
      <c r="H8" s="3">
        <v>426026.64</v>
      </c>
      <c r="I8" s="3">
        <v>433410.41600000003</v>
      </c>
      <c r="J8" s="3">
        <v>436528.23739053897</v>
      </c>
    </row>
    <row r="9" spans="1:10">
      <c r="A9" t="s">
        <v>148</v>
      </c>
      <c r="B9" s="2">
        <f t="shared" si="0"/>
        <v>2.0379198279490751E-2</v>
      </c>
      <c r="C9" s="2">
        <f t="shared" si="1"/>
        <v>5.7665669699520361E-3</v>
      </c>
      <c r="D9" s="2">
        <f t="shared" si="1"/>
        <v>-3.967481308409071E-3</v>
      </c>
      <c r="E9" s="3">
        <f t="shared" ref="E9:J9" si="2">E16+E18</f>
        <v>1225679.9540000001</v>
      </c>
      <c r="F9" s="3">
        <f t="shared" si="2"/>
        <v>1247687.4175749908</v>
      </c>
      <c r="G9" s="3">
        <f t="shared" si="2"/>
        <v>1273672.3</v>
      </c>
      <c r="H9" s="3">
        <f t="shared" si="2"/>
        <v>1302152.5699999998</v>
      </c>
      <c r="I9" s="3">
        <f t="shared" si="2"/>
        <v>1309661.52</v>
      </c>
      <c r="J9" s="3">
        <f t="shared" si="2"/>
        <v>1304465.4623990573</v>
      </c>
    </row>
    <row r="10" spans="1:10">
      <c r="A10" t="s">
        <v>22</v>
      </c>
      <c r="B10" s="2">
        <f t="shared" si="0"/>
        <v>2.7259537497187569E-2</v>
      </c>
      <c r="C10" s="2">
        <f t="shared" si="1"/>
        <v>1.2144213641876789E-2</v>
      </c>
      <c r="D10" s="2">
        <f t="shared" si="1"/>
        <v>1.2888882904109167E-2</v>
      </c>
      <c r="E10" s="3">
        <v>380723.28200000001</v>
      </c>
      <c r="F10" s="3">
        <v>397663.50299999997</v>
      </c>
      <c r="G10" s="3">
        <v>406352.11000000004</v>
      </c>
      <c r="H10" s="3">
        <v>412714.74199999997</v>
      </c>
      <c r="I10" s="3">
        <v>417726.83799999999</v>
      </c>
      <c r="J10" s="3">
        <v>423110.87030088576</v>
      </c>
    </row>
    <row r="11" spans="1:10">
      <c r="A11" t="s">
        <v>24</v>
      </c>
      <c r="B11" s="2">
        <f t="shared" si="0"/>
        <v>2.8974210974333614E-2</v>
      </c>
      <c r="C11" s="2">
        <f t="shared" si="1"/>
        <v>2.8193031878356756E-2</v>
      </c>
      <c r="D11" s="2">
        <f t="shared" si="1"/>
        <v>2.1504938268098517E-2</v>
      </c>
      <c r="E11" s="3">
        <v>538542.17249999999</v>
      </c>
      <c r="F11" s="3">
        <v>559405.04749999999</v>
      </c>
      <c r="G11" s="3">
        <v>571212.11024714704</v>
      </c>
      <c r="H11" s="3">
        <v>586723.10194991215</v>
      </c>
      <c r="I11" s="3">
        <v>603264.60506695439</v>
      </c>
      <c r="J11" s="3">
        <v>616237.77315824805</v>
      </c>
    </row>
    <row r="12" spans="1:10">
      <c r="A12" t="s">
        <v>149</v>
      </c>
      <c r="B12" s="2">
        <f t="shared" si="0"/>
        <v>3.0628253670855754E-2</v>
      </c>
      <c r="C12" s="2">
        <f t="shared" si="1"/>
        <v>1.1328156368157538E-2</v>
      </c>
      <c r="D12" s="2">
        <f t="shared" si="1"/>
        <v>1.3650191178281368E-2</v>
      </c>
      <c r="E12" s="3">
        <v>419169.77335667564</v>
      </c>
      <c r="F12" s="3">
        <v>433591.26953975123</v>
      </c>
      <c r="G12" s="3">
        <v>446068.07098740933</v>
      </c>
      <c r="H12" s="3">
        <v>458876.78823584353</v>
      </c>
      <c r="I12" s="3">
        <v>464075.01624669711</v>
      </c>
      <c r="J12" s="3">
        <v>470409.72893952852</v>
      </c>
    </row>
    <row r="13" spans="1:10">
      <c r="A13" t="s">
        <v>138</v>
      </c>
      <c r="B13" s="2">
        <f t="shared" si="0"/>
        <v>2.0266675890795449E-2</v>
      </c>
      <c r="C13" s="2">
        <f t="shared" si="1"/>
        <v>1.2683302471811375E-2</v>
      </c>
      <c r="D13" s="2">
        <f t="shared" si="1"/>
        <v>1.0174525643934951E-2</v>
      </c>
      <c r="E13" s="3">
        <v>151559.72199999998</v>
      </c>
      <c r="F13" s="3">
        <v>155240.73800000001</v>
      </c>
      <c r="G13" s="3">
        <v>157811.696</v>
      </c>
      <c r="H13" s="3">
        <v>160962.573</v>
      </c>
      <c r="I13" s="3">
        <v>163004.11000000002</v>
      </c>
      <c r="J13" s="3">
        <v>164662.59949726181</v>
      </c>
    </row>
    <row r="14" spans="1:10">
      <c r="E14" s="3"/>
      <c r="F14" s="3"/>
      <c r="G14" s="3"/>
      <c r="H14" s="3"/>
      <c r="I14" s="3"/>
      <c r="J14" s="3"/>
    </row>
    <row r="15" spans="1:10">
      <c r="A15" t="s">
        <v>132</v>
      </c>
      <c r="E15" s="3"/>
      <c r="F15" s="3"/>
      <c r="G15" s="3"/>
      <c r="H15" s="3"/>
      <c r="I15" s="3"/>
      <c r="J15" s="3"/>
    </row>
    <row r="16" spans="1:10">
      <c r="A16" t="s">
        <v>133</v>
      </c>
      <c r="B16" s="2">
        <f t="shared" ref="B16:B22" si="3">(H16/E16)^(1/3)-1</f>
        <v>-7.1181860805969999E-3</v>
      </c>
      <c r="C16" s="2">
        <f t="shared" ref="C16:D22" si="4">I16/H16-1</f>
        <v>-1.5282312527024389E-2</v>
      </c>
      <c r="D16" s="2">
        <f t="shared" si="4"/>
        <v>-3.4887698152399449E-2</v>
      </c>
      <c r="E16" s="3">
        <v>275911.614</v>
      </c>
      <c r="F16" s="3">
        <v>274933.40757499076</v>
      </c>
      <c r="G16" s="3">
        <v>273157.39999999997</v>
      </c>
      <c r="H16" s="3">
        <v>270061.484</v>
      </c>
      <c r="I16" s="3">
        <v>265934.32</v>
      </c>
      <c r="J16" s="3">
        <v>256656.48371547641</v>
      </c>
    </row>
    <row r="17" spans="1:10">
      <c r="A17" t="s">
        <v>134</v>
      </c>
      <c r="B17" s="2">
        <f t="shared" si="3"/>
        <v>2.5104917668262061E-2</v>
      </c>
      <c r="C17" s="2">
        <f t="shared" si="4"/>
        <v>1.4266840396850222E-2</v>
      </c>
      <c r="D17" s="2">
        <f t="shared" si="4"/>
        <v>1.214415590076201E-2</v>
      </c>
      <c r="E17" s="3">
        <v>1542782.3499999999</v>
      </c>
      <c r="F17" s="3">
        <v>1603751.284</v>
      </c>
      <c r="G17" s="3">
        <v>1635872.04</v>
      </c>
      <c r="H17" s="3">
        <v>1661918.08</v>
      </c>
      <c r="I17" s="3">
        <v>1685628.4</v>
      </c>
      <c r="J17" s="3">
        <v>1706098.9340803518</v>
      </c>
    </row>
    <row r="18" spans="1:10">
      <c r="A18" t="s">
        <v>135</v>
      </c>
      <c r="B18" s="2">
        <f t="shared" si="3"/>
        <v>2.8095471520377169E-2</v>
      </c>
      <c r="C18" s="2">
        <f t="shared" si="4"/>
        <v>1.1274309174684749E-2</v>
      </c>
      <c r="D18" s="2">
        <f t="shared" si="4"/>
        <v>3.9107715920223551E-3</v>
      </c>
      <c r="E18" s="3">
        <v>949768.34000000008</v>
      </c>
      <c r="F18" s="3">
        <v>972754.01</v>
      </c>
      <c r="G18" s="3">
        <v>1000514.9</v>
      </c>
      <c r="H18" s="3">
        <v>1032091.0859999999</v>
      </c>
      <c r="I18" s="3">
        <v>1043727.2000000001</v>
      </c>
      <c r="J18" s="3">
        <v>1047808.978683581</v>
      </c>
    </row>
    <row r="19" spans="1:10">
      <c r="A19" t="s">
        <v>136</v>
      </c>
      <c r="B19" s="2">
        <f t="shared" si="3"/>
        <v>2.5897159227755262E-2</v>
      </c>
      <c r="C19" s="2">
        <f t="shared" si="4"/>
        <v>2.7550910343291601E-2</v>
      </c>
      <c r="D19" s="2">
        <f t="shared" si="4"/>
        <v>1.9186293452233549E-2</v>
      </c>
      <c r="E19" s="3">
        <v>2183208.2800000003</v>
      </c>
      <c r="F19" s="3">
        <v>2248167.7199999997</v>
      </c>
      <c r="G19" s="3">
        <v>2306827.2799999998</v>
      </c>
      <c r="H19" s="3">
        <v>2357255.466</v>
      </c>
      <c r="I19" s="3">
        <v>2422200</v>
      </c>
      <c r="J19" s="3">
        <v>2468673.04</v>
      </c>
    </row>
    <row r="20" spans="1:10">
      <c r="A20" t="s">
        <v>137</v>
      </c>
      <c r="B20" s="2">
        <f t="shared" si="3"/>
        <v>3.0134514411805702E-2</v>
      </c>
      <c r="C20" s="2">
        <f t="shared" si="4"/>
        <v>8.0874020947168113E-3</v>
      </c>
      <c r="D20" s="2">
        <f t="shared" si="4"/>
        <v>1.3981306102758717E-2</v>
      </c>
      <c r="E20" s="3">
        <v>1695331.1054292771</v>
      </c>
      <c r="F20" s="3">
        <v>1745865.669015341</v>
      </c>
      <c r="G20" s="3">
        <v>1801816.0194916162</v>
      </c>
      <c r="H20" s="3">
        <v>1853259.9711227617</v>
      </c>
      <c r="I20" s="3">
        <v>1868248.0296952748</v>
      </c>
      <c r="J20" s="3">
        <v>1894368.5772743204</v>
      </c>
    </row>
    <row r="21" spans="1:10">
      <c r="A21" t="s">
        <v>138</v>
      </c>
      <c r="B21" s="2">
        <f t="shared" si="3"/>
        <v>2.2329926473648287E-2</v>
      </c>
      <c r="C21" s="2">
        <f t="shared" si="4"/>
        <v>1.0980126713797667E-2</v>
      </c>
      <c r="D21" s="2">
        <f t="shared" si="4"/>
        <v>1.1677355094785957E-2</v>
      </c>
      <c r="E21" s="3">
        <v>608905.23</v>
      </c>
      <c r="F21" s="3">
        <v>621888.326</v>
      </c>
      <c r="G21" s="3">
        <v>638121.96</v>
      </c>
      <c r="H21" s="3">
        <v>650613.28399999999</v>
      </c>
      <c r="I21" s="3">
        <v>657757.10030000005</v>
      </c>
      <c r="J21" s="3">
        <v>665437.96352631995</v>
      </c>
    </row>
    <row r="22" spans="1:10">
      <c r="A22" t="s">
        <v>139</v>
      </c>
      <c r="B22" s="2">
        <f t="shared" si="3"/>
        <v>1.517668688647511E-2</v>
      </c>
      <c r="C22" s="2">
        <f t="shared" si="4"/>
        <v>1.6231620983844675E-2</v>
      </c>
      <c r="D22" s="2">
        <f t="shared" si="4"/>
        <v>-6.919809517685338E-3</v>
      </c>
      <c r="E22" s="3">
        <v>1053120</v>
      </c>
      <c r="F22" s="3">
        <v>1073980</v>
      </c>
      <c r="G22" s="3">
        <v>1093236</v>
      </c>
      <c r="H22" s="3">
        <v>1101800</v>
      </c>
      <c r="I22" s="3">
        <v>1119684</v>
      </c>
      <c r="J22" s="3">
        <v>1111936</v>
      </c>
    </row>
    <row r="24" spans="1:10">
      <c r="A24" t="s">
        <v>140</v>
      </c>
      <c r="B24" s="2"/>
      <c r="C24" s="2"/>
      <c r="D24" s="2"/>
      <c r="E24" s="3"/>
      <c r="F24" s="3"/>
      <c r="G24" s="3"/>
      <c r="H24" s="3"/>
      <c r="I24" s="3"/>
      <c r="J24" s="3"/>
    </row>
    <row r="25" spans="1:10">
      <c r="B25" s="2"/>
      <c r="C25" s="2"/>
      <c r="D25" s="2"/>
      <c r="E25" s="3"/>
      <c r="F25" s="3"/>
      <c r="G25" s="3"/>
      <c r="H25" s="3"/>
      <c r="I25" s="3"/>
      <c r="J25" s="3"/>
    </row>
  </sheetData>
  <pageMargins left="0.75" right="0.75" top="1" bottom="1" header="0.5" footer="0.5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zoomScale="77" zoomScaleNormal="77" workbookViewId="0">
      <pane xSplit="2" ySplit="3" topLeftCell="C4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defaultRowHeight="15"/>
  <cols>
    <col min="3" max="3" width="12.42578125" customWidth="1"/>
    <col min="4" max="4" width="12" customWidth="1"/>
    <col min="5" max="5" width="11.85546875" customWidth="1"/>
    <col min="6" max="7" width="15" customWidth="1"/>
  </cols>
  <sheetData>
    <row r="1" spans="1:22" ht="26.25">
      <c r="A1" s="1" t="s">
        <v>266</v>
      </c>
    </row>
    <row r="2" spans="1:22">
      <c r="C2" t="s">
        <v>265</v>
      </c>
    </row>
    <row r="3" spans="1:22">
      <c r="C3">
        <v>2010</v>
      </c>
      <c r="D3">
        <v>2012</v>
      </c>
      <c r="E3">
        <v>2014</v>
      </c>
      <c r="F3">
        <v>2016</v>
      </c>
      <c r="G3" t="s">
        <v>264</v>
      </c>
    </row>
    <row r="4" spans="1:22">
      <c r="B4">
        <v>2010</v>
      </c>
      <c r="C4" s="76">
        <v>4.7660000000000001E-2</v>
      </c>
      <c r="D4" s="76">
        <v>5.1369999999999999E-2</v>
      </c>
      <c r="E4" s="76">
        <v>5.4320000000000007E-2</v>
      </c>
      <c r="G4" s="2">
        <v>5.4480000000000001E-2</v>
      </c>
      <c r="H4" s="5"/>
      <c r="I4" s="5"/>
      <c r="J4" s="75"/>
      <c r="K4" s="75"/>
    </row>
    <row r="5" spans="1:22">
      <c r="B5">
        <v>2011</v>
      </c>
      <c r="C5" s="76">
        <v>4.2199999999999994E-2</v>
      </c>
      <c r="D5" s="76">
        <v>3.8330000000000003E-2</v>
      </c>
      <c r="E5" s="76">
        <v>4.1429999999999995E-2</v>
      </c>
      <c r="G5" s="2">
        <v>4.1939999999999998E-2</v>
      </c>
      <c r="H5" s="5"/>
      <c r="I5" s="5"/>
      <c r="J5" s="75"/>
      <c r="K5" s="75"/>
      <c r="O5" s="75"/>
      <c r="P5" s="75"/>
      <c r="Q5" s="75"/>
      <c r="R5" s="75"/>
      <c r="S5" s="75"/>
      <c r="T5" s="5"/>
      <c r="U5" s="5"/>
      <c r="V5" s="5"/>
    </row>
    <row r="6" spans="1:22">
      <c r="B6">
        <v>2012</v>
      </c>
      <c r="C6" s="76">
        <v>4.5410000000000006E-2</v>
      </c>
      <c r="D6" s="76">
        <v>3.2780000000000004E-2</v>
      </c>
      <c r="E6" s="76">
        <v>3.3649999999999999E-2</v>
      </c>
      <c r="G6" s="2">
        <v>3.492E-2</v>
      </c>
      <c r="H6" s="5"/>
      <c r="I6" s="5"/>
      <c r="J6" s="75"/>
      <c r="K6" s="75"/>
      <c r="O6" s="75"/>
      <c r="P6" s="75"/>
      <c r="Q6" s="75"/>
      <c r="R6" s="75"/>
      <c r="S6" s="75"/>
      <c r="T6" s="5"/>
      <c r="U6" s="5"/>
      <c r="V6" s="5"/>
    </row>
    <row r="7" spans="1:22">
      <c r="B7">
        <v>2013</v>
      </c>
      <c r="C7" s="76">
        <v>4.5860000000000005E-2</v>
      </c>
      <c r="D7" s="76">
        <v>3.6200000000000003E-2</v>
      </c>
      <c r="E7" s="76">
        <v>3.279E-2</v>
      </c>
      <c r="G7" s="2">
        <v>3.338E-2</v>
      </c>
      <c r="H7" s="5"/>
      <c r="I7" s="5"/>
      <c r="J7" s="75"/>
      <c r="K7" s="75"/>
      <c r="O7" s="75"/>
      <c r="P7" s="75"/>
      <c r="Q7" s="75"/>
      <c r="R7" s="75"/>
      <c r="S7" s="75"/>
      <c r="T7" s="5"/>
      <c r="U7" s="5"/>
      <c r="V7" s="5"/>
    </row>
    <row r="8" spans="1:22">
      <c r="B8">
        <v>2014</v>
      </c>
      <c r="C8" s="76">
        <v>4.6239999999999996E-2</v>
      </c>
      <c r="D8" s="76">
        <v>4.1459999999999997E-2</v>
      </c>
      <c r="E8" s="76">
        <v>3.313E-2</v>
      </c>
      <c r="G8" s="2">
        <v>3.4180000000000002E-2</v>
      </c>
      <c r="H8" s="5"/>
      <c r="I8" s="5"/>
      <c r="J8" s="75"/>
      <c r="K8" s="75"/>
      <c r="O8" s="75"/>
      <c r="P8" s="75"/>
      <c r="Q8" s="75"/>
      <c r="R8" s="75"/>
      <c r="S8" s="75"/>
      <c r="T8" s="5"/>
      <c r="U8" s="5"/>
      <c r="V8" s="5"/>
    </row>
    <row r="9" spans="1:22">
      <c r="B9">
        <v>2015</v>
      </c>
      <c r="C9" s="76">
        <v>4.6239999999999996E-2</v>
      </c>
      <c r="D9" s="76">
        <v>4.4180000000000004E-2</v>
      </c>
      <c r="E9" s="76">
        <v>3.8469999999999997E-2</v>
      </c>
      <c r="G9" s="2">
        <v>3.1960000000000002E-2</v>
      </c>
      <c r="H9" s="5"/>
      <c r="I9" s="5"/>
      <c r="J9" s="75"/>
      <c r="K9" s="75"/>
      <c r="O9" s="75"/>
      <c r="P9" s="75"/>
      <c r="Q9" s="75"/>
      <c r="R9" s="75"/>
      <c r="S9" s="75"/>
      <c r="T9" s="5"/>
      <c r="U9" s="5"/>
      <c r="V9" s="5"/>
    </row>
    <row r="10" spans="1:22">
      <c r="B10">
        <v>2016</v>
      </c>
      <c r="C10" s="2"/>
      <c r="D10" s="76">
        <v>4.5100000000000001E-2</v>
      </c>
      <c r="E10" s="76">
        <v>4.0399999999999998E-2</v>
      </c>
      <c r="F10" s="76">
        <v>3.0810000000000001E-2</v>
      </c>
      <c r="G10" s="2">
        <v>3.0810000000000001E-2</v>
      </c>
      <c r="I10" s="5"/>
      <c r="J10" s="75"/>
      <c r="K10" s="75"/>
      <c r="O10" s="75"/>
      <c r="P10" s="75"/>
      <c r="Q10" s="75"/>
      <c r="R10" s="75"/>
      <c r="S10" s="75"/>
      <c r="T10" s="5"/>
      <c r="U10" s="5"/>
      <c r="V10" s="5"/>
    </row>
    <row r="11" spans="1:22">
      <c r="B11">
        <v>2017</v>
      </c>
      <c r="C11" s="2"/>
      <c r="D11" s="76">
        <v>4.5599999999999995E-2</v>
      </c>
      <c r="E11" s="76">
        <v>4.0709999999999996E-2</v>
      </c>
      <c r="F11" s="76">
        <v>3.4419999999999999E-2</v>
      </c>
      <c r="G11" s="76"/>
      <c r="I11" s="5"/>
      <c r="J11" s="75"/>
      <c r="K11" s="75"/>
      <c r="O11" s="75"/>
      <c r="P11" s="75"/>
      <c r="Q11" s="75"/>
      <c r="R11" s="75"/>
      <c r="S11" s="75"/>
      <c r="T11" s="5"/>
      <c r="U11" s="5"/>
      <c r="V11" s="5"/>
    </row>
    <row r="12" spans="1:22">
      <c r="B12">
        <v>2018</v>
      </c>
      <c r="C12" s="2"/>
      <c r="D12" s="2"/>
      <c r="E12" s="76">
        <v>4.045E-2</v>
      </c>
      <c r="F12" s="76">
        <v>3.5699999999999996E-2</v>
      </c>
      <c r="G12" s="76"/>
      <c r="J12" s="75"/>
      <c r="K12" s="75"/>
      <c r="O12" s="75"/>
      <c r="P12" s="75"/>
      <c r="Q12" s="75"/>
      <c r="R12" s="75"/>
      <c r="S12" s="75"/>
      <c r="T12" s="5"/>
      <c r="U12" s="5"/>
      <c r="V12" s="5"/>
    </row>
    <row r="13" spans="1:22">
      <c r="B13">
        <v>2019</v>
      </c>
      <c r="C13" s="2"/>
      <c r="D13" s="2"/>
      <c r="E13" s="76">
        <v>4.0480000000000002E-2</v>
      </c>
      <c r="F13" s="76">
        <v>3.7139999999999999E-2</v>
      </c>
      <c r="G13" s="76"/>
      <c r="J13" s="75"/>
      <c r="K13" s="75"/>
      <c r="O13" s="75"/>
      <c r="P13" s="75"/>
      <c r="Q13" s="75"/>
      <c r="R13" s="75"/>
      <c r="S13" s="75"/>
      <c r="T13" s="5"/>
      <c r="U13" s="5"/>
      <c r="V13" s="5"/>
    </row>
    <row r="16" spans="1:22">
      <c r="C16" s="2"/>
      <c r="D16" s="2"/>
      <c r="E16" s="2"/>
      <c r="F16" s="2"/>
      <c r="G16" s="2"/>
    </row>
    <row r="17" spans="3:7">
      <c r="C17" s="2"/>
      <c r="D17" s="2"/>
      <c r="E17" s="2"/>
      <c r="F17" s="2"/>
      <c r="G17" s="2"/>
    </row>
    <row r="18" spans="3:7">
      <c r="C18" s="2"/>
      <c r="D18" s="2"/>
      <c r="E18" s="2"/>
    </row>
    <row r="19" spans="3:7">
      <c r="C19" s="2"/>
      <c r="D19" s="2"/>
      <c r="E19" s="2"/>
    </row>
    <row r="20" spans="3:7">
      <c r="C20" s="2"/>
      <c r="D20" s="2"/>
      <c r="E20" s="2"/>
      <c r="F20" s="2"/>
      <c r="G20" s="2"/>
    </row>
    <row r="21" spans="3:7">
      <c r="C21" s="2"/>
      <c r="D21" s="2"/>
      <c r="E21" s="2"/>
      <c r="F21" s="2"/>
      <c r="G21" s="2"/>
    </row>
    <row r="22" spans="3:7">
      <c r="C22" s="2"/>
      <c r="D22" s="2"/>
      <c r="E22" s="2"/>
    </row>
    <row r="23" spans="3:7">
      <c r="C23" s="74"/>
      <c r="D23" s="74"/>
      <c r="E23" s="74"/>
      <c r="F23" s="74"/>
      <c r="G23" s="74"/>
    </row>
    <row r="24" spans="3:7">
      <c r="C24" s="74"/>
      <c r="D24" s="74"/>
      <c r="E24" s="74"/>
      <c r="F24" s="74"/>
      <c r="G24" s="74"/>
    </row>
    <row r="25" spans="3:7">
      <c r="C25" s="74"/>
      <c r="D25" s="74"/>
      <c r="E25" s="74"/>
      <c r="F25" s="74"/>
      <c r="G25" s="74"/>
    </row>
    <row r="26" spans="3:7">
      <c r="C26" s="74"/>
      <c r="D26" s="74"/>
      <c r="E26" s="74"/>
      <c r="F26" s="74"/>
      <c r="G26" s="74"/>
    </row>
    <row r="27" spans="3:7">
      <c r="C27" s="74"/>
      <c r="D27" s="74"/>
      <c r="E27" s="74"/>
      <c r="F27" s="74"/>
      <c r="G27" s="74"/>
    </row>
    <row r="28" spans="3:7">
      <c r="C28" s="74"/>
      <c r="D28" s="74"/>
      <c r="E28" s="74"/>
      <c r="F28" s="74"/>
      <c r="G28" s="74"/>
    </row>
    <row r="29" spans="3:7">
      <c r="C29" s="74"/>
      <c r="D29" s="74"/>
      <c r="E29" s="74"/>
      <c r="F29" s="74"/>
      <c r="G29" s="74"/>
    </row>
    <row r="30" spans="3:7">
      <c r="C30" s="74"/>
      <c r="D30" s="74"/>
      <c r="E30" s="74"/>
      <c r="F30" s="74"/>
      <c r="G30" s="74"/>
    </row>
    <row r="31" spans="3:7">
      <c r="C31" s="74"/>
      <c r="D31" s="74"/>
      <c r="E31" s="74"/>
      <c r="F31" s="74"/>
      <c r="G31" s="74"/>
    </row>
    <row r="32" spans="3:7">
      <c r="C32" s="74"/>
      <c r="D32" s="74"/>
      <c r="E32" s="74"/>
      <c r="F32" s="74"/>
      <c r="G32" s="74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5"/>
  <sheetViews>
    <sheetView zoomScale="80" zoomScaleNormal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.140625" defaultRowHeight="15"/>
  <cols>
    <col min="1" max="1" width="28.85546875" style="3" customWidth="1"/>
    <col min="2" max="3" width="16" style="3" bestFit="1" customWidth="1"/>
    <col min="4" max="4" width="15.42578125" style="3" bestFit="1" customWidth="1"/>
    <col min="5" max="5" width="15" style="3" bestFit="1" customWidth="1"/>
    <col min="6" max="8" width="15.42578125" style="3" bestFit="1" customWidth="1"/>
    <col min="9" max="9" width="15.140625" style="3" bestFit="1" customWidth="1"/>
    <col min="10" max="10" width="15.42578125" style="3" bestFit="1" customWidth="1"/>
    <col min="11" max="29" width="9.42578125" style="3" customWidth="1"/>
    <col min="30" max="35" width="10.28515625" style="3" bestFit="1" customWidth="1"/>
    <col min="36" max="16384" width="9.140625" style="3"/>
  </cols>
  <sheetData>
    <row r="1" spans="1:36" ht="26.25">
      <c r="A1" s="1" t="s">
        <v>152</v>
      </c>
    </row>
    <row r="2" spans="1:36">
      <c r="B2" s="3" t="s">
        <v>30</v>
      </c>
      <c r="C2" s="3" t="s">
        <v>33</v>
      </c>
      <c r="D2" s="3" t="s">
        <v>36</v>
      </c>
      <c r="E2" s="3" t="s">
        <v>39</v>
      </c>
      <c r="F2" s="3" t="s">
        <v>42</v>
      </c>
      <c r="G2" s="3" t="s">
        <v>45</v>
      </c>
      <c r="H2" s="3" t="s">
        <v>48</v>
      </c>
      <c r="I2" s="3" t="s">
        <v>51</v>
      </c>
      <c r="J2" s="3" t="s">
        <v>74</v>
      </c>
    </row>
    <row r="4" spans="1:36">
      <c r="B4" s="4">
        <v>2008</v>
      </c>
      <c r="C4" s="4">
        <v>2009</v>
      </c>
      <c r="D4" s="4">
        <v>2010</v>
      </c>
      <c r="E4" s="4">
        <v>2011</v>
      </c>
      <c r="F4" s="4">
        <v>2012</v>
      </c>
      <c r="G4" s="4">
        <v>2013</v>
      </c>
      <c r="H4" s="4">
        <v>2014</v>
      </c>
      <c r="I4" s="4">
        <v>2015</v>
      </c>
      <c r="J4" s="4">
        <v>2016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</row>
    <row r="5" spans="1:36">
      <c r="A5" s="3" t="s">
        <v>0</v>
      </c>
      <c r="B5" s="3">
        <v>810</v>
      </c>
      <c r="C5" s="3">
        <v>650</v>
      </c>
      <c r="D5" s="3">
        <v>650</v>
      </c>
      <c r="E5" s="3">
        <v>670</v>
      </c>
      <c r="F5" s="3">
        <v>720</v>
      </c>
      <c r="G5" s="3">
        <v>710</v>
      </c>
      <c r="H5" s="3">
        <v>740</v>
      </c>
      <c r="I5" s="3">
        <v>860</v>
      </c>
      <c r="J5" s="3">
        <v>920</v>
      </c>
      <c r="K5" s="2"/>
    </row>
    <row r="6" spans="1:36">
      <c r="A6" s="3" t="s">
        <v>2</v>
      </c>
      <c r="B6" s="3">
        <v>2100</v>
      </c>
      <c r="C6" s="3">
        <v>1890</v>
      </c>
      <c r="D6" s="3">
        <v>1890</v>
      </c>
      <c r="E6" s="3">
        <v>1910</v>
      </c>
      <c r="F6" s="3">
        <v>1810</v>
      </c>
      <c r="G6" s="3">
        <v>1770</v>
      </c>
      <c r="H6" s="3">
        <v>1750</v>
      </c>
      <c r="I6" s="3">
        <v>1740</v>
      </c>
      <c r="J6" s="3">
        <v>1730</v>
      </c>
      <c r="K6" s="58"/>
    </row>
    <row r="7" spans="1:36">
      <c r="A7" s="3" t="s">
        <v>20</v>
      </c>
      <c r="B7" s="3">
        <v>90</v>
      </c>
      <c r="C7" s="3">
        <v>110</v>
      </c>
      <c r="D7" s="3">
        <v>100</v>
      </c>
      <c r="E7" s="3">
        <v>90</v>
      </c>
      <c r="F7" s="3">
        <v>100</v>
      </c>
      <c r="G7" s="3">
        <v>130</v>
      </c>
      <c r="H7" s="3">
        <v>100</v>
      </c>
      <c r="I7" s="3">
        <v>120</v>
      </c>
      <c r="J7" s="3">
        <v>130</v>
      </c>
      <c r="K7" s="2"/>
    </row>
    <row r="8" spans="1:36">
      <c r="A8" s="3" t="s">
        <v>3</v>
      </c>
      <c r="B8" s="3">
        <v>1280</v>
      </c>
      <c r="C8" s="3">
        <v>1180</v>
      </c>
      <c r="D8" s="3">
        <v>1110</v>
      </c>
      <c r="E8" s="3">
        <v>1110</v>
      </c>
      <c r="F8" s="3">
        <v>1130</v>
      </c>
      <c r="G8" s="3">
        <v>1200</v>
      </c>
      <c r="H8" s="3">
        <v>1330</v>
      </c>
      <c r="I8" s="3">
        <v>1440</v>
      </c>
      <c r="J8" s="3">
        <v>1480</v>
      </c>
      <c r="K8" s="2"/>
    </row>
    <row r="9" spans="1:36">
      <c r="A9" s="5" t="s">
        <v>21</v>
      </c>
      <c r="B9" s="3">
        <v>10.494907655919251</v>
      </c>
      <c r="C9" s="3">
        <v>10.153520485801659</v>
      </c>
      <c r="D9" s="3">
        <v>10.149569336728954</v>
      </c>
      <c r="E9" s="3">
        <v>10.565432115592619</v>
      </c>
      <c r="F9" s="3">
        <v>10.75728816753424</v>
      </c>
      <c r="G9" s="3">
        <v>11.366189849952807</v>
      </c>
      <c r="H9" s="3">
        <v>11.390888343022509</v>
      </c>
      <c r="I9" s="3">
        <v>11.857839905414993</v>
      </c>
      <c r="J9" s="3">
        <v>11.807862383145256</v>
      </c>
      <c r="K9" s="2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</row>
    <row r="10" spans="1:36">
      <c r="K10" s="2"/>
    </row>
    <row r="11" spans="1:36">
      <c r="A11" s="3" t="s">
        <v>22</v>
      </c>
      <c r="B11" s="3">
        <v>3334.5780716145036</v>
      </c>
      <c r="C11" s="3">
        <v>3079.1563175103024</v>
      </c>
      <c r="D11" s="3">
        <v>3126.189611064714</v>
      </c>
      <c r="E11" s="3">
        <v>3197.9455853120439</v>
      </c>
      <c r="F11" s="3">
        <v>3107.8817405937189</v>
      </c>
      <c r="G11" s="3">
        <v>3224.4006811305508</v>
      </c>
      <c r="H11" s="3">
        <v>3246.8113828573673</v>
      </c>
      <c r="I11" s="3">
        <v>3280.1710000152925</v>
      </c>
      <c r="J11" s="3">
        <v>3222.1155553237527</v>
      </c>
      <c r="K11" s="58"/>
    </row>
    <row r="12" spans="1:36">
      <c r="A12" s="3" t="s">
        <v>23</v>
      </c>
      <c r="B12" s="3">
        <v>830.04215276263528</v>
      </c>
      <c r="C12" s="3">
        <v>801.14709949699375</v>
      </c>
      <c r="D12" s="3">
        <v>804.58521977229975</v>
      </c>
      <c r="E12" s="3">
        <v>838.90205511137128</v>
      </c>
      <c r="F12" s="3">
        <v>877.23562852787484</v>
      </c>
      <c r="G12" s="3">
        <v>961.29268747591095</v>
      </c>
      <c r="H12" s="3">
        <v>951.60107593778446</v>
      </c>
      <c r="I12" s="3">
        <v>899.89452901187201</v>
      </c>
      <c r="J12" s="3">
        <v>961.30691456906084</v>
      </c>
      <c r="K12" s="58"/>
    </row>
    <row r="13" spans="1:36">
      <c r="A13" s="3" t="s">
        <v>24</v>
      </c>
      <c r="B13" s="3">
        <v>1768.7444032897606</v>
      </c>
      <c r="C13" s="3">
        <v>1908.9087808788486</v>
      </c>
      <c r="D13" s="3">
        <v>1700.0517871526447</v>
      </c>
      <c r="E13" s="3">
        <v>1845.9550174548929</v>
      </c>
      <c r="F13" s="3">
        <v>1949.8208995761956</v>
      </c>
      <c r="G13" s="3">
        <v>2037.3428777525389</v>
      </c>
      <c r="H13" s="3">
        <v>2038.8666204456665</v>
      </c>
      <c r="I13" s="3">
        <v>2273.0434698866502</v>
      </c>
      <c r="J13" s="3">
        <v>2328.6708284329229</v>
      </c>
      <c r="K13" s="58"/>
    </row>
    <row r="14" spans="1:36">
      <c r="A14" s="3" t="s">
        <v>25</v>
      </c>
      <c r="B14" s="3">
        <v>2831.2545436462747</v>
      </c>
      <c r="C14" s="3">
        <v>2806.6405540491164</v>
      </c>
      <c r="D14" s="3">
        <v>2985.4135850051975</v>
      </c>
      <c r="E14" s="3">
        <v>3100.1703691902107</v>
      </c>
      <c r="F14" s="3">
        <v>3251.1573491830472</v>
      </c>
      <c r="G14" s="3">
        <v>3470.2726218224725</v>
      </c>
      <c r="H14" s="3">
        <v>3501.1522015511787</v>
      </c>
      <c r="I14" s="3">
        <v>3624.2825515472286</v>
      </c>
      <c r="J14" s="3">
        <v>3571.4547389441659</v>
      </c>
      <c r="K14" s="58"/>
    </row>
    <row r="15" spans="1:36">
      <c r="A15" s="3" t="s">
        <v>26</v>
      </c>
      <c r="B15" s="3">
        <v>1375.7916969662849</v>
      </c>
      <c r="C15" s="3">
        <v>1232.1521068490542</v>
      </c>
      <c r="D15" s="3">
        <v>1212.0931026795658</v>
      </c>
      <c r="E15" s="3">
        <v>1223.6549597278668</v>
      </c>
      <c r="F15" s="3">
        <v>1189.1398893043549</v>
      </c>
      <c r="G15" s="3">
        <v>1244.254478153325</v>
      </c>
      <c r="H15" s="3">
        <v>1218.6454968812916</v>
      </c>
      <c r="I15" s="3">
        <v>1293.6124443860508</v>
      </c>
      <c r="J15" s="3">
        <v>1298.5266182755188</v>
      </c>
      <c r="K15" s="58"/>
    </row>
    <row r="16" spans="1:36">
      <c r="A16" s="3" t="s">
        <v>4</v>
      </c>
      <c r="B16" s="3">
        <v>5.143257652992518</v>
      </c>
      <c r="C16" s="3">
        <v>3.6228789693737227</v>
      </c>
      <c r="D16" s="3">
        <v>0.62667567747573971</v>
      </c>
      <c r="E16" s="3">
        <v>6.4950283274468097</v>
      </c>
      <c r="F16" s="3">
        <v>1.9196197344420147</v>
      </c>
      <c r="G16" s="3">
        <v>2.7848272482830856</v>
      </c>
      <c r="H16" s="3">
        <v>6.6369276482345159</v>
      </c>
      <c r="I16" s="3">
        <v>3.5908992827069079</v>
      </c>
      <c r="J16" s="3">
        <v>4.5388551896849147</v>
      </c>
      <c r="K16" s="58"/>
    </row>
    <row r="17" spans="1:11">
      <c r="A17" s="3" t="s">
        <v>1</v>
      </c>
      <c r="B17" s="3">
        <v>349.35352998679781</v>
      </c>
      <c r="C17" s="3">
        <v>321.89274804796941</v>
      </c>
      <c r="D17" s="3">
        <v>320.6093553770562</v>
      </c>
      <c r="E17" s="3">
        <v>352.30910046878608</v>
      </c>
      <c r="F17" s="3">
        <v>380.133040614604</v>
      </c>
      <c r="G17" s="3">
        <v>425.84167636972552</v>
      </c>
      <c r="H17" s="3">
        <v>427.17463770098351</v>
      </c>
      <c r="I17" s="3">
        <v>483.24501128519046</v>
      </c>
      <c r="J17" s="3">
        <v>421.24887241015142</v>
      </c>
      <c r="K17" s="58"/>
    </row>
    <row r="18" spans="1:11">
      <c r="A18" s="3" t="s">
        <v>5</v>
      </c>
      <c r="B18" s="3">
        <v>14768.699092068233</v>
      </c>
      <c r="C18" s="3">
        <v>13973.036886036474</v>
      </c>
      <c r="D18" s="3">
        <v>13898.151274051343</v>
      </c>
      <c r="E18" s="3">
        <v>14336.414127909935</v>
      </c>
      <c r="F18" s="3">
        <v>14523.850499719241</v>
      </c>
      <c r="G18" s="3">
        <v>15176.754800480037</v>
      </c>
      <c r="H18" s="3">
        <v>15319.611066342213</v>
      </c>
      <c r="I18" s="3">
        <v>16018.06828178533</v>
      </c>
      <c r="J18" s="3">
        <v>16068.61214496801</v>
      </c>
      <c r="K18" s="58"/>
    </row>
    <row r="19" spans="1:11">
      <c r="B19" s="2"/>
      <c r="C19" s="2"/>
      <c r="D19" s="2"/>
      <c r="E19" s="2"/>
      <c r="F19" s="2"/>
      <c r="G19" s="2"/>
      <c r="H19" s="2"/>
      <c r="I19" s="2"/>
      <c r="J19" s="2"/>
    </row>
    <row r="21" spans="1:11">
      <c r="A21" s="7" t="s">
        <v>27</v>
      </c>
      <c r="B21" s="3">
        <f t="shared" ref="B21:J21" si="0">B18-B5-B17</f>
        <v>13609.345562081435</v>
      </c>
      <c r="C21" s="3">
        <f t="shared" si="0"/>
        <v>13001.144137988505</v>
      </c>
      <c r="D21" s="3">
        <f t="shared" si="0"/>
        <v>12927.541918674286</v>
      </c>
      <c r="E21" s="3">
        <f t="shared" si="0"/>
        <v>13314.105027441148</v>
      </c>
      <c r="F21" s="3">
        <f t="shared" si="0"/>
        <v>13423.717459104637</v>
      </c>
      <c r="G21" s="3">
        <f t="shared" si="0"/>
        <v>14040.913124110311</v>
      </c>
      <c r="H21" s="3">
        <f t="shared" si="0"/>
        <v>14152.436428641229</v>
      </c>
      <c r="I21" s="3">
        <f t="shared" si="0"/>
        <v>14674.823270500139</v>
      </c>
      <c r="J21" s="3">
        <f t="shared" si="0"/>
        <v>14727.363272557859</v>
      </c>
    </row>
    <row r="22" spans="1:11">
      <c r="B22" s="2"/>
      <c r="C22" s="2">
        <f t="shared" ref="C22:J22" si="1">C21/B21-1</f>
        <v>-4.4689983167707115E-2</v>
      </c>
      <c r="D22" s="2">
        <f t="shared" si="1"/>
        <v>-5.6612109313640691E-3</v>
      </c>
      <c r="E22" s="2">
        <f t="shared" si="1"/>
        <v>2.9902290102688411E-2</v>
      </c>
      <c r="F22" s="2">
        <f t="shared" si="1"/>
        <v>8.232805091860973E-3</v>
      </c>
      <c r="G22" s="2">
        <f t="shared" si="1"/>
        <v>4.5977998783568008E-2</v>
      </c>
      <c r="H22" s="2">
        <f t="shared" si="1"/>
        <v>7.9427387339514599E-3</v>
      </c>
      <c r="I22" s="2">
        <f t="shared" si="1"/>
        <v>3.6911442386112547E-2</v>
      </c>
      <c r="J22" s="2">
        <f t="shared" si="1"/>
        <v>3.5802817580323776E-3</v>
      </c>
    </row>
    <row r="25" spans="1:11">
      <c r="A25" s="3" t="s">
        <v>76</v>
      </c>
    </row>
  </sheetData>
  <pageMargins left="0.4" right="0.43" top="1" bottom="1" header="0.5" footer="0.5"/>
  <pageSetup scale="6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7</vt:i4>
      </vt:variant>
    </vt:vector>
  </HeadingPairs>
  <TitlesOfParts>
    <vt:vector size="29" baseType="lpstr">
      <vt:lpstr>GDP growth by sector</vt:lpstr>
      <vt:lpstr>quarterly production volumes</vt:lpstr>
      <vt:lpstr>real economy in the GDP</vt:lpstr>
      <vt:lpstr>mfg sales constant rand Q4 2016</vt:lpstr>
      <vt:lpstr>mfg industry groups growth</vt:lpstr>
      <vt:lpstr>GDP annual fm 1994</vt:lpstr>
      <vt:lpstr>GDP growth all sectors</vt:lpstr>
      <vt:lpstr>imf forecasts and actual growth</vt:lpstr>
      <vt:lpstr>employment in the 4th quarter</vt:lpstr>
      <vt:lpstr>mfg empl comp rest of economy</vt:lpstr>
      <vt:lpstr>employment in mfg subsector</vt:lpstr>
      <vt:lpstr>QES re mining</vt:lpstr>
      <vt:lpstr>balance of trade</vt:lpstr>
      <vt:lpstr>trade by sector</vt:lpstr>
      <vt:lpstr>FX rates and metal prices</vt:lpstr>
      <vt:lpstr>profitability</vt:lpstr>
      <vt:lpstr>profit in mining n mfg fm 2010</vt:lpstr>
      <vt:lpstr>investment by type of investor</vt:lpstr>
      <vt:lpstr>investment by sector</vt:lpstr>
      <vt:lpstr>fiscal indicators </vt:lpstr>
      <vt:lpstr>expenditure by econ function</vt:lpstr>
      <vt:lpstr>dti budget</vt:lpstr>
      <vt:lpstr>'employment in the 4th quarter'!Print_Area</vt:lpstr>
      <vt:lpstr>'fiscal indicators '!Print_Area</vt:lpstr>
      <vt:lpstr>'mfg empl comp rest of economy'!Print_Area</vt:lpstr>
      <vt:lpstr>'quarterly production volumes'!Print_Area</vt:lpstr>
      <vt:lpstr>'quarterly production volumes'!Print_Titles</vt:lpstr>
      <vt:lpstr>'employment in the 4th quarter'!Summary_Tables_6</vt:lpstr>
      <vt:lpstr>'mfg empl comp rest of economy'!Summary_Tables_6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Neva Makgetla</dc:creator>
  <cp:lastModifiedBy>Neva Makgetla</cp:lastModifiedBy>
  <cp:lastPrinted>2016-12-05T11:50:36Z</cp:lastPrinted>
  <dcterms:created xsi:type="dcterms:W3CDTF">2016-09-12T06:23:29Z</dcterms:created>
  <dcterms:modified xsi:type="dcterms:W3CDTF">2017-03-30T10:02:10Z</dcterms:modified>
</cp:coreProperties>
</file>