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7.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9.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0.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1.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12.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3.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14.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drawings/drawing15.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drawings/drawing16.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drawings/drawing17.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18.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19.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20.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drawings/drawing21.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22.xml" ContentType="application/vnd.openxmlformats-officedocument.drawing+xml"/>
  <Override PartName="/xl/charts/chart27.xml" ContentType="application/vnd.openxmlformats-officedocument.drawingml.chart+xml"/>
  <Override PartName="/xl/theme/themeOverride27.xml" ContentType="application/vnd.openxmlformats-officedocument.themeOverride+xml"/>
  <Override PartName="/xl/drawings/drawing23.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xl/drawings/drawing24.xml" ContentType="application/vnd.openxmlformats-officedocument.drawing+xml"/>
  <Override PartName="/xl/charts/chart29.xml" ContentType="application/vnd.openxmlformats-officedocument.drawingml.chart+xml"/>
  <Override PartName="/xl/theme/themeOverride29.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005" tabRatio="826" firstSheet="2" activeTab="3"/>
  </bookViews>
  <sheets>
    <sheet name="1. quarterly GDP growth" sheetId="61" r:id="rId1"/>
    <sheet name="2. GDP per capita" sheetId="157" r:id="rId2"/>
    <sheet name="Chart" sheetId="172" r:id="rId3"/>
    <sheet name="3. Sectoral growth" sheetId="66" r:id="rId4"/>
    <sheet name="4. Grain production" sheetId="147" r:id="rId5"/>
    <sheet name="5. Real economy shares of GDP" sheetId="82" r:id="rId6"/>
    <sheet name="6. expenditure on GDP" sheetId="81" r:id="rId7"/>
    <sheet name="7. Quarterly production volumes" sheetId="73" r:id="rId8"/>
    <sheet name="8. Mfg sales in constant rands" sheetId="139" r:id="rId9"/>
    <sheet name="9. Employment by sector" sheetId="140" r:id="rId10"/>
    <sheet name="10. Employment in mfg and other" sheetId="141" r:id="rId11"/>
    <sheet name="11. Employment mfg subsectors" sheetId="142" r:id="rId12"/>
    <sheet name="12. Mining employment" sheetId="143" r:id="rId13"/>
    <sheet name="13. Exports, imports, BOP" sheetId="144" r:id="rId14"/>
    <sheet name="14. Exports by sector" sheetId="162" r:id="rId15"/>
    <sheet name="15. Imports by sector" sheetId="165" r:id="rId16"/>
    <sheet name="Table 2 Trade by mfg subsectors" sheetId="146" r:id="rId17"/>
    <sheet name="16. Investment by type of org" sheetId="120" r:id="rId18"/>
    <sheet name="17.Change in inv by type of org" sheetId="128" r:id="rId19"/>
    <sheet name="18. Return on assets" sheetId="135" r:id="rId20"/>
    <sheet name="19. Mining and mfg profits" sheetId="138" r:id="rId21"/>
    <sheet name="20. FX rates and metals prices" sheetId="169" r:id="rId22"/>
    <sheet name="21. Net capital flows to SA" sheetId="170" r:id="rId23"/>
    <sheet name="22. capital flows comp UMIC" sheetId="171" r:id="rId24"/>
    <sheet name="GDP major trade partners" sheetId="149" r:id="rId25"/>
  </sheets>
  <externalReferences>
    <externalReference r:id="rId26"/>
    <externalReference r:id="rId27"/>
    <externalReference r:id="rId28"/>
  </externalReferences>
  <definedNames>
    <definedName name="_AMO_ContentDefinition_104386094" hidden="1">"'Partitions:9'"</definedName>
    <definedName name="_AMO_ContentDefinition_104386094.0" hidden="1">"'&lt;ContentDefinition name=""Summary Tables"" rsid=""104386094"" type=""Task"" format=""ReportXml"" imgfmt=""ActiveX"" created=""10/17/2013 08:49:12"" modifed=""02/28/2014 13:17:15"" user=""ndivhuwog"" apply=""False"" css=""C:\Program Files\SASHome\SASAd'"</definedName>
    <definedName name="_AMO_ContentDefinition_104386094.1" hidden="1">"'dinforMicrosoftOffice\5.1\Styles\AMODefault.css"" range=""Summary_Tables_51"" auto=""False"" xTime=""00:00:00.3870000"" rTime=""00:00:00.6690000"" bgnew=""False"" nFmt=""False"" grphSet=""False"" imgY=""0"" imgX=""0""&gt;_x000D_
  &lt;files&gt;C:\Users\ndivhuwog\Doc'"</definedName>
    <definedName name="_AMO_ContentDefinition_104386094.2" hidden="1">"'uments\My SAS Files\Add-In for Microsoft Office\_SOA_Summary_Tables_142718989\main.srx&lt;/files&gt;_x000D_
  &lt;parents /&gt;_x000D_
  &lt;children /&gt;_x000D_
  &lt;param n=""TaskID"" v=""D3932E3A-4FEE-43DF-956C-A605AC9AF3E7"" /&gt;_x000D_
  &lt;param n=""DisplayName"" v=""Summary Tables"" /&gt;_x000D_
  &lt;'"</definedName>
    <definedName name="_AMO_ContentDefinition_104386094.3" hidden="1">"'param n=""DisplayType"" v=""Task"" /&gt;_x000D_
  &lt;param n=""RawValues"" v=""True"" /&gt;_x000D_
  &lt;param n=""AMO_Version"" v=""5.1"" /&gt;_x000D_
  &lt;param n=""ServerName"" v=""SASApp"" /&gt;_x000D_
  &lt;param n=""AMO_Template"" v="""" /&gt;_x000D_
  &lt;param n=""UseDataConstraints"" v=""False"" /&gt;'"</definedName>
    <definedName name="_AMO_ContentDefinition_10438609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04386094.5" hidden="1">"'&amp;amp;quot;1.0&amp;amp;quot; encoding=&amp;amp;quot;utf-16&amp;amp;quot;?&amp;amp;gt;&amp;amp;lt;FilterTree&amp;amp;gt;&amp;amp;lt;TreeRoot /&amp;amp;gt;&amp;amp;lt;/FilterTree&amp;amp;gt;&amp;quot; ColSelFlg=&amp;quot;0&amp;quot; Name=&amp;quot;TABLE2_5&amp;quot; /&amp;gt;"" /&gt;_x000D_
  &lt;param n=""CredKey"" v=""TABLE2_5'"</definedName>
    <definedName name="_AMO_ContentDefinition_10438609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04386094.7" hidden="1">"'ication_"" v=""ODS"" /&gt;_x000D_
  &lt;param n=""_ROM_AppVersion_"" v=""9.2"" /&gt;_x000D_
  &lt;param n=""maxReportCols"" v=""13"" /&gt;_x000D_
  &lt;fids n=""main.srx"" v=""0"" /&gt;_x000D_
  &lt;ExcelXMLOptions AdjColWidths=""True"" RowOpt=""InsertEntire"" ColOpt=""InsertCells"" /&gt;_x000D_'"</definedName>
    <definedName name="_AMO_ContentDefinition_104386094.8" hidden="1">"'
&lt;/ContentDefinition&gt;'"</definedName>
    <definedName name="_AMO_ContentDefinition_112461039" hidden="1">"'Partitions:9'"</definedName>
    <definedName name="_AMO_ContentDefinition_112461039.0" hidden="1">"'&lt;ContentDefinition name=""Summary Tables"" rsid=""112461039"" type=""Task"" format=""ReportXml"" imgfmt=""ActiveX"" created=""02/14/2014 14:59:53"" modifed=""02/28/2014 13:11:57"" user=""ndivhuwog"" apply=""False"" css=""C:\Program Files\SASHome\SASAd'"</definedName>
    <definedName name="_AMO_ContentDefinition_112461039.1" hidden="1">"'dinforMicrosoftOffice\5.1\Styles\AMODefault.css"" range=""Summary_Tables_58"" auto=""False"" xTime=""00:00:00.4430000"" rTime=""00:00:00.6030000"" bgnew=""False"" nFmt=""False"" grphSet=""False"" imgY=""0"" imgX=""0""&gt;_x000D_
  &lt;files&gt;C:\Users\ndivhuwog\Doc'"</definedName>
    <definedName name="_AMO_ContentDefinition_112461039.2" hidden="1">"'uments\My SAS Files\Add-In for Microsoft Office\_SOA_Summary_Tables_224128394\main.srx&lt;/files&gt;_x000D_
  &lt;parents /&gt;_x000D_
  &lt;children /&gt;_x000D_
  &lt;param n=""TaskID"" v=""D3932E3A-4FEE-43DF-956C-A605AC9AF3E7"" /&gt;_x000D_
  &lt;param n=""DisplayName"" v=""Summary Tables"" /&gt;_x000D_
  &lt;'"</definedName>
    <definedName name="_AMO_ContentDefinition_112461039.3" hidden="1">"'param n=""DisplayType"" v=""Task"" /&gt;_x000D_
  &lt;param n=""RawValues"" v=""True"" /&gt;_x000D_
  &lt;param n=""AMO_Version"" v=""5.1"" /&gt;_x000D_
  &lt;param n=""ServerName"" v=""SASApp"" /&gt;_x000D_
  &lt;param n=""AMO_Template"" v="""" /&gt;_x000D_
  &lt;param n=""UseDataConstraints"" v=""False"" /&gt;'"</definedName>
    <definedName name="_AMO_ContentDefinition_11246103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12461039.5" hidden="1">"'&amp;amp;quot;1.0&amp;amp;quot; encoding=&amp;amp;quot;utf-16&amp;amp;quot;?&amp;amp;gt;&amp;amp;lt;FilterTree&amp;amp;gt;&amp;amp;lt;TreeRoot /&amp;amp;gt;&amp;amp;lt;/FilterTree&amp;amp;gt;&amp;quot; ColSelFlg=&amp;quot;0&amp;quot; Name=&amp;quot;TABLE2_1&amp;quot; /&amp;gt;"" /&gt;_x000D_
  &lt;param n=""CredKey"" v=""TABLE2_1'"</definedName>
    <definedName name="_AMO_ContentDefinition_112461039.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12461039.7" hidden="1">"'ication_"" v=""ODS"" /&gt;_x000D_
  &lt;param n=""_ROM_AppVersion_"" v=""9.2"" /&gt;_x000D_
  &lt;param n=""maxReportCols"" v=""13"" /&gt;_x000D_
  &lt;fids n=""main.srx"" v=""0"" /&gt;_x000D_
  &lt;ExcelXMLOptions AdjColWidths=""True"" RowOpt=""InsertEntire"" ColOpt=""InsertCells"" /&gt;_x000D_'"</definedName>
    <definedName name="_AMO_ContentDefinition_112461039.8" hidden="1">"'
&lt;/ContentDefinition&gt;'"</definedName>
    <definedName name="_AMO_ContentDefinition_15410102" hidden="1">"'Partitions:9'"</definedName>
    <definedName name="_AMO_ContentDefinition_15410102.0" hidden="1">"'&lt;ContentDefinition name=""Summary Tables"" rsid=""15410102"" type=""Task"" format=""ReportXml"" imgfmt=""ACTXIMG"" created=""04/30/2009 09:29:34"" modifed=""01/24/2014 16:09:26"" user=""ndivhuwog"" apply=""False"" css=""C:\Documents and Settings\ndivh'"</definedName>
    <definedName name="_AMO_ContentDefinition_15410102.1" hidden="1">"'uwog.000\Application Data\SAS\BI Clients\Styles\Copy  of cpi (Ndivhu).css"" range=""Summary_Tables_23"" auto=""False"" xTime=""00:00:00.4200000"" rTime=""00:00:00.4890000"" bgnew=""False"" nFmt=""False"" grphSet=""False"" imgY=""0"" imgX=""0""&gt;_x000D_
  &lt;fi'"</definedName>
    <definedName name="_AMO_ContentDefinition_15410102.2" hidden="1">"'les&gt;C:\Users\ndivhuwog\Documents\My SAS Files\Add-In for Microsoft Office\_SOA_Summary_Tables_415479318\main.srx&lt;/files&gt;_x000D_
  &lt;parents /&gt;_x000D_
  &lt;children /&gt;_x000D_
  &lt;param n=""TaskID"" v=""D3932E3A-4FEE-43DF-956C-A605AC9AF3E7"" /&gt;_x000D_
  &lt;param n=""DisplayName"" v'"</definedName>
    <definedName name="_AMO_ContentDefinition_154101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154101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15410102.5" hidden="1">"'S=&amp;quot;&amp;amp;lt;?xml version=&amp;amp;quot;1.0&amp;amp;quot; encoding=&amp;amp;quot;utf-16&amp;amp;quot;?&amp;amp;gt;&amp;amp;lt;FilterTree&amp;amp;gt;&amp;amp;lt;TreeRoot /&amp;amp;gt;&amp;amp;lt;/FilterTree&amp;amp;gt;&amp;quot; UseLbls=&amp;quot;true&amp;quot; ColSelFlg=&amp;quot;0&amp;quot; Name=&amp;quot;TABLE7A&amp;'"</definedName>
    <definedName name="_AMO_ContentDefinition_15410102.6" hidden="1">"'quot; /&amp;gt;"" /&gt;_x000D_
  &lt;param n=""CredKey"" v=""TABLE7A&amp;#x1;SASApp&amp;#x1;LFSR Tabulation Datasets"" /&gt;_x000D_
  &lt;param n=""ClassName"" v=""SAS.OfficeAddin.Task"" /&gt;_x000D_
  &lt;param n=""XlNative"" v=""False"" /&gt;_x000D_
  &lt;param n=""UnselectedIds"" v="""" /&gt;_x000D_
  &lt;param n=""_'"</definedName>
    <definedName name="_AMO_ContentDefinition_15410102.7" hidden="1">"'ROM_Version_"" v=""1.2"" /&gt;_x000D_
  &lt;param n=""_ROM_Application_"" v=""ODS"" /&gt;_x000D_
  &lt;param n=""_ROM_AppVersion_"" v=""9.2"" /&gt;_x000D_
  &lt;param n=""maxReportCols"" v=""10"" /&gt;_x000D_
  &lt;fids n=""main.srx"" v=""0"" /&gt;_x000D_
  &lt;ExcelXMLOptions AdjColWidths=""True"" RowOpt=""'"</definedName>
    <definedName name="_AMO_ContentDefinition_15410102.8" hidden="1">"'InsertEntire"" ColOpt=""InsertCells"" /&gt;_x000D_
&lt;/ContentDefinition&gt;'"</definedName>
    <definedName name="_AMO_ContentDefinition_205779628" hidden="1">"'Partitions:9'"</definedName>
    <definedName name="_AMO_ContentDefinition_205779628.0" hidden="1">"'&lt;ContentDefinition name=""Summary Tables"" rsid=""205779628"" type=""Task"" format=""ReportXml"" imgfmt=""ACTIVEX"" created=""04/19/2012 11:07:06"" modifed=""02/28/2014 13:42:20"" user=""ndivhuwog"" apply=""False"" css=""C:\Program Files\SAS\Shared Fi'"</definedName>
    <definedName name="_AMO_ContentDefinition_205779628.1" hidden="1">"'les\BIClientStyles\AMODefault.css"" range=""Summary_Tables_43"" auto=""False"" xTime=""00:00:00.4330000"" rTime=""00:00:00.8980000"" bgnew=""False"" nFmt=""False"" grphSet=""False"" imgY=""0"" imgX=""0""&gt;_x000D_
  &lt;files&gt;C:\Users\ndivhuwog\Documents\My SAS '"</definedName>
    <definedName name="_AMO_ContentDefinition_205779628.2" hidden="1">"'Files\Add-In for Microsoft Office\_SOA_Summary_Tables_137374932\main.srx&lt;/files&gt;_x000D_
  &lt;parents /&gt;_x000D_
  &lt;children /&gt;_x000D_
  &lt;param n=""TaskID"" v=""D3932E3A-4FEE-43DF-956C-A605AC9AF3E7"" /&gt;_x000D_
  &lt;param n=""DisplayName"" v=""Summary Tables"" /&gt;_x000D_
  &lt;param n=""Dis'"</definedName>
    <definedName name="_AMO_ContentDefinition_205779628.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05779628.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05779628.5" hidden="1">"'0&amp;amp;quot; encoding=&amp;amp;quot;utf-16&amp;amp;quot;?&amp;amp;gt;&amp;amp;lt;FilterTree&amp;amp;gt;&amp;amp;lt;TreeRoot /&amp;amp;gt;&amp;amp;lt;/FilterTree&amp;amp;gt;&amp;quot; UseLbls=&amp;quot;true&amp;quot; ColSelFlg=&amp;quot;0&amp;quot; Name=&amp;quot;TABLE3_8B&amp;quot; /&amp;gt;"" /&gt;_x000D_
  &lt;param n=""CredKey'"</definedName>
    <definedName name="_AMO_ContentDefinition_205779628.6" hidden="1">"'"" v=""TABLE3_8B&amp;#x1;SASApp&amp;#x1;LFSR Tabulation Datasets"" /&gt;_x000D_
  &lt;param n=""ClassName"" v=""SAS.OfficeAddin.Task"" /&gt;_x000D_
  &lt;param n=""XlNative"" v=""False"" /&gt;_x000D_
  &lt;param n=""UnselectedIds"" v="""" /&gt;_x000D_
  &lt;param n=""_ROM_Version_"" v=""1.2"" /&gt;_x000D_
  &lt;param'"</definedName>
    <definedName name="_AMO_ContentDefinition_205779628.7" hidden="1">"' n=""_ROM_Application_"" v=""ODS"" /&gt;_x000D_
  &lt;param n=""_ROM_AppVersion_"" v=""9.2"" /&gt;_x000D_
  &lt;param n=""maxReportCols"" v=""14"" /&gt;_x000D_
  &lt;fids n=""main.srx"" v=""0"" /&gt;_x000D_
  &lt;ExcelXMLOptions AdjColWidths=""True"" RowOpt=""InsertEntire"" ColOpt=""InsertCells"" /'"</definedName>
    <definedName name="_AMO_ContentDefinition_205779628.8" hidden="1">"'&gt;_x000D_
&lt;/ContentDefinition&gt;'"</definedName>
    <definedName name="_AMO_ContentDefinition_222545728" hidden="1">"'Partitions:9'"</definedName>
    <definedName name="_AMO_ContentDefinition_222545728.0" hidden="1">"'&lt;ContentDefinition name=""Summary Tables"" rsid=""222545728"" type=""Task"" format=""ReportXml"" imgfmt=""ActiveX"" created=""02/14/2014 15:20:38"" modifed=""02/28/2014 13:12:35"" user=""ndivhuwog"" apply=""False"" css=""C:\Program Files\SASHome\SASAd'"</definedName>
    <definedName name="_AMO_ContentDefinition_222545728.1" hidden="1">"'dinforMicrosoftOffice\5.1\Styles\AMODefault.css"" range=""Summary_Tables_60"" auto=""False"" xTime=""00:00:00.4180000"" rTime=""00:00:00.6970000"" bgnew=""False"" nFmt=""False"" grphSet=""False"" imgY=""0"" imgX=""0""&gt;_x000D_
  &lt;files&gt;C:\Users\ndivhuwog\Doc'"</definedName>
    <definedName name="_AMO_ContentDefinition_222545728.2" hidden="1">"'uments\My SAS Files\Add-In for Microsoft Office\_SOA_Summary_Tables_887691185\main.srx&lt;/files&gt;_x000D_
  &lt;parents /&gt;_x000D_
  &lt;children /&gt;_x000D_
  &lt;param n=""TaskID"" v=""D3932E3A-4FEE-43DF-956C-A605AC9AF3E7"" /&gt;_x000D_
  &lt;param n=""DisplayName"" v=""Summary Tables"" /&gt;_x000D_
  &lt;'"</definedName>
    <definedName name="_AMO_ContentDefinition_222545728.3" hidden="1">"'param n=""DisplayType"" v=""Task"" /&gt;_x000D_
  &lt;param n=""RawValues"" v=""True"" /&gt;_x000D_
  &lt;param n=""AMO_Version"" v=""5.1"" /&gt;_x000D_
  &lt;param n=""ServerName"" v=""SASApp"" /&gt;_x000D_
  &lt;param n=""AMO_Template"" v="""" /&gt;_x000D_
  &lt;param n=""UseDataConstraints"" v=""False"" /&gt;'"</definedName>
    <definedName name="_AMO_ContentDefinition_22254572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22545728.5" hidden="1">"'&amp;amp;quot;1.0&amp;amp;quot; encoding=&amp;amp;quot;utf-16&amp;amp;quot;?&amp;amp;gt;&amp;amp;lt;FilterTree&amp;amp;gt;&amp;amp;lt;TreeRoot /&amp;amp;gt;&amp;amp;lt;/FilterTree&amp;amp;gt;&amp;quot; ColSelFlg=&amp;quot;0&amp;quot; Name=&amp;quot;TABLE2_3B&amp;quot; /&amp;gt;"" /&gt;_x000D_
  &lt;param n=""CredKey"" v=""TABLE2_'"</definedName>
    <definedName name="_AMO_ContentDefinition_222545728.6" hidden="1">"'3B&amp;#x1;SASApp&amp;#x1;LFSR Tabulation Datasets"" /&gt;_x000D_
  &lt;param n=""ClassName"" v=""SAS.OfficeAddin.Task"" /&gt;_x000D_
  &lt;param n=""XlNative"" v=""False"" /&gt;_x000D_
  &lt;param n=""UnselectedIds"" v="""" /&gt;_x000D_
  &lt;param n=""_ROM_Version_"" v=""1.2"" /&gt;_x000D_
  &lt;param n=""_ROM_Ap'"</definedName>
    <definedName name="_AMO_ContentDefinition_222545728.7" hidden="1">"'plication_"" v=""ODS"" /&gt;_x000D_
  &lt;param n=""_ROM_AppVersion_"" v=""9.2"" /&gt;_x000D_
  &lt;param n=""maxReportCols"" v=""13"" /&gt;_x000D_
  &lt;fids n=""main.srx"" v=""0"" /&gt;_x000D_
  &lt;ExcelXMLOptions AdjColWidths=""True"" RowOpt=""InsertEntire"" ColOpt=""InsertCells"" /&gt;_x000D_'"</definedName>
    <definedName name="_AMO_ContentDefinition_222545728.8" hidden="1">"'
&lt;/ContentDefinition&gt;'"</definedName>
    <definedName name="_AMO_ContentDefinition_225272241" hidden="1">"'Partitions:9'"</definedName>
    <definedName name="_AMO_ContentDefinition_225272241.0" hidden="1">"'&lt;ContentDefinition name=""Summary Tables"" rsid=""225272241"" type=""Task"" format=""ReportXml"" imgfmt=""ACTXIMG"" created=""04/29/2009 15:30:49"" modifed=""02/28/2014 13:38:21"" user=""ndivhuwog"" apply=""False"" css=""C:\Documents and Settings\ndiv'"</definedName>
    <definedName name="_AMO_ContentDefinition_225272241.1" hidden="1">"'huwog.000\Application Data\SAS\BI Clients\Styles\Copy  of cpi (Ndivhu).css"" range=""Summary_Tables_13"" auto=""False"" xTime=""00:00:00.4090000"" rTime=""00:00:00.5530000"" bgnew=""False"" nFmt=""False"" grphSet=""False"" imgY=""0"" imgX=""0""&gt;_x000D_
  &lt;f'"</definedName>
    <definedName name="_AMO_ContentDefinition_225272241.2" hidden="1">"'iles&gt;C:\Users\ndivhuwog\Documents\My SAS Files\Add-In for Microsoft Office\_SOA_Summary_Tables_974195893\main.srx&lt;/files&gt;_x000D_
  &lt;parents /&gt;_x000D_
  &lt;children /&gt;_x000D_
  &lt;param n=""TaskID"" v=""D3932E3A-4FEE-43DF-956C-A605AC9AF3E7"" /&gt;_x000D_
  &lt;param n=""DisplayName"" '"</definedName>
    <definedName name="_AMO_ContentDefinition_225272241.3" hidden="1">"'v=""Summary Tables"" /&gt;_x000D_
  &lt;param n=""DisplayType"" v=""Task"" /&gt;_x000D_
  &lt;param n=""RawValues"" v=""True"" /&gt;_x000D_
  &lt;param n=""AMO_Version"" v=""5.1"" /&gt;_x000D_
  &lt;param n=""ServerName"" v=""SASApp"" /&gt;_x000D_
  &lt;param n=""AMO_Template"" v="""" /&gt;_x000D_
  &lt;param n=""UseDa'"</definedName>
    <definedName name="_AMO_ContentDefinition_225272241.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225272241.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225272241.6" hidden="1">"'5&amp;quot; /&amp;gt;"" /&gt;_x000D_
  &lt;param n=""CredKey"" v=""TABLE3_5&amp;#x1;SASApp&amp;#x1;LFSR Tabulation Datasets"" /&gt;_x000D_
  &lt;param n=""ClassName"" v=""SAS.OfficeAddin.Task"" /&gt;_x000D_
  &lt;param n=""XlNative"" v=""False"" /&gt;_x000D_
  &lt;param n=""UnselectedIds"" v="""" /&gt;_x000D_
  &lt;param n'"</definedName>
    <definedName name="_AMO_ContentDefinition_225272241.7" hidden="1">"'=""_ROM_Version_"" v=""1.2"" /&gt;_x000D_
  &lt;param n=""_ROM_Application_"" v=""ODS"" /&gt;_x000D_
  &lt;param n=""_ROM_AppVersion_"" v=""9.2"" /&gt;_x000D_
  &lt;param n=""maxReportCols"" v=""14"" /&gt;_x000D_
  &lt;fids n=""main.srx"" v=""0"" /&gt;_x000D_
  &lt;ExcelXMLOptions AdjColWidths=""True"" RowOp'"</definedName>
    <definedName name="_AMO_ContentDefinition_225272241.8" hidden="1">"'t=""InsertEntire"" ColOpt=""InsertCells"" /&gt;_x000D_
&lt;/ContentDefinition&gt;'"</definedName>
    <definedName name="_AMO_ContentDefinition_242095788" hidden="1">"'Partitions:9'"</definedName>
    <definedName name="_AMO_ContentDefinition_242095788.0" hidden="1">"'&lt;ContentDefinition name=""Summary Tables"" rsid=""242095788"" type=""Task"" format=""ReportXml"" imgfmt=""ActiveX"" created=""10/24/2012 16:11:53"" modifed=""03/04/2014 10:18:13"" user=""ndivhuwog"" apply=""False"" css=""C:\Program Files\SASHome\SASAd'"</definedName>
    <definedName name="_AMO_ContentDefinition_242095788.1" hidden="1">"'dinforMicrosoftOffice\5.1\Styles\AMODefault.css"" range=""Summary_Tables_49"" auto=""False"" xTime=""00:00:00.3710000"" rTime=""00:00:00.5560000"" bgnew=""False"" nFmt=""False"" grphSet=""False"" imgY=""0"" imgX=""0""&gt;_x000D_
  &lt;files&gt;C:\Users\ndivhuwog\Doc'"</definedName>
    <definedName name="_AMO_ContentDefinition_242095788.2" hidden="1">"'uments\My SAS Files\Add-In for Microsoft Office\_SOA_Summary_Tables_934375492\main.srx&lt;/files&gt;_x000D_
  &lt;parents /&gt;_x000D_
  &lt;children /&gt;_x000D_
  &lt;param n=""TaskID"" v=""D3932E3A-4FEE-43DF-956C-A605AC9AF3E7"" /&gt;_x000D_
  &lt;param n=""DisplayName"" v=""Summary Tables"" /&gt;_x000D_
  &lt;'"</definedName>
    <definedName name="_AMO_ContentDefinition_242095788.3" hidden="1">"'param n=""DisplayType"" v=""Task"" /&gt;_x000D_
  &lt;param n=""RawValues"" v=""True"" /&gt;_x000D_
  &lt;param n=""AMO_Version"" v=""5.1"" /&gt;_x000D_
  &lt;param n=""ServerName"" v=""SASApp"" /&gt;_x000D_
  &lt;param n=""AMO_Template"" v="""" /&gt;_x000D_
  &lt;param n=""UseDataConstraints"" v=""False"" /&gt;'"</definedName>
    <definedName name="_AMO_ContentDefinition_24209578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42095788.5" hidden="1">"'&amp;amp;quot;1.0&amp;amp;quot; encoding=&amp;amp;quot;utf-16&amp;amp;quot;?&amp;amp;gt;&amp;amp;lt;FilterTree&amp;amp;gt;&amp;amp;lt;TreeRoot /&amp;amp;gt;&amp;amp;lt;/FilterTree&amp;amp;gt;&amp;quot; ColSelFlg=&amp;quot;0&amp;quot; Name=&amp;quot;TABLE7&amp;quot; /&amp;gt;"" /&gt;_x000D_
  &lt;param n=""CredKey"" v=""TABLE7&amp;#x1'"</definedName>
    <definedName name="_AMO_ContentDefinition_242095788.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242095788.7" hidden="1">"'ion_"" v=""ODS"" /&gt;_x000D_
  &lt;param n=""_ROM_AppVersion_"" v=""9.2"" /&gt;_x000D_
  &lt;param n=""maxReportCols"" v=""13"" /&gt;_x000D_
  &lt;fids n=""main.srx"" v=""0"" /&gt;_x000D_
  &lt;ExcelXMLOptions AdjColWidths=""True"" RowOpt=""InsertEntire"" ColOpt=""InsertCells"" /&gt;_x000D_'"</definedName>
    <definedName name="_AMO_ContentDefinition_242095788.8" hidden="1">"'
&lt;/ContentDefinition&gt;'"</definedName>
    <definedName name="_AMO_ContentDefinition_247862661" hidden="1">"'Partitions:9'"</definedName>
    <definedName name="_AMO_ContentDefinition_247862661.0" hidden="1">"'&lt;ContentDefinition name=""Summary Tables"" rsid=""247862661"" type=""Task"" format=""ReportXml"" imgfmt=""ACTXIMG"" created=""01/27/2011 15:40:18"" modifed=""02/28/2014 13:44:08"" user=""ndivhuwog"" apply=""False"" css=""C:\Program Files\SAS\Shared Fi'"</definedName>
    <definedName name="_AMO_ContentDefinition_247862661.1" hidden="1">"'les\BIClientStyles\AMODefault.css"" range=""Summary_Tables_33"" auto=""False"" xTime=""00:00:00.4570000"" rTime=""00:00:00.5300000"" bgnew=""False"" nFmt=""False"" grphSet=""False"" imgY=""0"" imgX=""0""&gt;_x000D_
  &lt;files&gt;C:\Users\ndivhuwog\Documents\My SAS '"</definedName>
    <definedName name="_AMO_ContentDefinition_247862661.2" hidden="1">"'Files\Add-In for Microsoft Office\_SOA_Summary_Tables_172771311\main.srx&lt;/files&gt;_x000D_
  &lt;parents /&gt;_x000D_
  &lt;children /&gt;_x000D_
  &lt;param n=""TaskID"" v=""D3932E3A-4FEE-43DF-956C-A605AC9AF3E7"" /&gt;_x000D_
  &lt;param n=""DisplayName"" v=""Summary Tables"" /&gt;_x000D_
  &lt;param n=""Dis'"</definedName>
    <definedName name="_AMO_ContentDefinition_247862661.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47862661.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47862661.5" hidden="1">"'0&amp;amp;quot; encoding=&amp;amp;quot;utf-16&amp;amp;quot;?&amp;amp;gt;&amp;amp;lt;FilterTree&amp;amp;gt;&amp;amp;lt;TreeRoot /&amp;amp;gt;&amp;amp;lt;/FilterTree&amp;amp;gt;&amp;quot; UseLbls=&amp;quot;true&amp;quot; ColSelFlg=&amp;quot;0&amp;quot; Name=&amp;quot;TABLE4&amp;quot; /&amp;gt;"" /&gt;_x000D_
  &lt;param n=""CredKey"" '"</definedName>
    <definedName name="_AMO_ContentDefinition_247862661.6" hidden="1">"'v=""TABLE4&amp;#x1;SASApp&amp;#x1;LFSR Tabulation Datasets"" /&gt;_x000D_
  &lt;param n=""ClassName"" v=""SAS.OfficeAddin.Task"" /&gt;_x000D_
  &lt;param n=""XlNative"" v=""False"" /&gt;_x000D_
  &lt;param n=""UnselectedIds"" v="""" /&gt;_x000D_
  &lt;param n=""_ROM_Version_"" v=""1.2"" /&gt;_x000D_
  &lt;param n=""_'"</definedName>
    <definedName name="_AMO_ContentDefinition_247862661.7" hidden="1">"'ROM_Application_"" v=""ODS"" /&gt;_x000D_
  &lt;param n=""_ROM_AppVersion_"" v=""9.2"" /&gt;_x000D_
  &lt;param n=""maxReportCols"" v=""13"" /&gt;_x000D_
  &lt;fids n=""main.srx"" v=""0"" /&gt;_x000D_
  &lt;ExcelXMLOptions AdjColWidths=""True"" RowOpt=""InsertEntire"" ColOpt=""InsertCells"" /&gt;_x000D_'"</definedName>
    <definedName name="_AMO_ContentDefinition_247862661.8" hidden="1">"'
&lt;/ContentDefinition&gt;'"</definedName>
    <definedName name="_AMO_ContentDefinition_30194841" hidden="1">"'Partitions:9'"</definedName>
    <definedName name="_AMO_ContentDefinition_30194841.0" hidden="1">"'&lt;ContentDefinition name=""Summary Tables"" rsid=""30194841"" type=""Task"" format=""ReportXml"" imgfmt=""ActiveX"" created=""02/14/2014 12:33:27"" modifed=""03/04/2014 10:23:30"" user=""ndivhuwog"" apply=""False"" css=""C:\Program Files\SASHome\SASAdd'"</definedName>
    <definedName name="_AMO_ContentDefinition_30194841.1" hidden="1">"'inforMicrosoftOffice\5.1\Styles\AMODefault.css"" range=""Summary_Tables_57"" auto=""False"" xTime=""00:00:00.3600000"" rTime=""00:00:00.6640000"" bgnew=""False"" nFmt=""False"" grphSet=""False"" imgY=""0"" imgX=""0""&gt;_x000D_
  &lt;files&gt;C:\Users\ndivhuwog\Docu'"</definedName>
    <definedName name="_AMO_ContentDefinition_30194841.2" hidden="1">"'ments\My SAS Files\Add-In for Microsoft Office\_SOA_Summary_Tables_409067076\main.srx&lt;/files&gt;_x000D_
  &lt;parents /&gt;_x000D_
  &lt;children /&gt;_x000D_
  &lt;param n=""TaskID"" v=""D3932E3A-4FEE-43DF-956C-A605AC9AF3E7"" /&gt;_x000D_
  &lt;param n=""DisplayName"" v=""Summary Tables"" /&gt;_x000D_
  &lt;'"</definedName>
    <definedName name="_AMO_ContentDefinition_30194841.3" hidden="1">"'param n=""DisplayType"" v=""Task"" /&gt;_x000D_
  &lt;param n=""RawValues"" v=""True"" /&gt;_x000D_
  &lt;param n=""AMO_Version"" v=""5.1"" /&gt;_x000D_
  &lt;param n=""ServerName"" v=""SASApp"" /&gt;_x000D_
  &lt;param n=""AMO_Template"" v="""" /&gt;_x000D_
  &lt;param n=""UseDataConstraints"" v=""False"" /&gt;'"</definedName>
    <definedName name="_AMO_ContentDefinition_30194841.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0194841.5" hidden="1">"'&amp;amp;quot;1.0&amp;amp;quot; encoding=&amp;amp;quot;utf-16&amp;amp;quot;?&amp;amp;gt;&amp;amp;lt;FilterTree&amp;amp;gt;&amp;amp;lt;TreeRoot /&amp;amp;gt;&amp;amp;lt;/FilterTree&amp;amp;gt;&amp;quot; ColSelFlg=&amp;quot;0&amp;quot; Name=&amp;quot;TABLE6B&amp;quot; /&amp;gt;"" /&gt;_x000D_
  &lt;param n=""CredKey"" v=""TABLE6B&amp;#'"</definedName>
    <definedName name="_AMO_ContentDefinition_30194841.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30194841.7" hidden="1">"'ation_"" v=""ODS"" /&gt;_x000D_
  &lt;param n=""_ROM_AppVersion_"" v=""9.2"" /&gt;_x000D_
  &lt;param n=""maxReportCols"" v=""13"" /&gt;_x000D_
  &lt;fids n=""main.srx"" v=""0"" /&gt;_x000D_
  &lt;ExcelXMLOptions AdjColWidths=""True"" RowOpt=""InsertEntire"" ColOpt=""InsertCells"" /&gt;_x000D_'"</definedName>
    <definedName name="_AMO_ContentDefinition_30194841.8" hidden="1">"'
&lt;/ContentDefinition&gt;'"</definedName>
    <definedName name="_AMO_ContentDefinition_37461558" hidden="1">"'Partitions:9'"</definedName>
    <definedName name="_AMO_ContentDefinition_37461558.0" hidden="1">"'&lt;ContentDefinition name=""Summary Tables"" rsid=""37461558"" type=""Task"" format=""ReportXml"" imgfmt=""ActiveX"" created=""02/14/2014 15:25:47"" modifed=""02/28/2014 14:17:01"" user=""ndivhuwog"" apply=""False"" css=""C:\Program Files\SASHome\SASAdd'"</definedName>
    <definedName name="_AMO_ContentDefinition_37461558.1" hidden="1">"'inforMicrosoftOffice\5.1\Styles\AMODefault.css"" range=""Summary_Tables_61"" auto=""False"" xTime=""00:00:00.4010000"" rTime=""00:00:00.6050000"" bgnew=""False"" nFmt=""False"" grphSet=""False"" imgY=""0"" imgX=""0""&gt;_x000D_
  &lt;files&gt;C:\Users\ndivhuwog\Docu'"</definedName>
    <definedName name="_AMO_ContentDefinition_37461558.2" hidden="1">"'ments\My SAS Files\Add-In for Microsoft Office\_SOA_Summary_Tables_207425595\main.srx&lt;/files&gt;_x000D_
  &lt;parents /&gt;_x000D_
  &lt;children /&gt;_x000D_
  &lt;param n=""TaskID"" v=""D3932E3A-4FEE-43DF-956C-A605AC9AF3E7"" /&gt;_x000D_
  &lt;param n=""DisplayName"" v=""Summary Tables"" /&gt;_x000D_
  &lt;'"</definedName>
    <definedName name="_AMO_ContentDefinition_37461558.3" hidden="1">"'param n=""DisplayType"" v=""Task"" /&gt;_x000D_
  &lt;param n=""RawValues"" v=""True"" /&gt;_x000D_
  &lt;param n=""AMO_Version"" v=""5.1"" /&gt;_x000D_
  &lt;param n=""ServerName"" v=""SASApp"" /&gt;_x000D_
  &lt;param n=""AMO_Template"" v="""" /&gt;_x000D_
  &lt;param n=""UseDataConstraints"" v=""False"" /&gt;'"</definedName>
    <definedName name="_AMO_ContentDefinition_3746155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7461558.5" hidden="1">"'&amp;amp;quot;1.0&amp;amp;quot; encoding=&amp;amp;quot;utf-16&amp;amp;quot;?&amp;amp;gt;&amp;amp;lt;FilterTree&amp;amp;gt;&amp;amp;lt;TreeRoot /&amp;amp;gt;&amp;amp;lt;/FilterTree&amp;amp;gt;&amp;quot; ColSelFlg=&amp;quot;0&amp;quot; Name=&amp;quot;TABLE2_4&amp;quot; /&amp;gt;"" /&gt;_x000D_
  &lt;param n=""CredKey"" v=""TABLE2_4'"</definedName>
    <definedName name="_AMO_ContentDefinition_37461558.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37461558.7" hidden="1">"'ication_"" v=""ODS"" /&gt;_x000D_
  &lt;param n=""_ROM_AppVersion_"" v=""9.2"" /&gt;_x000D_
  &lt;param n=""maxReportCols"" v=""14"" /&gt;_x000D_
  &lt;fids n=""main.srx"" v=""0"" /&gt;_x000D_
  &lt;ExcelXMLOptions AdjColWidths=""True"" RowOpt=""InsertEntire"" ColOpt=""InsertCells"" /&gt;_x000D_'"</definedName>
    <definedName name="_AMO_ContentDefinition_37461558.8" hidden="1">"'
&lt;/ContentDefinition&gt;'"</definedName>
    <definedName name="_AMO_ContentDefinition_390982613" hidden="1">"'Partitions:9'"</definedName>
    <definedName name="_AMO_ContentDefinition_390982613.0" hidden="1">"'&lt;ContentDefinition name=""Summary Tables"" rsid=""390982613"" type=""Task"" format=""ReportXml"" imgfmt=""ACTXIMG"" created=""04/30/2009 09:25:26"" modifed=""02/28/2014 13:45:22"" user=""ndivhuwog"" apply=""False"" css=""C:\Documents and Settings\ndiv'"</definedName>
    <definedName name="_AMO_ContentDefinition_390982613.1" hidden="1">"'huwog.000\Application Data\SAS\BI Clients\Styles\Copy  of cpi (Ndivhu).css"" range=""Summary_Tables_22"" auto=""False"" xTime=""00:00:00.4100000"" rTime=""00:00:00.5250000"" bgnew=""False"" nFmt=""False"" grphSet=""False"" imgY=""0"" imgX=""0""&gt;_x000D_
  &lt;f'"</definedName>
    <definedName name="_AMO_ContentDefinition_390982613.2" hidden="1">"'iles&gt;C:\Users\ndivhuwog\Documents\My SAS Files\Add-In for Microsoft Office\_SOA_Summary_Tables_209047778\main.srx&lt;/files&gt;_x000D_
  &lt;parents /&gt;_x000D_
  &lt;children /&gt;_x000D_
  &lt;param n=""TaskID"" v=""D3932E3A-4FEE-43DF-956C-A605AC9AF3E7"" /&gt;_x000D_
  &lt;param n=""DisplayName"" '"</definedName>
    <definedName name="_AMO_ContentDefinition_390982613.3" hidden="1">"'v=""Summary Tables"" /&gt;_x000D_
  &lt;param n=""DisplayType"" v=""Task"" /&gt;_x000D_
  &lt;param n=""RawValues"" v=""True"" /&gt;_x000D_
  &lt;param n=""AMO_Version"" v=""5.1"" /&gt;_x000D_
  &lt;param n=""ServerName"" v=""SASApp"" /&gt;_x000D_
  &lt;param n=""AMO_Template"" v="""" /&gt;_x000D_
  &lt;param n=""UseDa'"</definedName>
    <definedName name="_AMO_ContentDefinition_390982613.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390982613.5" hidden="1">"'DS=&amp;quot;&amp;amp;lt;?xml version=&amp;amp;quot;1.0&amp;amp;quot; encoding=&amp;amp;quot;utf-16&amp;amp;quot;?&amp;amp;gt;&amp;amp;lt;FilterTree&amp;amp;gt;&amp;amp;lt;TreeRoot /&amp;amp;gt;&amp;amp;lt;/FilterTree&amp;amp;gt;&amp;quot; UseLbls=&amp;quot;true&amp;quot; ColSelFlg=&amp;quot;0&amp;quot; Name=&amp;quot;TABLE6&amp;'"</definedName>
    <definedName name="_AMO_ContentDefinition_390982613.6" hidden="1">"'quot; /&amp;gt;"" /&gt;_x000D_
  &lt;param n=""CredKey"" v=""TABLE6&amp;#x1;SASApp&amp;#x1;LFSR Tabulation Datasets"" /&gt;_x000D_
  &lt;param n=""ClassName"" v=""SAS.OfficeAddin.Task"" /&gt;_x000D_
  &lt;param n=""XlNative"" v=""False"" /&gt;_x000D_
  &lt;param n=""UnselectedIds"" v="""" /&gt;_x000D_
  &lt;param n=""_'"</definedName>
    <definedName name="_AMO_ContentDefinition_390982613.7" hidden="1">"'ROM_Version_"" v=""1.2"" /&gt;_x000D_
  &lt;param n=""_ROM_Application_"" v=""ODS"" /&gt;_x000D_
  &lt;param n=""_ROM_AppVersion_"" v=""9.2"" /&gt;_x000D_
  &lt;param n=""maxReportCols"" v=""13"" /&gt;_x000D_
  &lt;fids n=""main.srx"" v=""0"" /&gt;_x000D_
  &lt;ExcelXMLOptions AdjColWidths=""True"" RowOpt=""'"</definedName>
    <definedName name="_AMO_ContentDefinition_390982613.8" hidden="1">"'InsertEntire"" ColOpt=""InsertCells"" /&gt;_x000D_
&lt;/ContentDefinition&gt;'"</definedName>
    <definedName name="_AMO_ContentDefinition_398675413" hidden="1">"'Partitions:9'"</definedName>
    <definedName name="_AMO_ContentDefinition_398675413.0" hidden="1">"'&lt;ContentDefinition name=""Summary Tables"" rsid=""398675413"" type=""Task"" format=""ReportXml"" imgfmt=""ACTIVEX"" created=""04/19/2012 10:34:46"" modifed=""02/28/2014 13:39:04"" user=""ndivhuwog"" apply=""False"" css=""C:\Program Files\SAS\Shared Fi'"</definedName>
    <definedName name="_AMO_ContentDefinition_398675413.1" hidden="1">"'les\BIClientStyles\AMODefault.css"" range=""Summary_Tables_39"" auto=""False"" xTime=""00:00:00.3840000"" rTime=""00:00:00.4760000"" bgnew=""False"" nFmt=""False"" grphSet=""False"" imgY=""0"" imgX=""0""&gt;_x000D_
  &lt;files&gt;C:\Users\ndivhuwog\Documents\My SAS '"</definedName>
    <definedName name="_AMO_ContentDefinition_398675413.2" hidden="1">"'Files\Add-In for Microsoft Office\_SOA_Summary_Tables_722109671\main.srx&lt;/files&gt;_x000D_
  &lt;parents /&gt;_x000D_
  &lt;children /&gt;_x000D_
  &lt;param n=""TaskID"" v=""D3932E3A-4FEE-43DF-956C-A605AC9AF3E7"" /&gt;_x000D_
  &lt;param n=""DisplayName"" v=""Summary Tables"" /&gt;_x000D_
  &lt;param n=""Dis'"</definedName>
    <definedName name="_AMO_ContentDefinition_398675413.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398675413.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398675413.5" hidden="1">"'0&amp;amp;quot; encoding=&amp;amp;quot;utf-16&amp;amp;quot;?&amp;amp;gt;&amp;amp;lt;FilterTree&amp;amp;gt;&amp;amp;lt;TreeRoot /&amp;amp;gt;&amp;amp;lt;/FilterTree&amp;amp;gt;&amp;quot; UseLbls=&amp;quot;true&amp;quot; ColSelFlg=&amp;quot;0&amp;quot; Name=&amp;quot;TABLE3_6&amp;quot; /&amp;gt;"" /&gt;_x000D_
  &lt;param n=""CredKey""'"</definedName>
    <definedName name="_AMO_ContentDefinition_398675413.6" hidden="1">"' v=""TABLE3_6&amp;#x1;SASApp&amp;#x1;LFSR Tabulation Datasets"" /&gt;_x000D_
  &lt;param n=""ClassName"" v=""SAS.OfficeAddin.Task"" /&gt;_x000D_
  &lt;param n=""XlNative"" v=""False"" /&gt;_x000D_
  &lt;param n=""UnselectedIds"" v="""" /&gt;_x000D_
  &lt;param n=""_ROM_Version_"" v=""1.2"" /&gt;_x000D_
  &lt;param n'"</definedName>
    <definedName name="_AMO_ContentDefinition_398675413.7" hidden="1">"'=""_ROM_Application_"" v=""ODS"" /&gt;_x000D_
  &lt;param n=""_ROM_AppVersion_"" v=""9.2"" /&gt;_x000D_
  &lt;param n=""maxReportCols"" v=""13"" /&gt;_x000D_
  &lt;fids n=""main.srx"" v=""0"" /&gt;_x000D_
  &lt;ExcelXMLOptions AdjColWidths=""True"" RowOpt=""InsertEntire"" ColOpt=""InsertCells"" /&gt;'"</definedName>
    <definedName name="_AMO_ContentDefinition_398675413.8" hidden="1">"'_x000D_
&lt;/ContentDefinition&gt;'"</definedName>
    <definedName name="_AMO_ContentDefinition_416626384" hidden="1">"'Partitions:9'"</definedName>
    <definedName name="_AMO_ContentDefinition_416626384.0" hidden="1">"'&lt;ContentDefinition name=""Summary Tables"" rsid=""416626384"" type=""Task"" format=""ReportXml"" imgfmt=""ActiveX"" created=""10/17/2013 08:57:04"" modifed=""03/03/2014 15:46:53"" user=""ndivhuwog"" apply=""False"" css=""C:\Program Files\SASHome\SASAd'"</definedName>
    <definedName name="_AMO_ContentDefinition_416626384.1" hidden="1">"'dinforMicrosoftOffice\5.1\Styles\AMODefault.css"" range=""Summary_Tables_53"" auto=""False"" xTime=""00:00:00.4300430"" rTime=""00:00:00.6620662"" bgnew=""False"" nFmt=""False"" grphSet=""False"" imgY=""0"" imgX=""0""&gt;_x000D_
  &lt;files&gt;C:\Users\ndivhuwog\Doc'"</definedName>
    <definedName name="_AMO_ContentDefinition_416626384.2" hidden="1">"'uments\My SAS Files\Add-In for Microsoft Office\_SOA_Summary_Tables_558012043\main.srx&lt;/files&gt;_x000D_
  &lt;parents /&gt;_x000D_
  &lt;children /&gt;_x000D_
  &lt;param n=""TaskID"" v=""D3932E3A-4FEE-43DF-956C-A605AC9AF3E7"" /&gt;_x000D_
  &lt;param n=""DisplayName"" v=""Summary Tables"" /&gt;_x000D_
  &lt;'"</definedName>
    <definedName name="_AMO_ContentDefinition_416626384.3" hidden="1">"'param n=""DisplayType"" v=""Task"" /&gt;_x000D_
  &lt;param n=""RawValues"" v=""True"" /&gt;_x000D_
  &lt;param n=""AMO_Version"" v=""5.1"" /&gt;_x000D_
  &lt;param n=""ServerName"" v=""SASApp"" /&gt;_x000D_
  &lt;param n=""AMO_Template"" v="""" /&gt;_x000D_
  &lt;param n=""UseDataConstraints"" v=""False"" /&gt;'"</definedName>
    <definedName name="_AMO_ContentDefinition_41662638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416626384.5" hidden="1">"'&amp;amp;quot;1.0&amp;amp;quot; encoding=&amp;amp;quot;utf-16&amp;amp;quot;?&amp;amp;gt;&amp;amp;lt;FilterTree&amp;amp;gt;&amp;amp;lt;TreeRoot /&amp;amp;gt;&amp;amp;lt;/FilterTree&amp;amp;gt;&amp;quot; ColSelFlg=&amp;quot;0&amp;quot; Name=&amp;quot;TABLE2_7A&amp;quot; /&amp;gt;"" /&gt;_x000D_
  &lt;param n=""CredKey"" v=""TABLE2_'"</definedName>
    <definedName name="_AMO_ContentDefinition_416626384.6" hidden="1">"'7A&amp;#x1;SASApp&amp;#x1;LFSR Tabulation Datasets"" /&gt;_x000D_
  &lt;param n=""ClassName"" v=""SAS.OfficeAddin.Task"" /&gt;_x000D_
  &lt;param n=""XlNative"" v=""False"" /&gt;_x000D_
  &lt;param n=""UnselectedIds"" v="""" /&gt;_x000D_
  &lt;param n=""_ROM_Version_"" v=""1.2"" /&gt;_x000D_
  &lt;param n=""_ROM_Ap'"</definedName>
    <definedName name="_AMO_ContentDefinition_416626384.7" hidden="1">"'plication_"" v=""ODS"" /&gt;_x000D_
  &lt;param n=""_ROM_AppVersion_"" v=""9.2"" /&gt;_x000D_
  &lt;param n=""maxReportCols"" v=""13"" /&gt;_x000D_
  &lt;fids n=""main.srx"" v=""0"" /&gt;_x000D_
  &lt;ExcelXMLOptions AdjColWidths=""True"" RowOpt=""InsertEntire"" ColOpt=""InsertCells"" /&gt;_x000D_'"</definedName>
    <definedName name="_AMO_ContentDefinition_416626384.8" hidden="1">"'
&lt;/ContentDefinition&gt;'"</definedName>
    <definedName name="_AMO_ContentDefinition_472893794" hidden="1">"'Partitions:9'"</definedName>
    <definedName name="_AMO_ContentDefinition_472893794.0" hidden="1">"'&lt;ContentDefinition name=""Summary Tables"" rsid=""472893794"" type=""Task"" format=""ReportXml"" imgfmt=""ACTIVEX"" created=""04/19/2012 10:39:40"" modifed=""02/28/2014 13:39:58"" user=""ndivhuwog"" apply=""False"" css=""C:\Program Files\SAS\Shared Fi'"</definedName>
    <definedName name="_AMO_ContentDefinition_472893794.1" hidden="1">"'les\BIClientStyles\AMODefault.css"" range=""Summary_Tables_40"" auto=""False"" xTime=""00:00:00.3630000"" rTime=""00:00:00.4310000"" bgnew=""False"" nFmt=""False"" grphSet=""False"" imgY=""0"" imgX=""0""&gt;_x000D_
  &lt;files&gt;C:\Users\ndivhuwog\Documents\My SAS '"</definedName>
    <definedName name="_AMO_ContentDefinition_472893794.2" hidden="1">"'Files\Add-In for Microsoft Office\_SOA_Summary_Tables_319318931\main.srx&lt;/files&gt;_x000D_
  &lt;parents /&gt;_x000D_
  &lt;children /&gt;_x000D_
  &lt;param n=""TaskID"" v=""D3932E3A-4FEE-43DF-956C-A605AC9AF3E7"" /&gt;_x000D_
  &lt;param n=""DisplayName"" v=""Summary Tables"" /&gt;_x000D_
  &lt;param n=""Dis'"</definedName>
    <definedName name="_AMO_ContentDefinition_472893794.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472893794.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472893794.5" hidden="1">"'0&amp;amp;quot; encoding=&amp;amp;quot;utf-16&amp;amp;quot;?&amp;amp;gt;&amp;amp;lt;FilterTree&amp;amp;gt;&amp;amp;lt;TreeRoot /&amp;amp;gt;&amp;amp;lt;/FilterTree&amp;amp;gt;&amp;quot; UseLbls=&amp;quot;true&amp;quot; ColSelFlg=&amp;quot;0&amp;quot; Name=&amp;quot;TABLE3_7&amp;quot; /&amp;gt;"" /&gt;_x000D_
  &lt;param n=""CredKey""'"</definedName>
    <definedName name="_AMO_ContentDefinition_472893794.6" hidden="1">"' v=""TABLE3_7&amp;#x1;SASApp&amp;#x1;LFSR Tabulation Datasets"" /&gt;_x000D_
  &lt;param n=""ClassName"" v=""SAS.OfficeAddin.Task"" /&gt;_x000D_
  &lt;param n=""XlNative"" v=""False"" /&gt;_x000D_
  &lt;param n=""UnselectedIds"" v="""" /&gt;_x000D_
  &lt;param n=""_ROM_Version_"" v=""1.2"" /&gt;_x000D_
  &lt;param n'"</definedName>
    <definedName name="_AMO_ContentDefinition_472893794.7" hidden="1">"'=""_ROM_Application_"" v=""ODS"" /&gt;_x000D_
  &lt;param n=""_ROM_AppVersion_"" v=""9.2"" /&gt;_x000D_
  &lt;param n=""maxReportCols"" v=""14"" /&gt;_x000D_
  &lt;fids n=""main.srx"" v=""0"" /&gt;_x000D_
  &lt;ExcelXMLOptions AdjColWidths=""True"" RowOpt=""InsertEntire"" ColOpt=""InsertCells"" /&gt;'"</definedName>
    <definedName name="_AMO_ContentDefinition_472893794.8" hidden="1">"'_x000D_
&lt;/ContentDefinition&gt;'"</definedName>
    <definedName name="_AMO_ContentDefinition_539372770" hidden="1">"'Partitions:9'"</definedName>
    <definedName name="_AMO_ContentDefinition_539372770.0" hidden="1">"'&lt;ContentDefinition name=""Summary Tables"" rsid=""539372770"" type=""Task"" format=""ReportXml"" imgfmt=""ActiveX"" created=""02/14/2014 15:08:13"" modifed=""02/28/2014 13:12:16"" user=""ndivhuwog"" apply=""False"" css=""C:\Program Files\SASHome\SASAd'"</definedName>
    <definedName name="_AMO_ContentDefinition_539372770.1" hidden="1">"'dinforMicrosoftOffice\5.1\Styles\AMODefault.css"" range=""Summary_Tables_48"" auto=""False"" xTime=""00:00:00.4450000"" rTime=""00:00:00.6550000"" bgnew=""False"" nFmt=""False"" grphSet=""False"" imgY=""0"" imgX=""0""&gt;_x000D_
  &lt;files&gt;C:\Users\ndivhuwog\Doc'"</definedName>
    <definedName name="_AMO_ContentDefinition_539372770.2" hidden="1">"'uments\My SAS Files\Add-In for Microsoft Office\_SOA_Summary_Tables_14096437\main.srx&lt;/files&gt;_x000D_
  &lt;parents /&gt;_x000D_
  &lt;children /&gt;_x000D_
  &lt;param n=""TaskID"" v=""D3932E3A-4FEE-43DF-956C-A605AC9AF3E7"" /&gt;_x000D_
  &lt;param n=""DisplayName"" v=""Summary Tables"" /&gt;_x000D_
  &lt;'"</definedName>
    <definedName name="_AMO_ContentDefinition_539372770.3" hidden="1">"'param n=""DisplayType"" v=""Task"" /&gt;_x000D_
  &lt;param n=""RawValues"" v=""True"" /&gt;_x000D_
  &lt;param n=""AMO_Version"" v=""5.1"" /&gt;_x000D_
  &lt;param n=""ServerName"" v=""SASApp"" /&gt;_x000D_
  &lt;param n=""AMO_Template"" v="""" /&gt;_x000D_
  &lt;param n=""UseDataConstraints"" v=""False"" /&gt;'"</definedName>
    <definedName name="_AMO_ContentDefinition_5393727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39372770.5" hidden="1">"'&amp;amp;quot;1.0&amp;amp;quot; encoding=&amp;amp;quot;utf-16&amp;amp;quot;?&amp;amp;gt;&amp;amp;lt;FilterTree&amp;amp;gt;&amp;amp;lt;TreeRoot /&amp;amp;gt;&amp;amp;lt;/FilterTree&amp;amp;gt;&amp;quot; ColSelFlg=&amp;quot;0&amp;quot; Name=&amp;quot;TABLE2_3A&amp;quot; /&amp;gt;"" /&gt;_x000D_
  &lt;param n=""CredKey"" v=""TABLE2_'"</definedName>
    <definedName name="_AMO_ContentDefinition_539372770.6" hidden="1">"'3A&amp;#x1;SASApp&amp;#x1;LFSR Tabulation Datasets"" /&gt;_x000D_
  &lt;param n=""ClassName"" v=""SAS.OfficeAddin.Task"" /&gt;_x000D_
  &lt;param n=""XlNative"" v=""False"" /&gt;_x000D_
  &lt;param n=""UnselectedIds"" v="""" /&gt;_x000D_
  &lt;param n=""_ROM_Version_"" v=""1.2"" /&gt;_x000D_
  &lt;param n=""_ROM_Ap'"</definedName>
    <definedName name="_AMO_ContentDefinition_539372770.7" hidden="1">"'plication_"" v=""ODS"" /&gt;_x000D_
  &lt;param n=""_ROM_AppVersion_"" v=""9.2"" /&gt;_x000D_
  &lt;param n=""maxReportCols"" v=""13"" /&gt;_x000D_
  &lt;fids n=""main.srx"" v=""0"" /&gt;_x000D_
  &lt;ExcelXMLOptions AdjColWidths=""True"" RowOpt=""InsertEntire"" ColOpt=""InsertCells"" /&gt;_x000D_'"</definedName>
    <definedName name="_AMO_ContentDefinition_539372770.8" hidden="1">"'
&lt;/ContentDefinition&gt;'"</definedName>
    <definedName name="_AMO_ContentDefinition_572615156" hidden="1">"'Partitions:9'"</definedName>
    <definedName name="_AMO_ContentDefinition_572615156.0" hidden="1">"'&lt;ContentDefinition name=""Summary Tables"" rsid=""572615156"" type=""Task"" format=""ReportXml"" imgfmt=""ActiveX"" created=""02/14/2014 09:41:50"" modifed=""02/28/2014 13:11:22"" user=""ndivhuwog"" apply=""False"" css=""C:\Program Files\SASHome\SASAd'"</definedName>
    <definedName name="_AMO_ContentDefinition_572615156.1" hidden="1">"'dinforMicrosoftOffice\5.1\Styles\AMODefault.css"" range=""Summary_Tables_55"" auto=""False"" xTime=""00:00:00.5750000"" rTime=""00:00:01.6700000"" bgnew=""False"" nFmt=""False"" grphSet=""False"" imgY=""0"" imgX=""0""&gt;_x000D_
  &lt;files&gt;C:\Users\ndivhuwog\Doc'"</definedName>
    <definedName name="_AMO_ContentDefinition_572615156.2" hidden="1">"'uments\My SAS Files\Add-In for Microsoft Office\_SOA_Summary_Tables_630743990\main.srx&lt;/files&gt;_x000D_
  &lt;parents /&gt;_x000D_
  &lt;children /&gt;_x000D_
  &lt;param n=""TaskID"" v=""D3932E3A-4FEE-43DF-956C-A605AC9AF3E7"" /&gt;_x000D_
  &lt;param n=""DisplayName"" v=""Summary Tables"" /&gt;_x000D_
  &lt;'"</definedName>
    <definedName name="_AMO_ContentDefinition_572615156.3" hidden="1">"'param n=""DisplayType"" v=""Task"" /&gt;_x000D_
  &lt;param n=""RawValues"" v=""True"" /&gt;_x000D_
  &lt;param n=""AMO_Version"" v=""5.1"" /&gt;_x000D_
  &lt;param n=""ServerName"" v=""SASApp"" /&gt;_x000D_
  &lt;param n=""AMO_Template"" v="""" /&gt;_x000D_
  &lt;param n=""UseDataConstraints"" v=""False"" /&gt;'"</definedName>
    <definedName name="_AMO_ContentDefinition_57261515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2615156.5" hidden="1">"'&amp;amp;quot;1.0&amp;amp;quot; encoding=&amp;amp;quot;utf-16&amp;amp;quot;?&amp;amp;gt;&amp;amp;lt;FilterTree&amp;amp;gt;&amp;amp;lt;TreeRoot /&amp;amp;gt;&amp;amp;lt;/FilterTree&amp;amp;gt;&amp;quot; ColSelFlg=&amp;quot;0&amp;quot; Name=&amp;quot;TABLE1&amp;quot; /&amp;gt;"" /&gt;_x000D_
  &lt;param n=""CredKey"" v=""TABLE1&amp;#x1'"</definedName>
    <definedName name="_AMO_ContentDefinition_572615156.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572615156.7" hidden="1">"'ion_"" v=""ODS"" /&gt;_x000D_
  &lt;param n=""_ROM_AppVersion_"" v=""9.2"" /&gt;_x000D_
  &lt;param n=""maxReportCols"" v=""14"" /&gt;_x000D_
  &lt;fids n=""main.srx"" v=""0"" /&gt;_x000D_
  &lt;ExcelXMLOptions AdjColWidths=""True"" RowOpt=""InsertEntire"" ColOpt=""InsertCells"" /&gt;_x000D_'"</definedName>
    <definedName name="_AMO_ContentDefinition_572615156.8" hidden="1">"'
&lt;/ContentDefinition&gt;'"</definedName>
    <definedName name="_AMO_ContentDefinition_576762798" hidden="1">"'Partitions:9'"</definedName>
    <definedName name="_AMO_ContentDefinition_576762798.0" hidden="1">"'&lt;ContentDefinition name=""Summary Tables"" rsid=""576762798"" type=""Task"" format=""ReportXml"" imgfmt=""ACTXIMG"" created=""04/28/2009 15:48:21"" modifed=""02/28/2014 13:36:30"" user=""ndivhuwog"" apply=""False"" css=""C:\Documents and Settings\ndiv'"</definedName>
    <definedName name="_AMO_ContentDefinition_576762798.1" hidden="1">"'huwog.000\Application Data\SAS\BI Clients\Styles\Copy  of cpi (Ndivhu).css"" range=""Summary_Tables_7"" auto=""False"" xTime=""00:00:00.3550000"" rTime=""00:00:00.5090000"" bgnew=""False"" nFmt=""False"" grphSet=""False"" imgY=""0"" imgX=""0""&gt;_x000D_
  &lt;fi'"</definedName>
    <definedName name="_AMO_ContentDefinition_576762798.2" hidden="1">"'les&gt;C:\Users\ndivhuwog\Documents\My SAS Files\Add-In for Microsoft Office\_SOA_Summary_Tables_201144259\main.srx&lt;/files&gt;_x000D_
  &lt;parents /&gt;_x000D_
  &lt;children /&gt;_x000D_
  &lt;param n=""TaskID"" v=""D3932E3A-4FEE-43DF-956C-A605AC9AF3E7"" /&gt;_x000D_
  &lt;param n=""DisplayName"" v'"</definedName>
    <definedName name="_AMO_ContentDefinition_576762798.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76762798.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76762798.5" hidden="1">"'S=&amp;quot;&amp;amp;lt;?xml version=&amp;amp;quot;1.0&amp;amp;quot; encoding=&amp;amp;quot;utf-16&amp;amp;quot;?&amp;amp;gt;&amp;amp;lt;FilterTree&amp;amp;gt;&amp;amp;lt;TreeRoot /&amp;amp;gt;&amp;amp;lt;/FilterTree&amp;amp;gt;&amp;quot; UseLbls=&amp;quot;true&amp;quot; ColSelFlg=&amp;quot;0&amp;quot; Name=&amp;quot;TABLE3_3'"</definedName>
    <definedName name="_AMO_ContentDefinition_576762798.6" hidden="1">"'&amp;quot; /&amp;gt;"" /&gt;_x000D_
  &lt;param n=""CredKey"" v=""TABLE3_3&amp;#x1;SASApp&amp;#x1;LFSR Tabulation Datasets"" /&gt;_x000D_
  &lt;param n=""ClassName"" v=""SAS.OfficeAddin.Task"" /&gt;_x000D_
  &lt;param n=""XlNative"" v=""False"" /&gt;_x000D_
  &lt;param n=""UnselectedIds"" v="""" /&gt;_x000D_
  &lt;param n='"</definedName>
    <definedName name="_AMO_ContentDefinition_576762798.7" hidden="1">"'""_ROM_Version_"" v=""1.2"" /&gt;_x000D_
  &lt;param n=""_ROM_Application_"" v=""ODS"" /&gt;_x000D_
  &lt;param n=""_ROM_AppVersion_"" v=""9.2"" /&gt;_x000D_
  &lt;param n=""maxReportCols"" v=""14"" /&gt;_x000D_
  &lt;fids n=""main.srx"" v=""0"" /&gt;_x000D_
  &lt;ExcelXMLOptions AdjColWidths=""True"" RowOp'"</definedName>
    <definedName name="_AMO_ContentDefinition_576762798.8" hidden="1">"'t=""InsertEntire"" ColOpt=""InsertCells"" /&gt;_x000D_
&lt;/ContentDefinition&gt;'"</definedName>
    <definedName name="_AMO_ContentDefinition_576788546" hidden="1">"'Partitions:9'"</definedName>
    <definedName name="_AMO_ContentDefinition_576788546.0" hidden="1">"'&lt;ContentDefinition name=""Summary Tables"" rsid=""576788546"" type=""Task"" format=""ReportXml"" imgfmt=""ActiveX"" created=""02/14/2014 15:04:16"" modifed=""02/28/2014 13:12:09"" user=""ndivhuwog"" apply=""False"" css=""C:\Program Files\SASHome\SASAd'"</definedName>
    <definedName name="_AMO_ContentDefinition_576788546.1" hidden="1">"'dinforMicrosoftOffice\5.1\Styles\AMODefault.css"" range=""Summary_Tables_59"" auto=""False"" xTime=""00:00:00.4400000"" rTime=""00:00:00.6800000"" bgnew=""False"" nFmt=""False"" grphSet=""False"" imgY=""0"" imgX=""0""&gt;_x000D_
  &lt;files&gt;C:\Users\ndivhuwog\Doc'"</definedName>
    <definedName name="_AMO_ContentDefinition_576788546.2" hidden="1">"'uments\My SAS Files\Add-In for Microsoft Office\_SOA_Summary_Tables_997907463\main.srx&lt;/files&gt;_x000D_
  &lt;parents /&gt;_x000D_
  &lt;children /&gt;_x000D_
  &lt;param n=""TaskID"" v=""D3932E3A-4FEE-43DF-956C-A605AC9AF3E7"" /&gt;_x000D_
  &lt;param n=""DisplayName"" v=""Summary Tables"" /&gt;_x000D_
  &lt;'"</definedName>
    <definedName name="_AMO_ContentDefinition_576788546.3" hidden="1">"'param n=""DisplayType"" v=""Task"" /&gt;_x000D_
  &lt;param n=""RawValues"" v=""True"" /&gt;_x000D_
  &lt;param n=""AMO_Version"" v=""5.1"" /&gt;_x000D_
  &lt;param n=""ServerName"" v=""SASApp"" /&gt;_x000D_
  &lt;param n=""AMO_Template"" v="""" /&gt;_x000D_
  &lt;param n=""UseDataConstraints"" v=""False"" /&gt;'"</definedName>
    <definedName name="_AMO_ContentDefinition_57678854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6788546.5" hidden="1">"'&amp;amp;quot;1.0&amp;amp;quot; encoding=&amp;amp;quot;utf-16&amp;amp;quot;?&amp;amp;gt;&amp;amp;lt;FilterTree&amp;amp;gt;&amp;amp;lt;TreeRoot /&amp;amp;gt;&amp;amp;lt;/FilterTree&amp;amp;gt;&amp;quot; ColSelFlg=&amp;quot;0&amp;quot; Name=&amp;quot;TABLE2_2&amp;quot; /&amp;gt;"" /&gt;_x000D_
  &lt;param n=""CredKey"" v=""TABLE2_2'"</definedName>
    <definedName name="_AMO_ContentDefinition_576788546.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576788546.7" hidden="1">"'ication_"" v=""ODS"" /&gt;_x000D_
  &lt;param n=""_ROM_AppVersion_"" v=""9.2"" /&gt;_x000D_
  &lt;param n=""maxReportCols"" v=""13"" /&gt;_x000D_
  &lt;fids n=""main.srx"" v=""0"" /&gt;_x000D_
  &lt;ExcelXMLOptions AdjColWidths=""True"" RowOpt=""InsertEntire"" ColOpt=""InsertCells"" /&gt;_x000D_'"</definedName>
    <definedName name="_AMO_ContentDefinition_576788546.8" hidden="1">"'
&lt;/ContentDefinition&gt;'"</definedName>
    <definedName name="_AMO_ContentDefinition_587946619" hidden="1">"'Partitions:9'"</definedName>
    <definedName name="_AMO_ContentDefinition_587946619.0" hidden="1">"'&lt;ContentDefinition name=""Summary Tables"" rsid=""587946619"" type=""Task"" format=""ReportXml"" imgfmt=""ACTXIMG"" created=""04/28/2009 15:59:01"" modifed=""02/28/2014 13:35:14"" user=""ndivhuwog"" apply=""False"" css=""C:\Documents and Settings\ndiv'"</definedName>
    <definedName name="_AMO_ContentDefinition_587946619.1" hidden="1">"'huwog.000\Application Data\SAS\BI Clients\Styles\Copy  of cpi (Ndivhu).css"" range=""Summary_Tables_9"" auto=""False"" xTime=""00:00:00.4370000"" rTime=""00:00:00.5820000"" bgnew=""False"" nFmt=""False"" grphSet=""False"" imgY=""0"" imgX=""0""&gt;_x000D_
  &lt;fi'"</definedName>
    <definedName name="_AMO_ContentDefinition_587946619.2" hidden="1">"'les&gt;C:\Users\ndivhuwog\Documents\My SAS Files\Add-In for Microsoft Office\_SOA_Summary_Tables_168906058\main.srx&lt;/files&gt;_x000D_
  &lt;parents /&gt;_x000D_
  &lt;children /&gt;_x000D_
  &lt;param n=""TaskID"" v=""D3932E3A-4FEE-43DF-956C-A605AC9AF3E7"" /&gt;_x000D_
  &lt;param n=""DisplayName"" v'"</definedName>
    <definedName name="_AMO_ContentDefinition_587946619.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87946619.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87946619.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587946619.6" hidden="1">"'B&amp;quot; /&amp;gt;"" /&gt;_x000D_
  &lt;param n=""CredKey"" v=""TABLE3_2B&amp;#x1;SASApp&amp;#x1;LFSR Tabulation Datasets"" /&gt;_x000D_
  &lt;param n=""ClassName"" v=""SAS.OfficeAddin.Task"" /&gt;_x000D_
  &lt;param n=""XlNative"" v=""False"" /&gt;_x000D_
  &lt;param n=""UnselectedIds"" v="""" /&gt;_x000D_
  &lt;param n'"</definedName>
    <definedName name="_AMO_ContentDefinition_587946619.7" hidden="1">"'=""_ROM_Version_"" v=""1.2"" /&gt;_x000D_
  &lt;param n=""_ROM_Application_"" v=""ODS"" /&gt;_x000D_
  &lt;param n=""_ROM_AppVersion_"" v=""9.2"" /&gt;_x000D_
  &lt;param n=""maxReportCols"" v=""14"" /&gt;_x000D_
  &lt;fids n=""main.srx"" v=""0"" /&gt;_x000D_
  &lt;ExcelXMLOptions AdjColWidths=""True"" RowOp'"</definedName>
    <definedName name="_AMO_ContentDefinition_587946619.8" hidden="1">"'t=""InsertEntire"" ColOpt=""InsertCells"" /&gt;_x000D_
&lt;/ContentDefinition&gt;'"</definedName>
    <definedName name="_AMO_ContentDefinition_617623402" hidden="1">"'Partitions:9'"</definedName>
    <definedName name="_AMO_ContentDefinition_617623402.0" hidden="1">"'&lt;ContentDefinition name=""Summary Tables"" rsid=""617623402"" type=""Task"" format=""ReportXml"" imgfmt=""ACTXIMG"" created=""04/28/2009 15:54:13"" modifed=""02/28/2014 13:34:14"" user=""ndivhuwog"" apply=""False"" css=""C:\Documents and Settings\ndiv'"</definedName>
    <definedName name="_AMO_ContentDefinition_617623402.1" hidden="1">"'huwog.000\Application Data\SAS\BI Clients\Styles\Copy  of cpi (Ndivhu).css"" range=""Summary_Tables_8"" auto=""False"" xTime=""00:00:00.4540000"" rTime=""00:00:00.7870000"" bgnew=""False"" nFmt=""False"" grphSet=""False"" imgY=""0"" imgX=""0""&gt;_x000D_
  &lt;fi'"</definedName>
    <definedName name="_AMO_ContentDefinition_617623402.2" hidden="1">"'les&gt;C:\Users\ndivhuwog\Documents\My SAS Files\Add-In for Microsoft Office\_SOA_Summary_Tables_675370892\main.srx&lt;/files&gt;_x000D_
  &lt;parents /&gt;_x000D_
  &lt;children /&gt;_x000D_
  &lt;param n=""TaskID"" v=""D3932E3A-4FEE-43DF-956C-A605AC9AF3E7"" /&gt;_x000D_
  &lt;param n=""DisplayName"" v'"</definedName>
    <definedName name="_AMO_ContentDefinition_6176234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6176234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617623402.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617623402.6" hidden="1">"'A&amp;quot; /&amp;gt;"" /&gt;_x000D_
  &lt;param n=""CredKey"" v=""TABLE3_2A&amp;#x1;SASApp&amp;#x1;LFSR Tabulation Datasets"" /&gt;_x000D_
  &lt;param n=""ClassName"" v=""SAS.OfficeAddin.Task"" /&gt;_x000D_
  &lt;param n=""XlNative"" v=""False"" /&gt;_x000D_
  &lt;param n=""UnselectedIds"" v="""" /&gt;_x000D_
  &lt;param n'"</definedName>
    <definedName name="_AMO_ContentDefinition_617623402.7" hidden="1">"'=""_ROM_Version_"" v=""1.2"" /&gt;_x000D_
  &lt;param n=""_ROM_Application_"" v=""ODS"" /&gt;_x000D_
  &lt;param n=""_ROM_AppVersion_"" v=""9.2"" /&gt;_x000D_
  &lt;param n=""maxReportCols"" v=""13"" /&gt;_x000D_
  &lt;fids n=""main.srx"" v=""0"" /&gt;_x000D_
  &lt;ExcelXMLOptions AdjColWidths=""True"" RowOp'"</definedName>
    <definedName name="_AMO_ContentDefinition_617623402.8" hidden="1">"'t=""InsertEntire"" ColOpt=""InsertCells"" /&gt;_x000D_
&lt;/ContentDefinition&gt;'"</definedName>
    <definedName name="_AMO_ContentDefinition_621796666" hidden="1">"'Partitions:9'"</definedName>
    <definedName name="_AMO_ContentDefinition_621796666.0" hidden="1">"'&lt;ContentDefinition name=""Summary Tables"" rsid=""621796666"" type=""Task"" format=""ReportXml"" imgfmt=""ACTIVEX"" created=""04/19/2012 10:44:15"" modifed=""02/28/2014 13:41:25"" user=""ndivhuwog"" apply=""False"" css=""C:\Program Files\SAS\Shared Fi'"</definedName>
    <definedName name="_AMO_ContentDefinition_621796666.1" hidden="1">"'les\BIClientStyles\AMODefault.css"" range=""Summary_Tables_41"" auto=""False"" xTime=""00:00:00.4240000"" rTime=""00:00:00.7220000"" bgnew=""False"" nFmt=""False"" grphSet=""False"" imgY=""0"" imgX=""0""&gt;_x000D_
  &lt;files&gt;C:\Users\ndivhuwog\Documents\My SAS '"</definedName>
    <definedName name="_AMO_ContentDefinition_621796666.2" hidden="1">"'Files\Add-In for Microsoft Office\_SOA_Summary_Tables_533389665\main.srx&lt;/files&gt;_x000D_
  &lt;parents /&gt;_x000D_
  &lt;children /&gt;_x000D_
  &lt;param n=""TaskID"" v=""D3932E3A-4FEE-43DF-956C-A605AC9AF3E7"" /&gt;_x000D_
  &lt;param n=""DisplayName"" v=""Summary Tables"" /&gt;_x000D_
  &lt;param n=""Dis'"</definedName>
    <definedName name="_AMO_ContentDefinition_621796666.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621796666.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621796666.5" hidden="1">"'0&amp;amp;quot; encoding=&amp;amp;quot;utf-16&amp;amp;quot;?&amp;amp;gt;&amp;amp;lt;FilterTree&amp;amp;gt;&amp;amp;lt;TreeRoot /&amp;amp;gt;&amp;amp;lt;/FilterTree&amp;amp;gt;&amp;quot; UseLbls=&amp;quot;true&amp;quot; ColSelFlg=&amp;quot;0&amp;quot; Name=&amp;quot;TABLE3_8A&amp;quot; /&amp;gt;"" /&gt;_x000D_
  &lt;param n=""CredKey'"</definedName>
    <definedName name="_AMO_ContentDefinition_621796666.6" hidden="1">"'"" v=""TABLE3_8A&amp;#x1;SASApp&amp;#x1;LFSR Tabulation Datasets"" /&gt;_x000D_
  &lt;param n=""ClassName"" v=""SAS.OfficeAddin.Task"" /&gt;_x000D_
  &lt;param n=""XlNative"" v=""False"" /&gt;_x000D_
  &lt;param n=""UnselectedIds"" v="""" /&gt;_x000D_
  &lt;param n=""_ROM_Version_"" v=""1.2"" /&gt;_x000D_
  &lt;param'"</definedName>
    <definedName name="_AMO_ContentDefinition_621796666.7" hidden="1">"' n=""_ROM_Application_"" v=""ODS"" /&gt;_x000D_
  &lt;param n=""_ROM_AppVersion_"" v=""9.2"" /&gt;_x000D_
  &lt;param n=""maxReportCols"" v=""13"" /&gt;_x000D_
  &lt;fids n=""main.srx"" v=""0"" /&gt;_x000D_
  &lt;ExcelXMLOptions AdjColWidths=""True"" RowOpt=""InsertEntire"" ColOpt=""InsertCells"" /'"</definedName>
    <definedName name="_AMO_ContentDefinition_621796666.8" hidden="1">"'&gt;_x000D_
&lt;/ContentDefinition&gt;'"</definedName>
    <definedName name="_AMO_ContentDefinition_65748969" hidden="1">"'Partitions:9'"</definedName>
    <definedName name="_AMO_ContentDefinition_65748969.0" hidden="1">"'&lt;ContentDefinition name=""Summary Tables"" rsid=""65748969"" type=""Task"" format=""ReportXml"" imgfmt=""ActiveX"" created=""10/17/2013 09:00:29"" modifed=""03/03/2014 15:47:01"" user=""ndivhuwog"" apply=""False"" css=""C:\Program Files\SASHome\SASAdd'"</definedName>
    <definedName name="_AMO_ContentDefinition_65748969.1" hidden="1">"'inforMicrosoftOffice\5.1\Styles\AMODefault.css"" range=""Summary_Tables_54"" auto=""False"" xTime=""00:00:00.4260426"" rTime=""00:00:00.6190619"" bgnew=""False"" nFmt=""False"" grphSet=""False"" imgY=""0"" imgX=""0""&gt;_x000D_
  &lt;files&gt;C:\Users\ndivhuwog\Docu'"</definedName>
    <definedName name="_AMO_ContentDefinition_65748969.2" hidden="1">"'ments\My SAS Files\Add-In for Microsoft Office\_SOA_Summary_Tables_869296011\main.srx&lt;/files&gt;_x000D_
  &lt;parents /&gt;_x000D_
  &lt;children /&gt;_x000D_
  &lt;param n=""TaskID"" v=""D3932E3A-4FEE-43DF-956C-A605AC9AF3E7"" /&gt;_x000D_
  &lt;param n=""DisplayName"" v=""Summary Tables"" /&gt;_x000D_
  &lt;'"</definedName>
    <definedName name="_AMO_ContentDefinition_65748969.3" hidden="1">"'param n=""DisplayType"" v=""Task"" /&gt;_x000D_
  &lt;param n=""RawValues"" v=""True"" /&gt;_x000D_
  &lt;param n=""AMO_Version"" v=""5.1"" /&gt;_x000D_
  &lt;param n=""ServerName"" v=""SASApp"" /&gt;_x000D_
  &lt;param n=""AMO_Template"" v="""" /&gt;_x000D_
  &lt;param n=""UseDataConstraints"" v=""False"" /&gt;'"</definedName>
    <definedName name="_AMO_ContentDefinition_6574896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5748969.5" hidden="1">"'&amp;amp;quot;1.0&amp;amp;quot; encoding=&amp;amp;quot;utf-16&amp;amp;quot;?&amp;amp;gt;&amp;amp;lt;FilterTree&amp;amp;gt;&amp;amp;lt;TreeRoot /&amp;amp;gt;&amp;amp;lt;/FilterTree&amp;amp;gt;&amp;quot; ColSelFlg=&amp;quot;0&amp;quot; Name=&amp;quot;TABLE2_7B&amp;quot; /&amp;gt;"" /&gt;_x000D_
  &lt;param n=""CredKey"" v=""TABLE2_'"</definedName>
    <definedName name="_AMO_ContentDefinition_65748969.6" hidden="1">"'7B&amp;#x1;SASApp&amp;#x1;LFSR Tabulation Datasets"" /&gt;_x000D_
  &lt;param n=""ClassName"" v=""SAS.OfficeAddin.Task"" /&gt;_x000D_
  &lt;param n=""XlNative"" v=""False"" /&gt;_x000D_
  &lt;param n=""UnselectedIds"" v="""" /&gt;_x000D_
  &lt;param n=""_ROM_Version_"" v=""1.2"" /&gt;_x000D_
  &lt;param n=""_ROM_Ap'"</definedName>
    <definedName name="_AMO_ContentDefinition_65748969.7" hidden="1">"'plication_"" v=""ODS"" /&gt;_x000D_
  &lt;param n=""_ROM_AppVersion_"" v=""9.2"" /&gt;_x000D_
  &lt;param n=""maxReportCols"" v=""13"" /&gt;_x000D_
  &lt;fids n=""main.srx"" v=""0"" /&gt;_x000D_
  &lt;ExcelXMLOptions AdjColWidths=""True"" RowOpt=""InsertEntire"" ColOpt=""InsertCells"" /&gt;_x000D_'"</definedName>
    <definedName name="_AMO_ContentDefinition_65748969.8" hidden="1">"'
&lt;/ContentDefinition&gt;'"</definedName>
    <definedName name="_AMO_ContentDefinition_662231970" hidden="1">"'Partitions:9'"</definedName>
    <definedName name="_AMO_ContentDefinition_662231970.0" hidden="1">"'&lt;ContentDefinition name=""Summary Tables"" rsid=""662231970"" type=""Task"" format=""ReportXml"" imgfmt=""ActiveX"" created=""01/24/2014 16:15:59"" modifed=""01/24/2014 16:15:59"" user=""ndivhuwog"" apply=""False"" css=""C:\Program Files\SASHome\SASAd'"</definedName>
    <definedName name="_AMO_ContentDefinition_662231970.1" hidden="1">"'dinforMicrosoftOffice\5.1\Styles\AMODefault.css"" range=""Summary_Tables_56"" auto=""False"" xTime=""00:00:00.3860000"" rTime=""00:00:00.6420000"" bgnew=""False"" nFmt=""False"" grphSet=""False"" imgY=""0"" imgX=""0""&gt;_x000D_
  &lt;files&gt;C:\Users\ndivhuwog\Doc'"</definedName>
    <definedName name="_AMO_ContentDefinition_662231970.2" hidden="1">"'uments\My SAS Files\Add-In for Microsoft Office\_SOA_Summary_Tables_364271206\main.srx&lt;/files&gt;_x000D_
  &lt;parents /&gt;_x000D_
  &lt;children /&gt;_x000D_
  &lt;param n=""TaskID"" v=""D3932E3A-4FEE-43DF-956C-A605AC9AF3E7"" /&gt;_x000D_
  &lt;param n=""DisplayName"" v=""Summary Tables"" /&gt;_x000D_
  &lt;'"</definedName>
    <definedName name="_AMO_ContentDefinition_662231970.3" hidden="1">"'param n=""DisplayType"" v=""Task"" /&gt;_x000D_
  &lt;param n=""RawValues"" v=""True"" /&gt;_x000D_
  &lt;param n=""AMO_Version"" v=""5.1"" /&gt;_x000D_
  &lt;param n=""ServerName"" v=""SASApp"" /&gt;_x000D_
  &lt;param n=""AMO_Template"" v="""" /&gt;_x000D_
  &lt;param n=""UseDataConstraints"" v=""False"" /&gt;'"</definedName>
    <definedName name="_AMO_ContentDefinition_6622319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62231970.5" hidden="1">"'&amp;amp;quot;1.0&amp;amp;quot; encoding=&amp;amp;quot;utf-16&amp;amp;quot;?&amp;amp;gt;&amp;amp;lt;FilterTree&amp;amp;gt;&amp;amp;lt;TreeRoot /&amp;amp;gt;&amp;amp;lt;/FilterTree&amp;amp;gt;&amp;quot; ColSelFlg=&amp;quot;0&amp;quot; Name=&amp;quot;TABLE7B&amp;quot; /&amp;gt;"" /&gt;_x000D_
  &lt;param n=""CredKey"" v=""TABLE7B&amp;#'"</definedName>
    <definedName name="_AMO_ContentDefinition_662231970.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662231970.7" hidden="1">"'ation_"" v=""ODS"" /&gt;_x000D_
  &lt;param n=""_ROM_AppVersion_"" v=""9.2"" /&gt;_x000D_
  &lt;param n=""maxReportCols"" v=""10"" /&gt;_x000D_
  &lt;fids n=""main.srx"" v=""0"" /&gt;_x000D_
  &lt;ExcelXMLOptions AdjColWidths=""True"" RowOpt=""InsertEntire"" ColOpt=""InsertCells"" /&gt;_x000D_'"</definedName>
    <definedName name="_AMO_ContentDefinition_662231970.8" hidden="1">"'
&lt;/ContentDefinition&gt;'"</definedName>
    <definedName name="_AMO_ContentDefinition_671486722" hidden="1">"'Partitions:9'"</definedName>
    <definedName name="_AMO_ContentDefinition_671486722.0" hidden="1">"'&lt;ContentDefinition name=""Summary Tables"" rsid=""671486722"" type=""Task"" format=""ReportXml"" imgfmt=""ACTXIMG"" created=""04/30/2009 08:57:37"" modifed=""02/28/2014 13:43:59"" user=""ndivhuwog"" apply=""False"" css=""C:\Documents and Settings\ndiv'"</definedName>
    <definedName name="_AMO_ContentDefinition_671486722.1" hidden="1">"'huwog.000\Application Data\SAS\BI Clients\Styles\Copy  of cpi (Ndivhu).css"" range=""Summary_Tables_16"" auto=""False"" xTime=""00:00:00.5500000"" rTime=""00:00:00.9000000"" bgnew=""False"" nFmt=""False"" grphSet=""False"" imgY=""0"" imgX=""0""&gt;_x000D_
  &lt;f'"</definedName>
    <definedName name="_AMO_ContentDefinition_671486722.2" hidden="1">"'iles&gt;C:\Users\ndivhuwog\Documents\My SAS Files\Add-In for Microsoft Office\_SOA_Summary_Tables_114147470\main.srx&lt;/files&gt;_x000D_
  &lt;parents /&gt;_x000D_
  &lt;children /&gt;_x000D_
  &lt;param n=""TaskID"" v=""D3932E3A-4FEE-43DF-956C-A605AC9AF3E7"" /&gt;_x000D_
  &lt;param n=""DisplayName"" '"</definedName>
    <definedName name="_AMO_ContentDefinition_671486722.3" hidden="1">"'v=""Summary Tables"" /&gt;_x000D_
  &lt;param n=""DisplayType"" v=""Task"" /&gt;_x000D_
  &lt;param n=""RawValues"" v=""True"" /&gt;_x000D_
  &lt;param n=""AMO_Version"" v=""5.1"" /&gt;_x000D_
  &lt;param n=""ServerName"" v=""SASApp"" /&gt;_x000D_
  &lt;param n=""AMO_Template"" v="""" /&gt;_x000D_
  &lt;param n=""UseDa'"</definedName>
    <definedName name="_AMO_ContentDefinition_671486722.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671486722.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671486722.6" hidden="1">"'9&amp;quot; /&amp;gt;"" /&gt;_x000D_
  &lt;param n=""CredKey"" v=""TABLE3_9&amp;#x1;SASApp&amp;#x1;LFSR Tabulation Datasets"" /&gt;_x000D_
  &lt;param n=""ClassName"" v=""SAS.OfficeAddin.Task"" /&gt;_x000D_
  &lt;param n=""XlNative"" v=""False"" /&gt;_x000D_
  &lt;param n=""UnselectedIds"" v="""" /&gt;_x000D_
  &lt;param n'"</definedName>
    <definedName name="_AMO_ContentDefinition_671486722.7" hidden="1">"'=""_ROM_Version_"" v=""1.2"" /&gt;_x000D_
  &lt;param n=""_ROM_Application_"" v=""ODS"" /&gt;_x000D_
  &lt;param n=""_ROM_AppVersion_"" v=""9.2"" /&gt;_x000D_
  &lt;param n=""maxReportCols"" v=""14"" /&gt;_x000D_
  &lt;fids n=""main.srx"" v=""0"" /&gt;_x000D_
  &lt;ExcelXMLOptions AdjColWidths=""True"" RowOp'"</definedName>
    <definedName name="_AMO_ContentDefinition_671486722.8" hidden="1">"'t=""InsertEntire"" ColOpt=""InsertCells"" /&gt;_x000D_
&lt;/ContentDefinition&gt;'"</definedName>
    <definedName name="_AMO_ContentDefinition_732119577" hidden="1">"'Partitions:9'"</definedName>
    <definedName name="_AMO_ContentDefinition_732119577.0" hidden="1">"'&lt;ContentDefinition name=""Summary Tables"" rsid=""732119577"" type=""Task"" format=""ReportXml"" imgfmt=""ACTIVEX"" created=""04/19/2012 10:59:29"" modifed=""02/28/2014 13:43:12"" user=""ndivhuwog"" apply=""False"" css=""C:\Program Files\SAS\Shared Fi'"</definedName>
    <definedName name="_AMO_ContentDefinition_732119577.1" hidden="1">"'les\BIClientStyles\AMODefault.css"" range=""Summary_Tables_42"" auto=""False"" xTime=""00:00:00.4110000"" rTime=""00:00:00.7960000"" bgnew=""False"" nFmt=""False"" grphSet=""False"" imgY=""0"" imgX=""0""&gt;_x000D_
  &lt;files&gt;C:\Users\ndivhuwog\Documents\My SAS '"</definedName>
    <definedName name="_AMO_ContentDefinition_732119577.2" hidden="1">"'Files\Add-In for Microsoft Office\_SOA_Summary_Tables_13138569\main.srx&lt;/files&gt;_x000D_
  &lt;parents /&gt;_x000D_
  &lt;children /&gt;_x000D_
  &lt;param n=""TaskID"" v=""D3932E3A-4FEE-43DF-956C-A605AC9AF3E7"" /&gt;_x000D_
  &lt;param n=""DisplayName"" v=""Summary Tables"" /&gt;_x000D_
  &lt;param n=""Disp'"</definedName>
    <definedName name="_AMO_ContentDefinition_732119577.3" hidden="1">"'layType"" v=""Task"" /&gt;_x000D_
  &lt;param n=""RawValues"" v=""True"" /&gt;_x000D_
  &lt;param n=""AMO_Version"" v=""5.1"" /&gt;_x000D_
  &lt;param n=""ServerName"" v=""SASApp"" /&gt;_x000D_
  &lt;param n=""AMO_Template"" v="""" /&gt;_x000D_
  &lt;param n=""UseDataConstraints"" v=""False"" /&gt;_x000D_
  &lt;param n'"</definedName>
    <definedName name="_AMO_ContentDefinition_732119577.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732119577.5" hidden="1">"'0&amp;amp;quot; encoding=&amp;amp;quot;utf-16&amp;amp;quot;?&amp;amp;gt;&amp;amp;lt;FilterTree&amp;amp;gt;&amp;amp;lt;TreeRoot /&amp;amp;gt;&amp;amp;lt;/FilterTree&amp;amp;gt;&amp;quot; UseLbls=&amp;quot;true&amp;quot; ColSelFlg=&amp;quot;0&amp;quot; Name=&amp;quot;TABLE3_8C&amp;quot; /&amp;gt;"" /&gt;_x000D_
  &lt;param n=""CredKey'"</definedName>
    <definedName name="_AMO_ContentDefinition_732119577.6" hidden="1">"'"" v=""TABLE3_8C&amp;#x1;SASApp&amp;#x1;LFSR Tabulation Datasets"" /&gt;_x000D_
  &lt;param n=""ClassName"" v=""SAS.OfficeAddin.Task"" /&gt;_x000D_
  &lt;param n=""XlNative"" v=""False"" /&gt;_x000D_
  &lt;param n=""UnselectedIds"" v="""" /&gt;_x000D_
  &lt;param n=""_ROM_Version_"" v=""1.2"" /&gt;_x000D_
  &lt;param'"</definedName>
    <definedName name="_AMO_ContentDefinition_732119577.7" hidden="1">"' n=""_ROM_Application_"" v=""ODS"" /&gt;_x000D_
  &lt;param n=""_ROM_AppVersion_"" v=""9.2"" /&gt;_x000D_
  &lt;param n=""maxReportCols"" v=""14"" /&gt;_x000D_
  &lt;fids n=""main.srx"" v=""0"" /&gt;_x000D_
  &lt;ExcelXMLOptions AdjColWidths=""True"" RowOpt=""InsertEntire"" ColOpt=""InsertCells"" /'"</definedName>
    <definedName name="_AMO_ContentDefinition_732119577.8" hidden="1">"'&gt;_x000D_
&lt;/ContentDefinition&gt;'"</definedName>
    <definedName name="_AMO_ContentDefinition_779436236" hidden="1">"'Partitions:9'"</definedName>
    <definedName name="_AMO_ContentDefinition_779436236.0" hidden="1">"'&lt;ContentDefinition name=""Summary Tables"" rsid=""779436236"" type=""Task"" format=""ReportXml"" imgfmt=""ACTXIMG"" created=""04/30/2009 09:21:42"" modifed=""02/28/2014 13:45:08"" user=""ndivhuwog"" apply=""False"" css=""C:\Documents and Settings\ndiv'"</definedName>
    <definedName name="_AMO_ContentDefinition_779436236.1" hidden="1">"'huwog.000\Application Data\SAS\BI Clients\Styles\Copy  of cpi (Ndivhu).css"" range=""Summary_Tables_21"" auto=""False"" xTime=""00:00:00.3680000"" rTime=""00:00:00.4130000"" bgnew=""False"" nFmt=""False"" grphSet=""False"" imgY=""0"" imgX=""0""&gt;_x000D_
  &lt;f'"</definedName>
    <definedName name="_AMO_ContentDefinition_779436236.2" hidden="1">"'iles&gt;C:\Users\ndivhuwog\Documents\My SAS Files\Add-In for Microsoft Office\_SOA_Summary_Tables_934371315\main.srx&lt;/files&gt;_x000D_
  &lt;parents /&gt;_x000D_
  &lt;children /&gt;_x000D_
  &lt;param n=""TaskID"" v=""D3932E3A-4FEE-43DF-956C-A605AC9AF3E7"" /&gt;_x000D_
  &lt;param n=""DisplayName"" '"</definedName>
    <definedName name="_AMO_ContentDefinition_779436236.3" hidden="1">"'v=""Summary Tables"" /&gt;_x000D_
  &lt;param n=""DisplayType"" v=""Task"" /&gt;_x000D_
  &lt;param n=""RawValues"" v=""True"" /&gt;_x000D_
  &lt;param n=""AMO_Version"" v=""5.1"" /&gt;_x000D_
  &lt;param n=""ServerName"" v=""SASApp"" /&gt;_x000D_
  &lt;param n=""AMO_Template"" v="""" /&gt;_x000D_
  &lt;param n=""UseDa'"</definedName>
    <definedName name="_AMO_ContentDefinition_779436236.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779436236.5" hidden="1">"'DS=&amp;quot;&amp;amp;lt;?xml version=&amp;amp;quot;1.0&amp;amp;quot; encoding=&amp;amp;quot;utf-16&amp;amp;quot;?&amp;amp;gt;&amp;amp;lt;FilterTree&amp;amp;gt;&amp;amp;lt;TreeRoot /&amp;amp;gt;&amp;amp;lt;/FilterTree&amp;amp;gt;&amp;quot; UseLbls=&amp;quot;true&amp;quot; ColSelFlg=&amp;quot;0&amp;quot; Name=&amp;quot;TABLE5&amp;'"</definedName>
    <definedName name="_AMO_ContentDefinition_779436236.6" hidden="1">"'quot; /&amp;gt;"" /&gt;_x000D_
  &lt;param n=""CredKey"" v=""TABLE5&amp;#x1;SASApp&amp;#x1;LFSR Tabulation Datasets"" /&gt;_x000D_
  &lt;param n=""ClassName"" v=""SAS.OfficeAddin.Task"" /&gt;_x000D_
  &lt;param n=""XlNative"" v=""False"" /&gt;_x000D_
  &lt;param n=""UnselectedIds"" v="""" /&gt;_x000D_
  &lt;param n=""_'"</definedName>
    <definedName name="_AMO_ContentDefinition_779436236.7" hidden="1">"'ROM_Version_"" v=""1.2"" /&gt;_x000D_
  &lt;param n=""_ROM_Application_"" v=""ODS"" /&gt;_x000D_
  &lt;param n=""_ROM_AppVersion_"" v=""9.2"" /&gt;_x000D_
  &lt;param n=""maxReportCols"" v=""14"" /&gt;_x000D_
  &lt;fids n=""main.srx"" v=""0"" /&gt;_x000D_
  &lt;ExcelXMLOptions AdjColWidths=""True"" RowOpt=""'"</definedName>
    <definedName name="_AMO_ContentDefinition_779436236.8" hidden="1">"'InsertEntire"" ColOpt=""InsertCells"" /&gt;_x000D_
&lt;/ContentDefinition&gt;'"</definedName>
    <definedName name="_AMO_ContentDefinition_805804074" hidden="1">"'Partitions:9'"</definedName>
    <definedName name="_AMO_ContentDefinition_805804074.0" hidden="1">"'&lt;ContentDefinition name=""Summary Tables"" rsid=""805804074"" type=""Task"" format=""ReportXml"" imgfmt=""ActiveX"" created=""10/17/2013 08:52:56"" modifed=""02/28/2014 13:20:24"" user=""ndivhuwog"" apply=""False"" css=""C:\Program Files\SASHome\SASAd'"</definedName>
    <definedName name="_AMO_ContentDefinition_805804074.1" hidden="1">"'dinforMicrosoftOffice\5.1\Styles\AMODefault.css"" range=""Summary_Tables_52"" auto=""False"" xTime=""00:00:00.4480000"" rTime=""00:00:01.4090000"" bgnew=""False"" nFmt=""False"" grphSet=""False"" imgY=""0"" imgX=""0""&gt;_x000D_
  &lt;files&gt;C:\Users\ndivhuwog\Doc'"</definedName>
    <definedName name="_AMO_ContentDefinition_805804074.2" hidden="1">"'uments\My SAS Files\Add-In for Microsoft Office\_SOA_Summary_Tables_843963519\main.srx&lt;/files&gt;_x000D_
  &lt;parents /&gt;_x000D_
  &lt;children /&gt;_x000D_
  &lt;param n=""TaskID"" v=""D3932E3A-4FEE-43DF-956C-A605AC9AF3E7"" /&gt;_x000D_
  &lt;param n=""DisplayName"" v=""Summary Tables"" /&gt;_x000D_
  &lt;'"</definedName>
    <definedName name="_AMO_ContentDefinition_805804074.3" hidden="1">"'param n=""DisplayType"" v=""Task"" /&gt;_x000D_
  &lt;param n=""RawValues"" v=""True"" /&gt;_x000D_
  &lt;param n=""AMO_Version"" v=""5.1"" /&gt;_x000D_
  &lt;param n=""ServerName"" v=""SASApp"" /&gt;_x000D_
  &lt;param n=""AMO_Template"" v="""" /&gt;_x000D_
  &lt;param n=""UseDataConstraints"" v=""False"" /&gt;'"</definedName>
    <definedName name="_AMO_ContentDefinition_80580407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805804074.5" hidden="1">"'&amp;amp;quot;1.0&amp;amp;quot; encoding=&amp;amp;quot;utf-16&amp;amp;quot;?&amp;amp;gt;&amp;amp;lt;FilterTree&amp;amp;gt;&amp;amp;lt;TreeRoot /&amp;amp;gt;&amp;amp;lt;/FilterTree&amp;amp;gt;&amp;quot; ColSelFlg=&amp;quot;0&amp;quot; Name=&amp;quot;TABLE2_6&amp;quot; /&amp;gt;"" /&gt;_x000D_
  &lt;param n=""CredKey"" v=""TABLE2_6'"</definedName>
    <definedName name="_AMO_ContentDefinition_80580407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805804074.7" hidden="1">"'ication_"" v=""ODS"" /&gt;_x000D_
  &lt;param n=""_ROM_AppVersion_"" v=""9.2"" /&gt;_x000D_
  &lt;param n=""maxReportCols"" v=""13"" /&gt;_x000D_
  &lt;fids n=""main.srx"" v=""0"" /&gt;_x000D_
  &lt;ExcelXMLOptions AdjColWidths=""True"" RowOpt=""InsertEntire"" ColOpt=""InsertCells"" /&gt;_x000D_'"</definedName>
    <definedName name="_AMO_ContentDefinition_805804074.8" hidden="1">"'
&lt;/ContentDefinition&gt;'"</definedName>
    <definedName name="_AMO_ContentDefinition_825207699" hidden="1">"'Partitions:9'"</definedName>
    <definedName name="_AMO_ContentDefinition_825207699.0" hidden="1">"'&lt;ContentDefinition name=""Summary Tables"" rsid=""825207699"" type=""Task"" format=""ReportXml"" imgfmt=""ACTXIMG"" created=""04/29/2009 15:23:57"" modifed=""02/28/2014 13:37:21"" user=""ndivhuwog"" apply=""False"" css=""C:\Documents and Settings\ndiv'"</definedName>
    <definedName name="_AMO_ContentDefinition_825207699.1" hidden="1">"'huwog.000\Application Data\SAS\BI Clients\Styles\Copy  of cpi (Ndivhu).css"" range=""Summary_Tables_12"" auto=""False"" xTime=""00:00:00.4200000"" rTime=""00:00:00.6900000"" bgnew=""False"" nFmt=""False"" grphSet=""False"" imgY=""0"" imgX=""0""&gt;_x000D_
  &lt;f'"</definedName>
    <definedName name="_AMO_ContentDefinition_825207699.2" hidden="1">"'iles&gt;C:\Users\ndivhuwog\Documents\My SAS Files\Add-In for Microsoft Office\_SOA_Summary_Tables_630968452\main.srx&lt;/files&gt;_x000D_
  &lt;parents /&gt;_x000D_
  &lt;children /&gt;_x000D_
  &lt;param n=""TaskID"" v=""D3932E3A-4FEE-43DF-956C-A605AC9AF3E7"" /&gt;_x000D_
  &lt;param n=""DisplayName"" '"</definedName>
    <definedName name="_AMO_ContentDefinition_825207699.3" hidden="1">"'v=""Summary Tables"" /&gt;_x000D_
  &lt;param n=""DisplayType"" v=""Task"" /&gt;_x000D_
  &lt;param n=""RawValues"" v=""True"" /&gt;_x000D_
  &lt;param n=""AMO_Version"" v=""5.1"" /&gt;_x000D_
  &lt;param n=""ServerName"" v=""SASApp"" /&gt;_x000D_
  &lt;param n=""AMO_Template"" v="""" /&gt;_x000D_
  &lt;param n=""UseDa'"</definedName>
    <definedName name="_AMO_ContentDefinition_825207699.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825207699.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825207699.6" hidden="1">"'4&amp;quot; /&amp;gt;"" /&gt;_x000D_
  &lt;param n=""CredKey"" v=""TABLE3_4&amp;#x1;SASApp&amp;#x1;LFSR Tabulation Datasets"" /&gt;_x000D_
  &lt;param n=""ClassName"" v=""SAS.OfficeAddin.Task"" /&gt;_x000D_
  &lt;param n=""XlNative"" v=""False"" /&gt;_x000D_
  &lt;param n=""UnselectedIds"" v="""" /&gt;_x000D_
  &lt;param n'"</definedName>
    <definedName name="_AMO_ContentDefinition_825207699.7" hidden="1">"'=""_ROM_Version_"" v=""1.2"" /&gt;_x000D_
  &lt;param n=""_ROM_Application_"" v=""ODS"" /&gt;_x000D_
  &lt;param n=""_ROM_AppVersion_"" v=""9.2"" /&gt;_x000D_
  &lt;param n=""maxReportCols"" v=""13"" /&gt;_x000D_
  &lt;fids n=""main.srx"" v=""0"" /&gt;_x000D_
  &lt;ExcelXMLOptions AdjColWidths=""True"" RowOp'"</definedName>
    <definedName name="_AMO_ContentDefinition_825207699.8" hidden="1">"'t=""InsertEntire"" ColOpt=""InsertCells"" /&gt;_x000D_
&lt;/ContentDefinition&gt;'"</definedName>
    <definedName name="_AMO_ContentDefinition_921006515" hidden="1">"'Partitions:9'"</definedName>
    <definedName name="_AMO_ContentDefinition_921006515.0" hidden="1">"'&lt;ContentDefinition name=""Summary Tables"" rsid=""921006515"" type=""Task"" format=""ReportXml"" imgfmt=""ActiveX"" created=""02/14/2014 14:55:42"" modifed=""02/28/2014 13:11:34"" user=""ndivhuwog"" apply=""False"" css=""C:\Program Files\SASHome\SASAd'"</definedName>
    <definedName name="_AMO_ContentDefinition_921006515.1" hidden="1">"'dinforMicrosoftOffice\5.1\Styles\AMODefault.css"" range=""Summary_Tables_47"" auto=""False"" xTime=""00:00:00.3940000"" rTime=""00:00:00.5840000"" bgnew=""False"" nFmt=""False"" grphSet=""False"" imgY=""0"" imgX=""0""&gt;_x000D_
  &lt;files&gt;C:\Users\ndivhuwog\Doc'"</definedName>
    <definedName name="_AMO_ContentDefinition_921006515.2" hidden="1">"'uments\My SAS Files\Add-In for Microsoft Office\_SOA_Summary_Tables_531212199\main.srx&lt;/files&gt;_x000D_
  &lt;parents /&gt;_x000D_
  &lt;children /&gt;_x000D_
  &lt;param n=""TaskID"" v=""D3932E3A-4FEE-43DF-956C-A605AC9AF3E7"" /&gt;_x000D_
  &lt;param n=""DisplayName"" v=""Summary Tables"" /&gt;_x000D_
  &lt;'"</definedName>
    <definedName name="_AMO_ContentDefinition_921006515.3" hidden="1">"'param n=""DisplayType"" v=""Task"" /&gt;_x000D_
  &lt;param n=""RawValues"" v=""True"" /&gt;_x000D_
  &lt;param n=""AMO_Version"" v=""5.1"" /&gt;_x000D_
  &lt;param n=""ServerName"" v=""SASApp"" /&gt;_x000D_
  &lt;param n=""AMO_Template"" v="""" /&gt;_x000D_
  &lt;param n=""UseDataConstraints"" v=""False"" /&gt;'"</definedName>
    <definedName name="_AMO_ContentDefinition_921006515.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921006515.5" hidden="1">"'&amp;amp;quot;1.0&amp;amp;quot; encoding=&amp;amp;quot;utf-16&amp;amp;quot;?&amp;amp;gt;&amp;amp;lt;FilterTree&amp;amp;gt;&amp;amp;lt;TreeRoot /&amp;amp;gt;&amp;amp;lt;/FilterTree&amp;amp;gt;&amp;quot; ColSelFlg=&amp;quot;0&amp;quot; Name=&amp;quot;TABLE2&amp;quot; /&amp;gt;"" /&gt;_x000D_
  &lt;param n=""CredKey"" v=""TABLE2&amp;#x1'"</definedName>
    <definedName name="_AMO_ContentDefinition_921006515.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921006515.7" hidden="1">"'ion_"" v=""ODS"" /&gt;_x000D_
  &lt;param n=""_ROM_AppVersion_"" v=""9.2"" /&gt;_x000D_
  &lt;param n=""maxReportCols"" v=""13"" /&gt;_x000D_
  &lt;fids n=""main.srx"" v=""0"" /&gt;_x000D_
  &lt;ExcelXMLOptions AdjColWidths=""True"" RowOpt=""InsertEntire"" ColOpt=""InsertCells"" /&gt;_x000D_'"</definedName>
    <definedName name="_AMO_ContentDefinition_921006515.8" hidden="1">"'
&lt;/ContentDefinition&gt;'"</definedName>
    <definedName name="_AMO_ContentDefinition_991905274" hidden="1">"'Partitions:9'"</definedName>
    <definedName name="_AMO_ContentDefinition_991905274.0" hidden="1">"'&lt;ContentDefinition name=""Summary Tables"" rsid=""991905274"" type=""Task"" format=""ReportXml"" imgfmt=""ACTXIMG"" created=""04/28/2009 15:42:39"" modifed=""02/28/2014 13:30:39"" user=""ndivhuwog"" apply=""False"" css=""C:\Documents and Settings\ndiv'"</definedName>
    <definedName name="_AMO_ContentDefinition_991905274.1" hidden="1">"'huwog.000\Application Data\SAS\BI Clients\Styles\Copy  of cpi (Ndivhu).css"" range=""Summary_Tables_6"" auto=""False"" xTime=""00:00:00.4380000"" rTime=""00:00:00.7030000"" bgnew=""False"" nFmt=""False"" grphSet=""False"" imgY=""0"" imgX=""0""&gt;_x000D_
  &lt;fi'"</definedName>
    <definedName name="_AMO_ContentDefinition_991905274.2" hidden="1">"'les&gt;C:\Users\ndivhuwog\Documents\My SAS Files\Add-In for Microsoft Office\_SOA_Summary_Tables_851031770\main.srx&lt;/files&gt;_x000D_
  &lt;parents /&gt;_x000D_
  &lt;children /&gt;_x000D_
  &lt;param n=""TaskID"" v=""D3932E3A-4FEE-43DF-956C-A605AC9AF3E7"" /&gt;_x000D_
  &lt;param n=""DisplayName"" v'"</definedName>
    <definedName name="_AMO_ContentDefinition_991905274.3" hidden="1">"'=""Summary Tables"" /&gt;_x000D_
  &lt;param n=""DisplayType"" v=""Task"" /&gt;_x000D_
  &lt;param n=""RawValues"" v=""True"" /&gt;_x000D_
  &lt;param n=""AMO_Version"" v=""5.1"" /&gt;_x000D_
  &lt;param n=""ServerName"" v=""SASApp"" /&gt;_x000D_
  &lt;param n=""AMO_Template"" v="""" /&gt;_x000D_
  &lt;param n=""UseDat'"</definedName>
    <definedName name="_AMO_ContentDefinition_991905274.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991905274.5" hidden="1">"'S=&amp;quot;&amp;amp;lt;?xml version=&amp;amp;quot;1.0&amp;amp;quot; encoding=&amp;amp;quot;utf-16&amp;amp;quot;?&amp;amp;gt;&amp;amp;lt;FilterTree&amp;amp;gt;&amp;amp;lt;TreeRoot /&amp;amp;gt;&amp;amp;lt;/FilterTree&amp;amp;gt;&amp;quot; UseLbls=&amp;quot;true&amp;quot; ColSelFlg=&amp;quot;0&amp;quot; Name=&amp;quot;TABLE3_1'"</definedName>
    <definedName name="_AMO_ContentDefinition_991905274.6" hidden="1">"'&amp;quot; /&amp;gt;"" /&gt;_x000D_
  &lt;param n=""CredKey"" v=""TABLE3_1&amp;#x1;SASApp&amp;#x1;LFSR Tabulation Datasets"" /&gt;_x000D_
  &lt;param n=""ClassName"" v=""SAS.OfficeAddin.Task"" /&gt;_x000D_
  &lt;param n=""XlNative"" v=""False"" /&gt;_x000D_
  &lt;param n=""UnselectedIds"" v="""" /&gt;_x000D_
  &lt;param n='"</definedName>
    <definedName name="_AMO_ContentDefinition_991905274.7" hidden="1">"'""_ROM_Version_"" v=""1.2"" /&gt;_x000D_
  &lt;param n=""_ROM_Application_"" v=""ODS"" /&gt;_x000D_
  &lt;param n=""_ROM_AppVersion_"" v=""9.2"" /&gt;_x000D_
  &lt;param n=""maxReportCols"" v=""13"" /&gt;_x000D_
  &lt;fids n=""main.srx"" v=""0"" /&gt;_x000D_
  &lt;ExcelXMLOptions AdjColWidths=""True"" RowOp'"</definedName>
    <definedName name="_AMO_ContentDefinition_991905274.8" hidden="1">"'t=""InsertEntire"" ColOpt=""InsertCells"" /&gt;_x000D_
&lt;/ContentDefinition&gt;'"</definedName>
    <definedName name="_AMO_ContentLocation_104386094_ROM_F0.SEC2.Tabulate_1.SEC1.BDY.Cross_tabular_summary_report_Table_1" hidden="1">"'Partitions:2'"</definedName>
    <definedName name="_AMO_ContentLocation_104386094_ROM_F0.SEC2.Tabulate_1.SEC1.BDY.Cross_tabular_summary_report_Table_1.0" hidden="1">"'&lt;ContentLocation path=""F0.SEC2.Tabulate_1.SEC1.BDY.Cross_tabular_summary_report_Table_1"" rsid=""104386094"" tag=""ROM"" fid=""0""&gt;_x000D_
  &lt;param n=""_NumRows"" v=""53"" /&gt;_x000D_
  &lt;param n=""_NumCols"" v=""13"" /&gt;_x000D_
  &lt;param n=""tableSig"" v=""R:R=53:C=13:FCR'"</definedName>
    <definedName name="_AMO_ContentLocation_104386094_ROM_F0.SEC2.Tabulate_1.SEC1.BDY.Cross_tabular_summary_report_Table_1.1" hidden="1">"'=4:FCC=2:RSP.1=1,H,13:RSP.2=1,V,2"" /&gt;_x000D_
  &lt;param n=""leftMargin"" v=""0"" /&gt;_x000D_
&lt;/ContentLocation&gt;'"</definedName>
    <definedName name="_AMO_ContentLocation_112461039_ROM_F0.SEC2.Tabulate_1.SEC1.BDY.Cross_tabular_summary_report_Table_1" hidden="1">"'Partitions:2'"</definedName>
    <definedName name="_AMO_ContentLocation_112461039_ROM_F0.SEC2.Tabulate_1.SEC1.BDY.Cross_tabular_summary_report_Table_1.0" hidden="1">"'&lt;ContentLocation path=""F0.SEC2.Tabulate_1.SEC1.BDY.Cross_tabular_summary_report_Table_1"" rsid=""112461039"" tag=""ROM"" fid=""0""&gt;_x000D_
  &lt;param n=""_NumRows"" v=""53"" /&gt;_x000D_
  &lt;param n=""_NumCols"" v=""13"" /&gt;_x000D_
  &lt;param n=""tableSig"" v=""R:R=53:C=13:FCR'"</definedName>
    <definedName name="_AMO_ContentLocation_112461039_ROM_F0.SEC2.Tabulate_1.SEC1.BDY.Cross_tabular_summary_report_Table_1.1" hidden="1">"'=4:FCC=2:RSP.1=1,H,13:RSP.2=1,V,2"" /&gt;_x000D_
  &lt;param n=""leftMargin"" v=""0"" /&gt;_x000D_
&lt;/ContentLocation&gt;'"</definedName>
    <definedName name="_AMO_ContentLocation_15410102_ROM_F0.SEC2.Tabulate_1.SEC1.BDY.Cross_tabular_summary_report_Table_1" hidden="1">"'Partitions:2'"</definedName>
    <definedName name="_AMO_ContentLocation_15410102_ROM_F0.SEC2.Tabulate_1.SEC1.BDY.Cross_tabular_summary_report_Table_1.0" hidden="1">"'&lt;ContentLocation path=""F0.SEC2.Tabulate_1.SEC1.BDY.Cross_tabular_summary_report_Table_1"" rsid=""15410102"" tag=""ROM"" fid=""0""&gt;_x000D_
  &lt;param n=""_NumRows"" v=""48"" /&gt;_x000D_
  &lt;param n=""_NumCols"" v=""10"" /&gt;_x000D_
  &lt;param n=""tableSig"" v=""R:R=48:C=10:FCR='"</definedName>
    <definedName name="_AMO_ContentLocation_15410102_ROM_F0.SEC2.Tabulate_1.SEC1.BDY.Cross_tabular_summary_report_Table_1.1" hidden="1">"'4:FCC=3:RSP.1=1,H,10:RSP.2=1,H,2;1,V,2"" /&gt;_x000D_
  &lt;param n=""leftMargin"" v=""0"" /&gt;_x000D_
&lt;/ContentLocation&gt;'"</definedName>
    <definedName name="_AMO_ContentLocation_205779628_ROM_F0.SEC2.Tabulate_1.SEC1.BDY.Cross_tabular_summary_report_Table_1" hidden="1">"'Partitions:2'"</definedName>
    <definedName name="_AMO_ContentLocation_205779628_ROM_F0.SEC2.Tabulate_1.SEC1.BDY.Cross_tabular_summary_report_Table_1.0" hidden="1">"'&lt;ContentLocation path=""F0.SEC2.Tabulate_1.SEC1.BDY.Cross_tabular_summary_report_Table_1"" rsid=""205779628"" tag=""ROM"" fid=""0""&gt;_x000D_
  &lt;param n=""_NumRows"" v=""52"" /&gt;_x000D_
  &lt;param n=""_NumCols"" v=""14"" /&gt;_x000D_
  &lt;param n=""tableSig"" v=""R:R=52:C=14:FCR'"</definedName>
    <definedName name="_AMO_ContentLocation_205779628_ROM_F0.SEC2.Tabulate_1.SEC1.BDY.Cross_tabular_summary_report_Table_1.1" hidden="1">"'=4:FCC=2:RSP.1=1,H,14:RSP.2=1,V,2;14,V,2"" /&gt;_x000D_
  &lt;param n=""leftMargin"" v=""0"" /&gt;_x000D_
&lt;/ContentLocation&gt;'"</definedName>
    <definedName name="_AMO_ContentLocation_222545728_ROM_F0.SEC2.Tabulate_1.SEC1.BDY.Cross_tabular_summary_report_Table_1" hidden="1">"'Partitions:2'"</definedName>
    <definedName name="_AMO_ContentLocation_222545728_ROM_F0.SEC2.Tabulate_1.SEC1.BDY.Cross_tabular_summary_report_Table_1.0" hidden="1">"'&lt;ContentLocation path=""F0.SEC2.Tabulate_1.SEC1.BDY.Cross_tabular_summary_report_Table_1"" rsid=""222545728"" tag=""ROM"" fid=""0""&gt;_x000D_
  &lt;param n=""_NumRows"" v=""63"" /&gt;_x000D_
  &lt;param n=""_NumCols"" v=""13"" /&gt;_x000D_
  &lt;param n=""tableSig"" v=""R:R=63:C=13:FCR'"</definedName>
    <definedName name="_AMO_ContentLocation_222545728_ROM_F0.SEC2.Tabulate_1.SEC1.BDY.Cross_tabular_summary_report_Table_1.1" hidden="1">"'=4:FCC=2:RSP.1=1,H,13:RSP.2=1,V,2"" /&gt;_x000D_
  &lt;param n=""leftMargin"" v=""0"" /&gt;_x000D_
&lt;/ContentLocation&gt;'"</definedName>
    <definedName name="_AMO_ContentLocation_225272241_ROM_F0.SEC2.Tabulate_1.SEC1.BDY.Cross_tabular_summary_report_Table_1" hidden="1">"'Partitions:2'"</definedName>
    <definedName name="_AMO_ContentLocation_225272241_ROM_F0.SEC2.Tabulate_1.SEC1.BDY.Cross_tabular_summary_report_Table_1.0" hidden="1">"'&lt;ContentLocation path=""F0.SEC2.Tabulate_1.SEC1.BDY.Cross_tabular_summary_report_Table_1"" rsid=""225272241"" tag=""ROM"" fid=""0""&gt;_x000D_
  &lt;param n=""_NumRows"" v=""39"" /&gt;_x000D_
  &lt;param n=""_NumCols"" v=""13"" /&gt;_x000D_
  &lt;param n=""tableSig"" v=""R:R=39:C=13:FCR'"</definedName>
    <definedName name="_AMO_ContentLocation_225272241_ROM_F0.SEC2.Tabulate_1.SEC1.BDY.Cross_tabular_summary_report_Table_1.1" hidden="1">"'=4:FCC=2:RSP.1=1,H,13:RSP.2=1,V,2"" /&gt;_x000D_
  &lt;param n=""leftMargin"" v=""0"" /&gt;_x000D_
&lt;/ContentLocation&gt;'"</definedName>
    <definedName name="_AMO_ContentLocation_242095788_ROM_F0.SEC2.Tabulate_1.SEC1.BDY.Cross_tabular_summary_report_Table_1" hidden="1">"'Partitions:2'"</definedName>
    <definedName name="_AMO_ContentLocation_242095788_ROM_F0.SEC2.Tabulate_1.SEC1.BDY.Cross_tabular_summary_report_Table_1.0" hidden="1">"'&lt;ContentLocation path=""F0.SEC2.Tabulate_1.SEC1.BDY.Cross_tabular_summary_report_Table_1"" rsid=""242095788"" tag=""ROM"" fid=""0""&gt;_x000D_
  &lt;param n=""_NumRows"" v=""26"" /&gt;_x000D_
  &lt;param n=""_NumCols"" v=""13"" /&gt;_x000D_
  &lt;param n=""tableSig"" v=""R:R=26:C=13:FCR'"</definedName>
    <definedName name="_AMO_ContentLocation_242095788_ROM_F0.SEC2.Tabulate_1.SEC1.BDY.Cross_tabular_summary_report_Table_1.1" hidden="1">"'=3:FCC=2:RSP.1=1,H,13"" /&gt;_x000D_
  &lt;param n=""leftMargin"" v=""0"" /&gt;_x000D_
&lt;/ContentLocation&gt;'"</definedName>
    <definedName name="_AMO_ContentLocation_247862661_ROM_F0.SEC2.Tabulate_1.SEC1.BDY.Cross_tabular_summary_report_Table_1" hidden="1">"'Partitions:2'"</definedName>
    <definedName name="_AMO_ContentLocation_247862661_ROM_F0.SEC2.Tabulate_1.SEC1.BDY.Cross_tabular_summary_report_Table_1.0" hidden="1">"'&lt;ContentLocation path=""F0.SEC2.Tabulate_1.SEC1.BDY.Cross_tabular_summary_report_Table_1"" rsid=""247862661"" tag=""ROM"" fid=""0""&gt;_x000D_
  &lt;param n=""_NumRows"" v=""40"" /&gt;_x000D_
  &lt;param n=""_NumCols"" v=""13"" /&gt;_x000D_
  &lt;param n=""tableSig"" v=""R:R=40:C=13:FCR'"</definedName>
    <definedName name="_AMO_ContentLocation_247862661_ROM_F0.SEC2.Tabulate_1.SEC1.BDY.Cross_tabular_summary_report_Table_1.1" hidden="1">"'=4:FCC=2:RSP.1=1,H,13:RSP.2=1,V,2"" /&gt;_x000D_
  &lt;param n=""leftMargin"" v=""0"" /&gt;_x000D_
&lt;/ContentLocation&gt;'"</definedName>
    <definedName name="_AMO_ContentLocation_30194841_ROM_F0.SEC2.Tabulate_1.SEC1.BDY.Cross_tabular_summary_report_Table_1" hidden="1">"'Partitions:2'"</definedName>
    <definedName name="_AMO_ContentLocation_30194841_ROM_F0.SEC2.Tabulate_1.SEC1.BDY.Cross_tabular_summary_report_Table_1.0" hidden="1">"'&lt;ContentLocation path=""F0.SEC2.Tabulate_1.SEC1.BDY.Cross_tabular_summary_report_Table_1"" rsid=""30194841"" tag=""ROM"" fid=""0""&gt;_x000D_
  &lt;param n=""_NumRows"" v=""55"" /&gt;_x000D_
  &lt;param n=""_NumCols"" v=""13"" /&gt;_x000D_
  &lt;param n=""tableSig"" v=""R:R=55:C=13:FCR='"</definedName>
    <definedName name="_AMO_ContentLocation_30194841_ROM_F0.SEC2.Tabulate_1.SEC1.BDY.Cross_tabular_summary_report_Table_1.1" hidden="1">"'4:FCC=2:RSP.1=1,H,13:RSP.2=1,V,2"" /&gt;_x000D_
  &lt;param n=""leftMargin"" v=""0"" /&gt;_x000D_
&lt;/ContentLocation&gt;'"</definedName>
    <definedName name="_AMO_ContentLocation_37461558_ROM_F0.SEC2.Tabulate_1.SEC1.BDY.Cross_tabular_summary_report_Table_1" hidden="1">"'Partitions:2'"</definedName>
    <definedName name="_AMO_ContentLocation_37461558_ROM_F0.SEC2.Tabulate_1.SEC1.BDY.Cross_tabular_summary_report_Table_1.0" hidden="1">"'&lt;ContentLocation path=""F0.SEC2.Tabulate_1.SEC1.BDY.Cross_tabular_summary_report_Table_1"" rsid=""37461558"" tag=""ROM"" fid=""0""&gt;_x000D_
  &lt;param n=""_NumRows"" v=""45"" /&gt;_x000D_
  &lt;param n=""_NumCols"" v=""13"" /&gt;_x000D_
  &lt;param n=""tableSig"" v=""R:R=45:C=13:FCR='"</definedName>
    <definedName name="_AMO_ContentLocation_37461558_ROM_F0.SEC2.Tabulate_1.SEC1.BDY.Cross_tabular_summary_report_Table_1.1" hidden="1">"'4:FCC=2:RSP.1=1,H,13:RSP.2=1,V,2"" /&gt;_x000D_
  &lt;param n=""leftMargin"" v=""0"" /&gt;_x000D_
&lt;/ContentLocation&gt;'"</definedName>
    <definedName name="_AMO_ContentLocation_390982613_ROM_F0.SEC2.Tabulate_1.SEC1.BDY.Cross_tabular_summary_report_Table_1" hidden="1">"'Partitions:2'"</definedName>
    <definedName name="_AMO_ContentLocation_390982613_ROM_F0.SEC2.Tabulate_1.SEC1.BDY.Cross_tabular_summary_report_Table_1.0" hidden="1">"'&lt;ContentLocation path=""F0.SEC2.Tabulate_1.SEC1.BDY.Cross_tabular_summary_report_Table_1"" rsid=""390982613"" tag=""ROM"" fid=""0""&gt;_x000D_
  &lt;param n=""_NumRows"" v=""45"" /&gt;_x000D_
  &lt;param n=""_NumCols"" v=""13"" /&gt;_x000D_
  &lt;param n=""tableSig"" v=""R:R=45:C=13:FCR'"</definedName>
    <definedName name="_AMO_ContentLocation_390982613_ROM_F0.SEC2.Tabulate_1.SEC1.BDY.Cross_tabular_summary_report_Table_1.1" hidden="1">"'=4:FCC=2:RSP.1=1,H,13:RSP.2=1,V,2"" /&gt;_x000D_
  &lt;param n=""leftMargin"" v=""0"" /&gt;_x000D_
&lt;/ContentLocation&gt;'"</definedName>
    <definedName name="_AMO_ContentLocation_398675413_ROM_F0.SEC2.Tabulate_1.SEC1.BDY.Cross_tabular_summary_report_Table_1" hidden="1">"'Partitions:2'"</definedName>
    <definedName name="_AMO_ContentLocation_398675413_ROM_F0.SEC2.Tabulate_1.SEC1.BDY.Cross_tabular_summary_report_Table_1.0" hidden="1">"'&lt;ContentLocation path=""F0.SEC2.Tabulate_1.SEC1.BDY.Cross_tabular_summary_report_Table_1"" rsid=""398675413"" tag=""ROM"" fid=""0""&gt;_x000D_
  &lt;param n=""_NumRows"" v=""18"" /&gt;_x000D_
  &lt;param n=""_NumCols"" v=""13"" /&gt;_x000D_
  &lt;param n=""tableSig"" v=""R:R=18:C=13:FCR'"</definedName>
    <definedName name="_AMO_ContentLocation_398675413_ROM_F0.SEC2.Tabulate_1.SEC1.BDY.Cross_tabular_summary_report_Table_1.1" hidden="1">"'=4:FCC=2:RSP.1=1,H,13:RSP.2=1,V,2"" /&gt;_x000D_
  &lt;param n=""leftMargin"" v=""0"" /&gt;_x000D_
&lt;/ContentLocation&gt;'"</definedName>
    <definedName name="_AMO_ContentLocation_416626384_ROM_F0.SEC2.Tabulate_1.SEC1.BDY.Cross_tabular_summary_report_Table_1" hidden="1">"'Partitions:2'"</definedName>
    <definedName name="_AMO_ContentLocation_416626384_ROM_F0.SEC2.Tabulate_1.SEC1.BDY.Cross_tabular_summary_report_Table_1.0" hidden="1">"'&lt;ContentLocation path=""F0.SEC2.Tabulate_1.SEC1.BDY.Cross_tabular_summary_report_Table_1"" rsid=""416626384"" tag=""ROM"" fid=""0""&gt;_x000D_
  &lt;param n=""_NumRows"" v=""53"" /&gt;_x000D_
  &lt;param n=""_NumCols"" v=""13"" /&gt;_x000D_
  &lt;param n=""tableSig"" v=""R:R=53:C=13:FCR'"</definedName>
    <definedName name="_AMO_ContentLocation_416626384_ROM_F0.SEC2.Tabulate_1.SEC1.BDY.Cross_tabular_summary_report_Table_1.1" hidden="1">"'=4:FCC=2:RSP.1=1,H,13:RSP.2=1,V,2"" /&gt;_x000D_
  &lt;param n=""leftMargin"" v=""0"" /&gt;_x000D_
&lt;/ContentLocation&gt;'"</definedName>
    <definedName name="_AMO_ContentLocation_472893794_ROM_F0.SEC2.Tabulate_1.SEC1.BDY.Cross_tabular_summary_report_Table_1" hidden="1">"'Partitions:2'"</definedName>
    <definedName name="_AMO_ContentLocation_472893794_ROM_F0.SEC2.Tabulate_1.SEC1.BDY.Cross_tabular_summary_report_Table_1.0" hidden="1">"'&lt;ContentLocation path=""F0.SEC2.Tabulate_1.SEC1.BDY.Cross_tabular_summary_report_Table_1"" rsid=""472893794"" tag=""ROM"" fid=""0""&gt;_x000D_
  &lt;param n=""_NumRows"" v=""21"" /&gt;_x000D_
  &lt;param n=""_NumCols"" v=""13"" /&gt;_x000D_
  &lt;param n=""tableSig"" v=""R:R=21:C=13:FCR'"</definedName>
    <definedName name="_AMO_ContentLocation_472893794_ROM_F0.SEC2.Tabulate_1.SEC1.BDY.Cross_tabular_summary_report_Table_1.1" hidden="1">"'=4:FCC=2:RSP.1=1,H,13:RSP.2=1,V,2"" /&gt;_x000D_
  &lt;param n=""leftMargin"" v=""0"" /&gt;_x000D_
&lt;/ContentLocation&gt;'"</definedName>
    <definedName name="_AMO_ContentLocation_539372770_ROM_F0.SEC2.Tabulate_1.SEC1.BDY.Cross_tabular_summary_report_Table_1" hidden="1">"'Partitions:2'"</definedName>
    <definedName name="_AMO_ContentLocation_539372770_ROM_F0.SEC2.Tabulate_1.SEC1.BDY.Cross_tabular_summary_report_Table_1.0" hidden="1">"'&lt;ContentLocation path=""F0.SEC2.Tabulate_1.SEC1.BDY.Cross_tabular_summary_report_Table_1"" rsid=""539372770"" tag=""ROM"" fid=""0""&gt;_x000D_
  &lt;param n=""_NumRows"" v=""63"" /&gt;_x000D_
  &lt;param n=""_NumCols"" v=""13"" /&gt;_x000D_
  &lt;param n=""tableSig"" v=""R:R=63:C=13:FCR'"</definedName>
    <definedName name="_AMO_ContentLocation_539372770_ROM_F0.SEC2.Tabulate_1.SEC1.BDY.Cross_tabular_summary_report_Table_1.1" hidden="1">"'=4:FCC=2:RSP.1=1,H,13:RSP.2=1,V,2"" /&gt;_x000D_
  &lt;param n=""leftMargin"" v=""0"" /&gt;_x000D_
&lt;/ContentLocation&gt;'"</definedName>
    <definedName name="_AMO_ContentLocation_572615156_ROM_F0.SEC2.Tabulate_1.SEC1.BDY.Cross_tabular_summary_report_Table_1" hidden="1">"'Partitions:2'"</definedName>
    <definedName name="_AMO_ContentLocation_572615156_ROM_F0.SEC2.Tabulate_1.SEC1.BDY.Cross_tabular_summary_report_Table_1.0" hidden="1">"'&lt;ContentLocation path=""F0.SEC2.Tabulate_1.SEC1.BDY.Cross_tabular_summary_report_Table_1"" rsid=""572615156"" tag=""ROM"" fid=""0""&gt;_x000D_
  &lt;param n=""_NumRows"" v=""21"" /&gt;_x000D_
  &lt;param n=""_NumCols"" v=""13"" /&gt;_x000D_
  &lt;param n=""tableSig"" v=""R:R=21:C=13:FCR'"</definedName>
    <definedName name="_AMO_ContentLocation_572615156_ROM_F0.SEC2.Tabulate_1.SEC1.BDY.Cross_tabular_summary_report_Table_1.1" hidden="1">"'=4:FCC=2:RSP.1=1,H,13:RSP.2=1,V,2"" /&gt;_x000D_
  &lt;param n=""leftMargin"" v=""0"" /&gt;_x000D_
&lt;/ContentLocation&gt;'"</definedName>
    <definedName name="_AMO_ContentLocation_576762798_ROM_F0.SEC2.Tabulate_1.SEC1.BDY.Cross_tabular_summary_report_Table_1" hidden="1">"'Partitions:2'"</definedName>
    <definedName name="_AMO_ContentLocation_576762798_ROM_F0.SEC2.Tabulate_1.SEC1.BDY.Cross_tabular_summary_report_Table_1.0" hidden="1">"'&lt;ContentLocation path=""F0.SEC2.Tabulate_1.SEC1.BDY.Cross_tabular_summary_report_Table_1"" rsid=""576762798"" tag=""ROM"" fid=""0""&gt;_x000D_
  &lt;param n=""_NumRows"" v=""36"" /&gt;_x000D_
  &lt;param n=""_NumCols"" v=""13"" /&gt;_x000D_
  &lt;param n=""tableSig"" v=""R:R=36:C=13:FCR'"</definedName>
    <definedName name="_AMO_ContentLocation_576762798_ROM_F0.SEC2.Tabulate_1.SEC1.BDY.Cross_tabular_summary_report_Table_1.1" hidden="1">"'=4:FCC=2:RSP.1=1,H,13:RSP.2=1,V,2"" /&gt;_x000D_
  &lt;param n=""leftMargin"" v=""0"" /&gt;_x000D_
&lt;/ContentLocation&gt;'"</definedName>
    <definedName name="_AMO_ContentLocation_576788546_ROM_F0.SEC2.Tabulate_1.SEC1.BDY.Cross_tabular_summary_report_Table_1" hidden="1">"'Partitions:2'"</definedName>
    <definedName name="_AMO_ContentLocation_576788546_ROM_F0.SEC2.Tabulate_1.SEC1.BDY.Cross_tabular_summary_report_Table_1.0" hidden="1">"'&lt;ContentLocation path=""F0.SEC2.Tabulate_1.SEC1.BDY.Cross_tabular_summary_report_Table_1"" rsid=""576788546"" tag=""ROM"" fid=""0""&gt;_x000D_
  &lt;param n=""_NumRows"" v=""63"" /&gt;_x000D_
  &lt;param n=""_NumCols"" v=""13"" /&gt;_x000D_
  &lt;param n=""tableSig"" v=""R:R=63:C=13:FCR'"</definedName>
    <definedName name="_AMO_ContentLocation_576788546_ROM_F0.SEC2.Tabulate_1.SEC1.BDY.Cross_tabular_summary_report_Table_1.1" hidden="1">"'=4:FCC=2:RSP.1=1,H,13:RSP.2=1,V,2"" /&gt;_x000D_
  &lt;param n=""leftMargin"" v=""0"" /&gt;_x000D_
&lt;/ContentLocation&gt;'"</definedName>
    <definedName name="_AMO_ContentLocation_587946619_ROM_F0.SEC2.Tabulate_1.SEC1.BDY.Cross_tabular_summary_report_Table_1" hidden="1">"'Partitions:2'"</definedName>
    <definedName name="_AMO_ContentLocation_587946619_ROM_F0.SEC2.Tabulate_1.SEC1.BDY.Cross_tabular_summary_report_Table_1.0" hidden="1">"'&lt;ContentLocation path=""F0.SEC2.Tabulate_1.SEC1.BDY.Cross_tabular_summary_report_Table_1"" rsid=""587946619"" tag=""ROM"" fid=""0""&gt;_x000D_
  &lt;param n=""_NumRows"" v=""53"" /&gt;_x000D_
  &lt;param n=""_NumCols"" v=""13"" /&gt;_x000D_
  &lt;param n=""tableSig"" v=""R:R=53:C=13:FCR'"</definedName>
    <definedName name="_AMO_ContentLocation_587946619_ROM_F0.SEC2.Tabulate_1.SEC1.BDY.Cross_tabular_summary_report_Table_1.1" hidden="1">"'=4:FCC=2:RSP.1=1,H,13:RSP.2=1,V,2"" /&gt;_x000D_
  &lt;param n=""leftMargin"" v=""0"" /&gt;_x000D_
&lt;/ContentLocation&gt;'"</definedName>
    <definedName name="_AMO_ContentLocation_617623402_ROM_F0.SEC2.Tabulate_1.SEC1.BDY.Cross_tabular_summary_report_Table_1" hidden="1">"'Partitions:2'"</definedName>
    <definedName name="_AMO_ContentLocation_617623402_ROM_F0.SEC2.Tabulate_1.SEC1.BDY.Cross_tabular_summary_report_Table_1.0" hidden="1">"'&lt;ContentLocation path=""F0.SEC2.Tabulate_1.SEC1.BDY.Cross_tabular_summary_report_Table_1"" rsid=""617623402"" tag=""ROM"" fid=""0""&gt;_x000D_
  &lt;param n=""_NumRows"" v=""53"" /&gt;_x000D_
  &lt;param n=""_NumCols"" v=""13"" /&gt;_x000D_
  &lt;param n=""tableSig"" v=""R:R=53:C=13:FCR'"</definedName>
    <definedName name="_AMO_ContentLocation_617623402_ROM_F0.SEC2.Tabulate_1.SEC1.BDY.Cross_tabular_summary_report_Table_1.1" hidden="1">"'=4:FCC=2:RSP.1=1,H,13:RSP.2=1,V,2"" /&gt;_x000D_
  &lt;param n=""leftMargin"" v=""0"" /&gt;_x000D_
&lt;/ContentLocation&gt;'"</definedName>
    <definedName name="_AMO_ContentLocation_621796666_ROM_F0.SEC2.Tabulate_1.SEC1.BDY.Cross_tabular_summary_report_Table_1" hidden="1">"'Partitions:2'"</definedName>
    <definedName name="_AMO_ContentLocation_621796666_ROM_F0.SEC2.Tabulate_1.SEC1.BDY.Cross_tabular_summary_report_Table_1.0" hidden="1">"'&lt;ContentLocation path=""F0.SEC2.Tabulate_1.SEC1.BDY.Cross_tabular_summary_report_Table_1"" rsid=""621796666"" tag=""ROM"" fid=""0""&gt;_x000D_
  &lt;param n=""_NumRows"" v=""49"" /&gt;_x000D_
  &lt;param n=""_NumCols"" v=""13"" /&gt;_x000D_
  &lt;param n=""tableSig"" v=""R:R=49:C=13:FCR'"</definedName>
    <definedName name="_AMO_ContentLocation_621796666_ROM_F0.SEC2.Tabulate_1.SEC1.BDY.Cross_tabular_summary_report_Table_1.1" hidden="1">"'=4:FCC=2:RSP.1=1,H,13:RSP.2=1,V,2"" /&gt;_x000D_
  &lt;param n=""leftMargin"" v=""0"" /&gt;_x000D_
&lt;/ContentLocation&gt;'"</definedName>
    <definedName name="_AMO_ContentLocation_65748969_ROM_F0.SEC2.Tabulate_1.SEC1.BDY.Cross_tabular_summary_report_Table_1" hidden="1">"'Partitions:2'"</definedName>
    <definedName name="_AMO_ContentLocation_65748969_ROM_F0.SEC2.Tabulate_1.SEC1.BDY.Cross_tabular_summary_report_Table_1.0" hidden="1">"'&lt;ContentLocation path=""F0.SEC2.Tabulate_1.SEC1.BDY.Cross_tabular_summary_report_Table_1"" rsid=""65748969"" tag=""ROM"" fid=""0""&gt;_x000D_
  &lt;param n=""_NumRows"" v=""53"" /&gt;_x000D_
  &lt;param n=""_NumCols"" v=""13"" /&gt;_x000D_
  &lt;param n=""tableSig"" v=""R:R=53:C=13:FCR='"</definedName>
    <definedName name="_AMO_ContentLocation_65748969_ROM_F0.SEC2.Tabulate_1.SEC1.BDY.Cross_tabular_summary_report_Table_1.1" hidden="1">"'4:FCC=2:RSP.1=1,H,13:RSP.2=1,V,2"" /&gt;_x000D_
  &lt;param n=""leftMargin"" v=""0"" /&gt;_x000D_
&lt;/ContentLocation&gt;'"</definedName>
    <definedName name="_AMO_ContentLocation_662231970_ROM_F0.SEC2.Tabulate_1.SEC1.BDY.Cross_tabular_summary_report_Table_1" hidden="1">"'Partitions:2'"</definedName>
    <definedName name="_AMO_ContentLocation_662231970_ROM_F0.SEC2.Tabulate_1.SEC1.BDY.Cross_tabular_summary_report_Table_1.0" hidden="1">"'&lt;ContentLocation path=""F0.SEC2.Tabulate_1.SEC1.BDY.Cross_tabular_summary_report_Table_1"" rsid=""662231970"" tag=""ROM"" fid=""0""&gt;_x000D_
  &lt;param n=""_NumRows"" v=""47"" /&gt;_x000D_
  &lt;param n=""_NumCols"" v=""10"" /&gt;_x000D_
  &lt;param n=""tableSig"" v=""R:R=47:C=10:FCR'"</definedName>
    <definedName name="_AMO_ContentLocation_662231970_ROM_F0.SEC2.Tabulate_1.SEC1.BDY.Cross_tabular_summary_report_Table_1.1" hidden="1">"'=3:FCC=3:RSP.1=1,H,10:RSP.2=1,H,2"" /&gt;_x000D_
  &lt;param n=""leftMargin"" v=""0"" /&gt;_x000D_
&lt;/ContentLocation&gt;'"</definedName>
    <definedName name="_AMO_ContentLocation_671486722_ROM_F0.SEC2.Tabulate_1.SEC1.BDY.Cross_tabular_summary_report_Table_1" hidden="1">"'Partitions:2'"</definedName>
    <definedName name="_AMO_ContentLocation_671486722_ROM_F0.SEC2.Tabulate_1.SEC1.BDY.Cross_tabular_summary_report_Table_1.0" hidden="1">"'&lt;ContentLocation path=""F0.SEC2.Tabulate_1.SEC1.BDY.Cross_tabular_summary_report_Table_1"" rsid=""671486722"" tag=""ROM"" fid=""0""&gt;_x000D_
  &lt;param n=""_NumRows"" v=""35"" /&gt;_x000D_
  &lt;param n=""_NumCols"" v=""14"" /&gt;_x000D_
  &lt;param n=""tableSig"" v=""R:R=35:C=14:FCR'"</definedName>
    <definedName name="_AMO_ContentLocation_671486722_ROM_F0.SEC2.Tabulate_1.SEC1.BDY.Cross_tabular_summary_report_Table_1.1" hidden="1">"'=4:FCC=2:RSP.1=1,H,14:RSP.2=1,V,2;14,V,2"" /&gt;_x000D_
  &lt;param n=""leftMargin"" v=""0"" /&gt;_x000D_
&lt;/ContentLocation&gt;'"</definedName>
    <definedName name="_AMO_ContentLocation_732119577_ROM_F0.SEC2.Tabulate_1.SEC1.BDY.Cross_tabular_summary_report_Table_1" hidden="1">"'Partitions:2'"</definedName>
    <definedName name="_AMO_ContentLocation_732119577_ROM_F0.SEC2.Tabulate_1.SEC1.BDY.Cross_tabular_summary_report_Table_1.0" hidden="1">"'&lt;ContentLocation path=""F0.SEC2.Tabulate_1.SEC1.BDY.Cross_tabular_summary_report_Table_1"" rsid=""732119577"" tag=""ROM"" fid=""0""&gt;_x000D_
  &lt;param n=""_NumRows"" v=""51"" /&gt;_x000D_
  &lt;param n=""_NumCols"" v=""14"" /&gt;_x000D_
  &lt;param n=""tableSig"" v=""R:R=51:C=14:FCR'"</definedName>
    <definedName name="_AMO_ContentLocation_732119577_ROM_F0.SEC2.Tabulate_1.SEC1.BDY.Cross_tabular_summary_report_Table_1.1" hidden="1">"'=4:FCC=2:RSP.1=1,H,14:RSP.2=1,V,2;14,V,2"" /&gt;_x000D_
  &lt;param n=""leftMargin"" v=""0"" /&gt;_x000D_
&lt;/ContentLocation&gt;'"</definedName>
    <definedName name="_AMO_ContentLocation_779436236_ROM_F0.SEC2.Tabulate_1.SEC1.BDY.Cross_tabular_summary_report_Table_1" hidden="1">"'Partitions:2'"</definedName>
    <definedName name="_AMO_ContentLocation_779436236_ROM_F0.SEC2.Tabulate_1.SEC1.BDY.Cross_tabular_summary_report_Table_1.0" hidden="1">"'&lt;ContentLocation path=""F0.SEC2.Tabulate_1.SEC1.BDY.Cross_tabular_summary_report_Table_1"" rsid=""779436236"" tag=""ROM"" fid=""0""&gt;_x000D_
  &lt;param n=""_NumRows"" v=""22"" /&gt;_x000D_
  &lt;param n=""_NumCols"" v=""13"" /&gt;_x000D_
  &lt;param n=""tableSig"" v=""R:R=22:C=13:FCR'"</definedName>
    <definedName name="_AMO_ContentLocation_779436236_ROM_F0.SEC2.Tabulate_1.SEC1.BDY.Cross_tabular_summary_report_Table_1.1" hidden="1">"'=4:FCC=2:RSP.1=1,H,13:RSP.2=1,V,2"" /&gt;_x000D_
  &lt;param n=""leftMargin"" v=""0"" /&gt;_x000D_
&lt;/ContentLocation&gt;'"</definedName>
    <definedName name="_AMO_ContentLocation_805804074_ROM_F0.SEC2.Tabulate_1.SEC1.BDY.Cross_tabular_summary_report_Table_1" hidden="1">"'Partitions:2'"</definedName>
    <definedName name="_AMO_ContentLocation_805804074_ROM_F0.SEC2.Tabulate_1.SEC1.BDY.Cross_tabular_summary_report_Table_1.0" hidden="1">"'&lt;ContentLocation path=""F0.SEC2.Tabulate_1.SEC1.BDY.Cross_tabular_summary_report_Table_1"" rsid=""805804074"" tag=""ROM"" fid=""0""&gt;_x000D_
  &lt;param n=""_NumRows"" v=""63"" /&gt;_x000D_
  &lt;param n=""_NumCols"" v=""13"" /&gt;_x000D_
  &lt;param n=""tableSig"" v=""R:R=63:C=13:FCR'"</definedName>
    <definedName name="_AMO_ContentLocation_805804074_ROM_F0.SEC2.Tabulate_1.SEC1.BDY.Cross_tabular_summary_report_Table_1.1" hidden="1">"'=4:FCC=2:RSP.1=1,H,13:RSP.2=1,V,2"" /&gt;_x000D_
  &lt;param n=""leftMargin"" v=""0"" /&gt;_x000D_
&lt;/ContentLocation&gt;'"</definedName>
    <definedName name="_AMO_ContentLocation_825207699_ROM_F0.SEC2.Tabulate_1.SEC1.BDY.Cross_tabular_summary_report_Table_1" hidden="1">"'Partitions:2'"</definedName>
    <definedName name="_AMO_ContentLocation_825207699_ROM_F0.SEC2.Tabulate_1.SEC1.BDY.Cross_tabular_summary_report_Table_1.0" hidden="1">"'&lt;ContentLocation path=""F0.SEC2.Tabulate_1.SEC1.BDY.Cross_tabular_summary_report_Table_1"" rsid=""825207699"" tag=""ROM"" fid=""0""&gt;_x000D_
  &lt;param n=""_NumRows"" v=""53"" /&gt;_x000D_
  &lt;param n=""_NumCols"" v=""13"" /&gt;_x000D_
  &lt;param n=""tableSig"" v=""R:R=53:C=13:FCR'"</definedName>
    <definedName name="_AMO_ContentLocation_825207699_ROM_F0.SEC2.Tabulate_1.SEC1.BDY.Cross_tabular_summary_report_Table_1.1" hidden="1">"'=4:FCC=2:RSP.1=1,H,13:RSP.2=1,V,2"" /&gt;_x000D_
  &lt;param n=""leftMargin"" v=""0"" /&gt;_x000D_
&lt;/ContentLocation&gt;'"</definedName>
    <definedName name="_AMO_ContentLocation_921006515_ROM_F0.SEC2.Tabulate_1.SEC1.BDY.Cross_tabular_summary_report_Table_1" hidden="1">"'Partitions:2'"</definedName>
    <definedName name="_AMO_ContentLocation_921006515_ROM_F0.SEC2.Tabulate_1.SEC1.BDY.Cross_tabular_summary_report_Table_1.0" hidden="1">"'&lt;ContentLocation path=""F0.SEC2.Tabulate_1.SEC1.BDY.Cross_tabular_summary_report_Table_1"" rsid=""921006515"" tag=""ROM"" fid=""0""&gt;_x000D_
  &lt;param n=""_NumRows"" v=""51"" /&gt;_x000D_
  &lt;param n=""_NumCols"" v=""13"" /&gt;_x000D_
  &lt;param n=""tableSig"" v=""R:R=51:C=13:FCR'"</definedName>
    <definedName name="_AMO_ContentLocation_921006515_ROM_F0.SEC2.Tabulate_1.SEC1.BDY.Cross_tabular_summary_report_Table_1.1" hidden="1">"'=4:FCC=2:RSP.1=1,H,13:RSP.2=1,V,2"" /&gt;_x000D_
  &lt;param n=""leftMargin"" v=""0"" /&gt;_x000D_
&lt;/ContentLocation&gt;'"</definedName>
    <definedName name="_AMO_ContentLocation_991905274_ROM_F0.SEC2.Tabulate_1.SEC1.BDY.Cross_tabular_summary_report_Table_1" hidden="1">"'Partitions:2'"</definedName>
    <definedName name="_AMO_ContentLocation_991905274_ROM_F0.SEC2.Tabulate_1.SEC1.BDY.Cross_tabular_summary_report_Table_1.0" hidden="1">"'&lt;ContentLocation path=""F0.SEC2.Tabulate_1.SEC1.BDY.Cross_tabular_summary_report_Table_1"" rsid=""991905274"" tag=""ROM"" fid=""0""&gt;_x000D_
  &lt;param n=""_NumRows"" v=""39"" /&gt;_x000D_
  &lt;param n=""_NumCols"" v=""13"" /&gt;_x000D_
  &lt;param n=""tableSig"" v=""R:R=39:C=13:FCR'"</definedName>
    <definedName name="_AMO_ContentLocation_991905274_ROM_F0.SEC2.Tabulate_1.SEC1.BDY.Cross_tabular_summary_report_Table_1.1" hidden="1">"'=4:FCC=2:RSP.1=1,H,13:RSP.2=1,V,2"" /&gt;_x000D_
  &lt;param n=""leftMargin"" v=""0"" /&gt;_x000D_
&lt;/ContentLocation&gt;'"</definedName>
    <definedName name="_AMO_RefreshMultipleList" hidden="1">"'296899469 426988102 362274166 589584065 285770244'"</definedName>
    <definedName name="_AMO_RefreshMultipleList.0" hidden="1">"'&lt;Items&gt;_x000D_
  &lt;Item Id=""478191013"" Checked=""True"" /&gt;_x000D_
  &lt;Item Id=""991905274"" Checked=""True"" /&gt;_x000D_
  &lt;Item Id=""576762798"" Checked=""True"" /&gt;_x000D_
  &lt;Item Id=""617623402"" Checked=""True"" /&gt;_x000D_
  &lt;Item Id=""587946619"" Checked=""True"" /&gt;_x000D_
  &lt;Item I'"</definedName>
    <definedName name="_AMO_RefreshMultipleList.1" hidden="1">"'d=""825207699"" Checked=""True"" /&gt;_x000D_
  &lt;Item Id=""225272241"" Checked=""True"" /&gt;_x000D_
  &lt;Item Id=""671486722"" Checked=""True"" /&gt;_x000D_
  &lt;Item Id=""779436236"" Checked=""True"" /&gt;_x000D_
  &lt;Item Id=""390982613"" Checked=""True"" /&gt;_x000D_
  &lt;Item Id=""15410102"" Chec'"</definedName>
    <definedName name="_AMO_RefreshMultipleList.2" hidden="1">"'ked=""False"" /&gt;_x000D_
  &lt;Item Id=""74403347"" Checked=""True"" /&gt;_x000D_
  &lt;Item Id=""358847779"" Checked=""True"" /&gt;_x000D_
  &lt;Item Id=""176225830"" Checked=""True"" /&gt;_x000D_
  &lt;Item Id=""247862661"" Checked=""True"" /&gt;_x000D_
  &lt;Item Id=""398675413"" Checked=""True"" /&gt;_x000D_
  '"</definedName>
    <definedName name="_AMO_RefreshMultipleList.3" hidden="1">"'&lt;Item Id=""472893794"" Checked=""True"" /&gt;_x000D_
  &lt;Item Id=""621796666"" Checked=""True"" /&gt;_x000D_
  &lt;Item Id=""732119577"" Checked=""True"" /&gt;_x000D_
  &lt;Item Id=""205779628"" Checked=""True"" /&gt;_x000D_
  &lt;Item Id=""97505557"" Checked=""True"" /&gt;_x000D_
  &lt;Item Id=""46203661'"</definedName>
    <definedName name="_AMO_RefreshMultipleList.4" hidden="1">"'"" Checked=""True"" /&gt;_x000D_
  &lt;Item Id=""242095788"" Checked=""False"" /&gt;_x000D_
  &lt;Item Id=""880379414"" Checked=""True"" /&gt;_x000D_
  &lt;Item Id=""104386094"" Checked=""True"" /&gt;_x000D_
  &lt;Item Id=""805804074"" Checked=""True"" /&gt;_x000D_
  &lt;Item Id=""416626384"" Checked=""True""'"</definedName>
    <definedName name="_AMO_RefreshMultipleList.5" hidden="1">"' /&gt;_x000D_
  &lt;Item Id=""65748969"" Checked=""True"" /&gt;_x000D_
  &lt;Item Id=""871571195"" Checked=""True"" /&gt;_x000D_
  &lt;Item Id=""612588558"" Checked=""False"" /&gt;_x000D_
&lt;/Items&gt;'"</definedName>
    <definedName name="_AMO_SingleObject_104386094_ROM_F0.SEC2.Tabulate_1.SEC2.BDY.Cross_tabular_summary_report_Table_1" hidden="1">'[1]Table 2.5'!#REF!</definedName>
    <definedName name="_AMO_SingleObject_205779628_ROM_F0.SEC2.Tabulate_1.SEC2.BDY.Cross_tabular_summary_report_Table_1" hidden="1">[1]Table3.8b!#REF!</definedName>
    <definedName name="_AMO_SingleObject_30194841_ROM_F0.SEC2.Tabulate_1.SEC1.FTR.TXT1" hidden="1">[1]Table6!#REF!</definedName>
    <definedName name="_AMO_SingleObject_362274166__A1">'[2]Use table 2007 '!$A$2:$BN$121</definedName>
    <definedName name="_AMO_SingleObject_37461558_ROM_F0.SEC2.Tabulate_1.SEC1.HDR.TXT1" hidden="1">'[1]Table 2.4'!#REF!</definedName>
    <definedName name="_AMO_SingleObject_732119577_ROM_F0.SEC2.Tabulate_1.SEC2.BDY.Cross_tabular_summary_report_Table_1" hidden="1">[1]Table3.8c!#REF!</definedName>
    <definedName name="_AMO_SingleObject_921006515_ROM_F0.SEC2.Tabulate_1.SEC1.FTR.TXT1" hidden="1">'[1]Table 2'!#REF!</definedName>
    <definedName name="_AMO_SingleObject_921006515_ROM_F0.SEC2.Tabulate_1.SEC1.HDR.TXT1" hidden="1">'[1]Table 2'!#REF!</definedName>
    <definedName name="_AMO_SingleValue_104386094_TaskState" hidden="1">"'Partitions:11'"</definedName>
    <definedName name="_AMO_SingleValue_104386094_TaskState.0" hidden="1">"'SASUNICODE7V1Zb+JIEK7nlfY/oKw0D6PZkJCQQzuHCOQYDUNYYDLap4gQsoOWIwMmM9Fq//t+Xe32hW1sY2yCWgiw29V1dH9dXX3Yfksf6CeNaEgFeqI+TWlGA5rQmN7RDu3TLu3hv4ArY+oh/R5Xx/Q3X52TQQ/0O53g+AO9p1/pF3pLHeqCxz/IM8bRCDkFbRvUI3y6kPCMa4LqDlL7oN2xZAvKQ8g8YLlKtuA3MrlU8N2lc7rEr5I0w'"</definedName>
    <definedName name="_AMO_SingleValue_104386094_TaskState.1" hidden="1">"'3GNOfXAYwC+fXqDfDcee8qg2wfPPYu7oKpCsyEsmYNW6DrGr7BsCu5DpmjiXOg6AP9PuPoMyRPI7TNXIa2MMuijLHrQ/I5O8XtIJcg6xdmOVTI3bP3AsrwKLkM+6kGe1NJbagbODJzdwvIaH3dNPrMQzm4uPbbtO9sky1PY2+Br4ryH8xmfKQkz5DRM/US9jZmuGFHeFPl+ZCKpxZKeWM4caVnINKx0UWcGH2Urd8y5s5D5yG3iKUPsuCXu'"</definedName>
    <definedName name="_AMO_SingleValue_104386094_TaskState.10" hidden="1">"'UfDibml+tS0sf7RQHlwj4U9YEzU84WeL9VyRpsLGZ+qyRXcmP1n+Ud/htoszJ6oNco5wOySfIDkzS0+9MyT+u+J2UUJDGppjAPnmO6+/T2aRN5JJrrOX06LGJZ84Mqh+iha/9/Q/'"</definedName>
    <definedName name="_AMO_SingleValue_104386094_TaskState.2" hidden="1">"'5yCzlIPMgxxkHuYgs5yDzKMcZB7nIPMkB5mnufiEvYykil65R9+QJiKerLz8N+Scg4uQem9GR+uW+h3xhfhmba2Su66yLkaKuRR1kyOXR44aDUR58eIzldsZl3k5yqj3M9LcfOz0Hb4irdzljzty9sbNdmwsqb1xsKAxOIfQdYSvoC3Sa45ru1zWBeQasC5jK1ougKJIr+g3jA5q9Id5VMGRX/zzxpdSSpExWjwZ3rjuHf1LdVw5Q+Rfx9k'"</definedName>
    <definedName name="_AMO_SingleValue_104386094_TaskState.3" hidden="1">"'roGYOGoNz2cf/hWrixEk8fRY90GtfugI+sr6iaxzMqcB15/UH0TkXIthyujWWnGyNJcdbY8nR1lhS3hpLDrfGkoOtsaS0NZbsb40lL9cO53zfS7DCHbN7Y+YznE14ftoZMSuqBlvR53i3Z82MfgRtxYzaxcyyGi8ISTKqlGOtqTVrGCy/wfPDQfIrnDoEnYgiZ6YGdY6R+zxesY/lGGbC5RNd/jWO1eijzjKMxLoEa6CkO6XNQkdLTkq3Pl'"</definedName>
    <definedName name="_AMO_SingleValue_104386094_TaskState.4" hidden="1">"'Vcq9MXjGcaEW0O5tXCta8rc2mibC6Bw1X5XAFZNXzOI1tWjFGixUh1nwynNgqa+HYhvW+OfowMERqmRTbYvEANtuD7OitjQfi26Hyyw0G4v7xC7nukqbH/Fb5dTpmG+od06l9JreB8as31ZIuABlpvGvUvvFwDv5UNxEC4L1C10OEeuJtxL+UnPauav+baX7XmL+FBKuBUo1tYcY1vBTa/LAzYpZ9mrNJmOrlDII7cqGUXZYZWUbf4WtxVd'"</definedName>
    <definedName name="_AMO_SingleValue_104386094_TaskState.5" hidden="1">"'pXLOYur0hbXnkXqDWq/xZqO2HIVgwqaPR8u8XcBRMnh3QsQvgNgyJzUvPqDNS8szoQNF66UpLP+y9aS89dif0P0KG2IHgcbosfhhuhR3hA9jjZEj+MN0eNkQ/Q43RA91Jr4ujUpxurFgtaA3b34gHvb5PmfF+LyL9DyT0Qasld+tGaKFntt96qtTduhKOuvuwEzLuGWOuVUlq7eqjJIIiksXvFanvaacw+fM6Q2TMoqPreJrLhdonnYar8X'"</definedName>
    <definedName name="_AMO_SingleValue_104386094_TaskState.6" hidden="1">"'KckQ1YTUc+TRmNKYWg+m9jWqNKpSR1VJo0qjKnVUHWhUaVSljqpDjSqNqtRRVdao0qhKHVVHGlUaVamj6lijSqMqdVSdaFRpVKWOqlONKo2qNcyC7mlcaVz54moZ5fJVRHvtMtq+nqq5w7PNOm/u3h6/50LksSId9FyMPHQRyPiRm/QWLT6VJJ89An53VeeDDb+72vVuBef9Df69nu2FVu35qjTkMpsFlkp6fV8yWcv8cD49YDJbbpfqH7S'"</definedName>
    <definedName name="_AMO_SingleValue_104386094_TaskState.7" hidden="1">"'H9pLP50jx7mtRetSpz3c1DR1clD0t/E7xL1rXwGw9ds4CayTzFlx3YUmP6UxxtyWvlte0bL93G9cE7Rmo093H7byba8a2SB8Tbxf3F5w9sI4j5if2/957eD6Q3J+e3S7uRWobDzZNMkyuO5qXvkzEfOLur3Pt1bRXy9mreSMx7d+0f0vu38R9Pmew6BxHH/Gtax+nfVzuPs5v3K39nPZzq8zKVtEKq3RF4i7HS+3ltJdb2ct5uQTfpd5H/g'"</definedName>
    <definedName name="_AMO_SingleValue_104386094_TaskState.8" hidden="1">"'mJe9Ll/I+03L43NLgtv9wW10Fbu4Yna5O8r7itW5xucbnHFd452+hRhW7d/uOGBj8VR7dt3bbzbtvuNUM9XtDjhXxX29VTYc7oL9q0dfVs17NfwqplvJkwZ91G6dfUe13aKLNPrr4sWh+22C8l74/CdF/Wg8TrOcIkbcqOmaKjnwvOV+Wo0UDaiOnuI7VY51N4REnuhPJrsv69BX+ynjq4NXemFV2+OJqVKkfH8iLxysLO58S2ndoO4WPHR'"</definedName>
    <definedName name="_AMO_SingleValue_104386094_TaskState.9" hidden="1">"'QUPnwJr3+dI4iG0z4sm6YIjfgNpE9Y7joTikrKxo55FDxq1FK9JvNOp5oqhnNzcOSdMvWPGVXfAh7LhKzi14JXsa6r1O6+MkD41dZC+MjhetX1pCXqWHflvQLH4PKypWdKNFfjfm7Z3QPto2ixL6JF/m9w+ZmaMIuOj4NhTvAnr2cGjxu/ocsbcdtzjrXl3LQSlrwsV4jmxUTER9DxZL0LqaAuiVmpU4bJfRIqkaJF6C9qcvZWtrVuLmQdR'"</definedName>
    <definedName name="_AMO_SingleValue_112461039_TaskState" hidden="1">"'Partitions:11'"</definedName>
    <definedName name="_AMO_SingleValue_112461039_TaskState.0" hidden="1">"'SASUNICODE7V1bb9pIFD7PK+1/QFmpD1U3BHLX9iICaVKVEhZIqn1ClJAtWi4pmLbRav/7fnPG4xvY2MbYDhohwJ45cy4zn8+cudh+Te/oJ41pRAX6TgOa0ZyGNKUJvaE9KtE+HeC/gJwJ9ZF+j9wJ/c25CzLogX6nMxy/o7f0K/1Cr6lDPfD4B2UmOBqjpKBtg3qMTw8SnpAnqL5A6gC0e5ZsQXkEmYcsV8kW/MYmlwq++3RJV/hVkuY4r'"</definedName>
    <definedName name="_AMO_SingleValue_112461039_TaskState.1" hidden="1">"'jGnPngMwXdAr1DuzmPPMehK4HlgcRdUVWg2giUL0ApdJ/gVls3AfcQUTZwLXYfg/xG5T5A8hdwBcxXSjlEHA9RFH5p/oXP8HlEZss5xtmfVzB1bP7Qsr4LLiI/6kCe19NaagTMDZ11YXuPjnslnHsDZzaXPtn1jm2R9CnsbnCfO+zif85mSMEdJw9RPtNuE6Yoh5c1Q7kcqklos6TvLWSAtDZmGlS7azOCjdOVOuHQaMh/5mvieInbcEksZ'"</definedName>
    <definedName name="_AMO_SingleValue_112461039_TaskState.10" hidden="1">"'+flCfVekqbDxiWPrArST/GT9h32L1T7OnKg2yDm665B8itzcrD313oDob8vaRw2NaGSO8OW7v7z+Pp5F3kgmvs5eTssal1fEkX7tU7T4vaX/AQ=='"</definedName>
    <definedName name="_AMO_SingleValue_112461039_TaskState.2" hidden="1">"'yCxnIPMwA5lHGcg8zkDmSQYyTzOQeZaBzPNMfMJBSlJFr9ynr0gTEU9aXv4rSi7ARUi9N6OjbUv9hvhCfNO2VsnNpq6fkNc1f7OUvS3ri6EiTkXd5LjtkWNmA5pFi05VaWdU6uUoY/5PSHPzsdP3OEdauc8f97jBO2qwRwaS2jsKEDQGlxC6jvEVtEV6yVF9j+u6gFJD1mVijRUKoCjSC/oNY6Ma/WEeVXC0Kvp7tZJSSpERajQZ3qj2Df1'"</definedName>
    <definedName name="_AMO_SingleValue_112461039_TaskState.3" hidden="1">"'LdeRcYNxTx9kLXDML0Bhcyj7+L1ATJ06i6bPsf1+upCvgI9srvMb+nArcdl5vGJ5zIYQt5ztjydnOWHK6M5ac7IwlxztjydHOWHK4M5aUd8aS0s5Y8nztcM52Pgcr3DG7N2a+wNmUZ+edEbOiarAVA453+9a88AfQVsyoXcyrq/GCkCSjSjnSnFlzpv7yGzw77ie/wqkj0Ikocm5qUOcYecDjFftYjmGmXD/h5d/gWI0+6izDiK2LvwZKul'"</definedName>
    <definedName name="_AMO_SingleValue_112461039_TaskState.4" hidden="1">"'PaPHC05KR061NFXp1uMZ5phLTZn1cLeZ835tJE3VwBh5vyuQayavhchrasGKFGi6HaPh5ObRQ08e1B+sAc/RgpIjRIi3Sw+R4t2ILv62yMBeHbwvNJDwfB/vIape+Rpsb+1/j2OGUW6B+SaX8ltYLzmTXXky4CGrh6k2h/4eUa+K3kEAPBvkC1Qod74F7KvdQq6Wm1/A23/qYtfwUPUgGnGnVhxQ2+Fdj8vDBg136SsUqb6eT+iChyw9Zdm'"</definedName>
    <definedName name="_AMO_SingleValue_112461039_TaskState.5" hidden="1">"'BlaRd3ivKh7DFQp5yyuSlteeRepd2j9Fms6ZstVDCpoDlZwib4HIkwJ706I4P0PI+ak5tUfrHlhcSZseO9KiTvzv24lPXstSjnRo5wTPQ5zosdRTvQ4zokeJznR4zQnepzlRI/znOihdgRsW5NipF7Mbx3Y3YsPubeNX/5pKS6/hZZ/ItKQvfKjNVO03Gu7V21t2g6FWX/d95lxCbbUKaeydvVW1UEcSUHxitfypNec+/hcILVhUlbx6cay'"</definedName>
    <definedName name="_AMO_SingleValue_112461039_TaskState.6" hidden="1">"'ortG86DVfi9S4iGqCamXKKMxpTG1HUyVNKo0qhJHVVmjSqMqcVQdalRpVCWOqiONKo2qxFF1rFGlUZU4qk40qjSqEkfVqUaVRlXiqDrTqNKoShxV5xpVGlVbmAU90LjSuFqJq3WU61cR7bXLcPt6quYOzzbrnN+9PaueipHFirTfU0Gy0EUg40dm0lu0/EyWbFpk1Z30eo+A866C1X2Nfe1v2t9UacR1NvetleR6nHiy1nm/bPqdeLZ01+r'"</definedName>
    <definedName name="_AMO_SingleValue_112461039_TaskState.7" hidden="1">"'vt3P1is8XSPHuJlF61GnA9xKNHFyUPS38zvAvrq6hefXYJQuskSxbcN37JP2UM8V9LXm1vKF1u6zbyBO0F6BOdve08x6qOdsifUy0vdO3OHtgHcfMT+y6vffwfCC5Kzy9vdPL1DYebJp4mNx2DC19mYi0xD1Xl9qraa+WsVfzxj/av2n/Ft+/ibtrLmDRJY4+4FvXPk77uMx93KrRrvZz2s8l4ecafO+89nHax+XFx8mZRe3ftH/bxL9dw7'"</definedName>
    <definedName name="_AMO_SingleValue_112461039_TaskState.8" hidden="1">"'ZbfoK5uHe6rT2c9nCZezjvDHl4H+f/nI0BdJ2SeKqGnEuXtWzf3e7vN/J0dae/4qaeDHFBf1He1tbSXdN6Dmso0cblzrYN49PVmy3aqLOPLj8ezn8v++T4vjhI93XeM5rXDJKUl1XzosPH+5erslc1kDZmuvtQV6zzSRyiJvcC+TVZ//6SP9lOG3TN3SlFly8OZ6Uq0bG8SLS6sMs5sW2ntgP42DFBwcOnwNoPuBd9COyZwkl6zz2igbQp6'"</definedName>
    <definedName name="_AMO_SingleValue_112461039_TaskState.9" hidden="1">"'x1FQnFN3dg9/rIHDVuLNyTealNzxQ9Obu6SU6beM2OKL8CHsuEzOLXglew8dfU7c8ZIn5k6SF/pH6vZvrQMPUuO8negWH4mzsys6cYG/O9N2zugfTRtljX0yL9Nvj7m5ghEjn784y7xLqAnB48av6XIGW/aoxpvy7tbwS99W6gQz4oMiwm/Z0p6EVLHtSBapUYVrvtlpEiKFqn3QC3YW9naurWYexAVBi/uK21VawvLHy2U+7dI8FOWRAtP'"</definedName>
    <definedName name="_AMO_SingleValue_15410102_TaskState" hidden="1">"'Partitions:13'"</definedName>
    <definedName name="_AMO_SingleValue_15410102_TaskState.0" hidden="1">"'SASUNICODE7V3pb9s2FOfnAfsfjAzoh6KLm6TFVvSCcxdNHM85in0yHMdpjfmqZacLhv3v+/FRFClKlCVZkeKMEGzreHwXH99BUfI79pH9zUZsyGrsjvXZjHlswCZszN6zDbbFNtlL/NZwZcx6OH+Dq2P2la4u2Jzdsl/Z79j/yD6wn9lP7B27YF3g+AttxtgboSWHPQf0CFsXFO5xjUNdg2ofsBsBbQ75CjR3iK6kzfGNfCwNfDbZATvCt'"</definedName>
    <definedName name="_AMO_SingleValue_15410102_TaskState.1" hidden="1">"'6TkYX+fMPWAYwC8ffYC7a4MeV4Dbgs4XwbYOdQeOBtCkgVgOa9jfHPJZsA+JIgWjjmvA+D/jKv3oDwB3T5h5dReQwd96KIHzq/ZG3y/Ytug9QZHG4Fmrkj6QSD5HrAMaa8HeoJLU2tzHM1x1IHk+7Tf9fF4CZjDWHok23eSSeiTy9uka/y4h2OPjiQFDy3nPn+838YEV09Jb4Z2P0qh1CZKd0RngXNl0JwH53mfzWmvDLpT0usdjb9e6bKO'"</definedName>
    <definedName name="_AMO_SingleValue_15410102_TaskState.10" hidden="1">"'BHkEj84PgV+8rbUIzKaFqbfLd2ib0/fqdGQvKKxFYeRvNg1nNsXRMPVepEay2rGddj31qFS+U2YF2cauahf2xPLseQIeVefUDDw14l5449vEHDYdpUPyx3OcmxDfWSjUl+hGVTHRjCitFs9o9O6HaiIdW7ilGOsbfp10DbuXMnwBpjayDHVNRnP9ygjnZz4PIvex158qN/oNe6r1Fa5H3xE18/XczI39xpf7ApBTX16hnSl9t2gMeH69IWo'"</definedName>
    <definedName name="_AMO_SingleValue_15410102_TaskState.11" hidden="1">"'dex2pYrfU8LlRPysvYfZ6uAfS9Ivu40XdvqAR2IzoifN357dp0GeKrZge5WcvsPG3/E01bZvcZenHtDiX9Z7EwFsJa0jW+kONNx4h0o422zuyzZ46gZfhFr/PGmTX0R4TEG0m/yNyQf5ecRvmwjN6NttIjOsJLvU08B35tN6msTOh92b1mJ6rylF3yrokzbWPT1l5mn+33MSR7i1U3epRS/EOS8/XnPyvruz/orkJDQ2Z/Gck8Z+gZhTNJ5'"</definedName>
    <definedName name="_AMO_SingleValue_15410102_TaskState.12" hidden="1">"'FZ7+Xn2cQU5Xg7ptq29U89wPeB/Qc='"</definedName>
    <definedName name="_AMO_SingleValue_15410102_TaskState.2" hidden="1">"'qXUZNFu+nOVR1MfHVukUt0unuFOavfbRj+X5nTDFcnoyTLOcvgzTLKs3eYzqsW84x+N/Wf7nG1ougIVTvfFzhdWp1lPFYgktPNKUsok5on+2uC1b6/HaxLiLownlYDqWXVxp0/k+ME4IluPjrW7peBSc39DyrxnFQpkRtfE9w2+NMpZ7wixhwlo5JM16S9oqKFOnNqlsUp9hX+rvBL8ejkw9fqMIf0L91Ce6SlK9vZfYgzpkmMIRWkyAm8v'"</definedName>
    <definedName name="_AMO_SingleValue_15410102_TaskState.3" hidden="1">"'E5fGICr9ya5HTjqvp73sGpnmstusZ+I/qNk532axLWs4Zvm8ItkF93qeRJrL8dbQqUVmc4lxYXnV+g64Ij7FJW7g6MWsTVX8IaLPW4DBzasHH/QgfDltnz6l26JK3rKHVgHgZBxVJDRB19oz9ggpsn7319xrYi8sxX8RCCioiD85Gw8wn37N/YEkN6PcAv+8B+R1amYD629D+v8AYh68W8KHy8fQ4k6TT/Xh2GfVIaedcWEAROqiRNZhxKz'"</definedName>
    <definedName name="_AMO_SingleValue_15410102_TaskState.4" hidden="1">"'3mWgpJtp+MJFtPRpL1lSNcGzwNOdZ5hITr0achxzpIEc480mVRE5orvAnlpeuTK8XLJKFOKUPsx0Tcpyhtk+ywT1ldL5hj/QTYhp+R3xGnosIUc9bdSIa/flpp0vy3TSsNOjsEnEdVhtCLXo+pfVGLT2jc2eue7FVgel7sHBRZM+7h2gm7xPhoppTZjquNa19WxtKCbo7g31bFcwx738d2kFqy8qrYZDtVVtDCp0sVjfBZ8xItNImLcmzzE'"</definedName>
    <definedName name="_AMO_SingleValue_15410102_TaskState.5" hidden="1">"'D3YRky9WNkWeMxMj+fh7EDNTxxRqwVg47Uv/IGce1PtovW+vHN4Dlv/TPW/qP3FnOGYZJwYs00mz+cEJeZJwvzY+NBbhOPHM5rRfBvMIF0FFTSfPxhQJKpRjfuV4KK6j+ooXxQ8BjWOSa+5j3Hc9fE/xcgvZRazF/8XaeXMlCnvMi+1PnpI77elLho4ngV3OMr13E1E3WX+dtmccnLO0sR34xF49GyRXfbNBdVp3ZJzzjjqZdnDGdnEqnH8'"</definedName>
    <definedName name="_AMO_SingleValue_15410102_TaskState.6" hidden="1">"'CKOsAUz7rAMpzvBpQOb1sgGl/SIrD3sET6abVndp7htKaHmfL9u9RdlKj1PyXHSlzJAyiwb2OacjklzWuRzmZQyW7GuW0rQwVy4lr1caEiZ5t/c2uMPCj7gMh6Ezee9BL1sTUjUX24+Ci53KuIiuJ6mei+osI27dSfV8lGMd9UzeybbSJOydB+RF87e/j+Rbl+DyD0QQ4W2nTM4yRr1xeI2Igr3QKlb7HepNy7xYsqQ6ncbS+9tSB3koJcU'"</definedName>
    <definedName name="_AMO_SingleValue_15410102_TaskState.7" hidden="1">"'hU/Ki78r3sO3ibNOH3MPWySVFZwnnSWuLTEvJZ1EtUD1AG2dTzqYexqa2nFU5qyrcqradVTmrKtyqdpxVOasqwKr0PN3FP2dTRduUi37Opoq2KRf7nE3F29QyyOWzXGpuLd39hD1/ncg58fx47ynEPclaxXyp7enhKnjhlvGjMuptFn12uwo+xAi5q9gupj4X+tPd1dhn3BOXbkZfX6kZH3mVJ1w1+u6xIenMs2qluPibj9ayWFBNFM4nS2'"</definedName>
    <definedName name="_AMO_SingleValue_15410102_TaskState.8" hidden="1">"'cp/7b1A7b1iIqPE9anVeNDDUt07dOQIkG4ZY04Em1roecUhNfWz4THUva1LvJJUP68cbFrWPTV8vnXLl3iSD7vzPHxtQ83Bk7b07oPt4IlCh1de1nPaZMPXU0IX8bzTr6O/cB5NefVKvZqZjbo/Jvzb/n9G1/juAuJDrD3CZ8T5+Ocj6vcx8XV/s7POT9XhJ9r0vOIzsc5H/dYfJyYT3P+zfm3VfzbMWS7pPe+8idYzp2Hcx6ucg9nzpCn9'"</definedName>
    <definedName name="_AMO_SingleValue_15410102_TaskState.9" hidden="1">"'3H2JzP74HXC+HOYYi5daFk9Y2T3G+s7uls0D3Xlchc3sh/FyA7fCXSZi8tcVvdtn+ipazf75Lxb1d7NXGHg/Jvzb9WuHZPvVthlf7LHtkqs3NVZ67D+Jds9Fb1v08Q1841MyurTxbBoXMofj5J4XxZBskUOO6VsFeQpE/9hM9DeU3Go+bv1eI9RPaMeH4ePq2t5gL3dHs0YzHFuRHA3Fnj7uz64pW0k4msR/72Iv30YG+34/85UX4GnsH/s'"</definedName>
    <definedName name="_AMO_SingleValue_205779628_TaskState" hidden="1">"'Partitions:13'"</definedName>
    <definedName name="_AMO_SingleValue_205779628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205779628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205779628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205779628_TaskState.11" hidden="1">"'M5EFkusE9bTsT3gefJzi3MdwDxruf4cysk8ZSFHqm/HeAnppyCy1N6fuW2oxhjtqKEePgnrOdsUlNt5QRA9urqLXvrok49eOMCWKkYkEttuHRFefvySxToc8URzY1y+/e4eC70k4dGle5S1KXcXFG1Z7EwEsJiwjX+qraHY8ocVtd0H86qDVVh1fiVl9jFbJtb40JiCaT/0S7oPhgc+vmwlBqNnmL9KsNLvnU8iPpNN+k9jOhvTe7zNlLkS'"</definedName>
    <definedName name="_AMO_SingleValue_205779628_TaskState.12" hidden="1">"'3vmnVIogcTn23pcf5HdxtXTq9hj1gYVFLsu2yY2pP/kZf8/3q3oSEuo2iR4t+H1cibTiK1p5+eZxWTl+M9n7w/qH7KFr4P7D8='"</definedName>
    <definedName name="_AMO_SingleValue_205779628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205779628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205779628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205779628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205779628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205779628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205779628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205779628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222545728_TaskState" hidden="1">"'Partitions:11'"</definedName>
    <definedName name="_AMO_SingleValue_222545728_TaskState.0" hidden="1">"'SASUNICODE7V1bb+I4FD7PK+1/QF1pH0azpaV37VxEodOOhqEs0I72CVFKd9By6UCY2Wq1/30/H8e5kYQkDUmKLAQk9vG52J+Pj2MneUPv6R+a0JhK9J2GNKcFjWhGU3pLO7RPu7SH/xJypjRA+j1yp/QX5y7JoAf6jU5x/J7e0c/0E72hLvXB42+UmeJogpKCtgPqCT59SHhCnqC6g9QhaHcs2YLyEDIPWK6SLfhNTC5VfHfpgi7xqyQtc'"</definedName>
    <definedName name="_AMO_SingleValue_222545728_TaskState.1" hidden="1">"'FxnTgPwGIHvkF6j3K3HniPQ7YPnnsVdUNWg2RiWLEErdJ3iV1g2B/cxU7RwLnQdgf8n5D5B8gxyh8xVSDtCHQxRFwNofkdn+D2kCmSd4WzHqplbtn5kWV4DlzEfDSBPaumtNQNnBs56sLzOx32TzyKEs5vLgG37xjbJ+hT2NjlPnA9wvuAzJWGBkoapn2i3KdOVI8qbo9yPTCS1WdJ3lrNEWhYyDStdtJnBR9nKnXLpLGQ+cp/4niF23BL3'"</definedName>
    <definedName name="_AMO_SingleValue_222545728_TaskState.10" hidden="1">"'d7/0a29h+6OF9eA2CX8mk2jjGT+NaOCKSxU6PlOfbboz+ckWiPrOq12cOZFtkHM+3CX5zLmFWX/qLQPx3621ixoa09icMcg3hXlHh2QWeeOe5Dp7Oa1qXPGJOoPap2zxe0f/Aw=='"</definedName>
    <definedName name="_AMO_SingleValue_222545728_TaskState.2" hidden="1">"'c5BZyUHmQQ4yD3OQeZSDzOMcZJ7kIPM0B5lnufiEvYykilF5QF+RJiKerLz8V5RcgouQem9GR5uW+g3xhfhmba2Sm09dPyGvZ/7mKXtT1pcjRZyKusVx2yPHzAY0ixedqtLOqNTLUcb8n5Hm5mOn73COtHKXP+55g3fWYM8MJLV3FiBoDC4hdJ3gK2jL9Iqj+j7XdQmlRqzL1JorlEBRpl/pF8yN6vS7eVTFkV/099qXUkqREWo8Gd6o9i3'"</definedName>
    <definedName name="_AMO_SingleValue_222545728_TaskState.3" hidden="1">"'9Sw3knGPe08DZr+gzS9AYXMo+/i9UEydO4umz6n9f+dKV8JHtFV3jYE4lbjuvN4zOueTL2TkXerlWuFtkW+zY3xpLKltjycHWWHK4NZYcbY0lx1tjycnWWHK6NZacvQhL3DG7N2Y+x9mMr847I2ZF1WQrhhzvDqzrwh9BWzWjdnFdXc0XhCQZVcqZ5ty6Zhosv8lXx4PkVzl1DDoRRS5MDRocIw95vmIfyznMjOsnuvxrHKvZR4NlGIl1Cd'"</definedName>
    <definedName name="_AMO_SingleValue_222545728_TaskState.4" hidden="1">"'ZASXdKW4TOlpyUbn1qyGvQDeYzzYg2B/NqI+/Ls7m0UDeXwOFz+VwBWXV8LiJbVo5Ro+VIbZ8MpzYKWvj2IX1ozn6MDBEapkU22PyAFmzD93WfjQXh26LzyQ4H4f7yCqXvkabm/lf49jllHuof0ml/JbWK87l1rSdbBDTRe9Nof+HlmvitFhAD4b5AtUKXR+B+xqOUn/SsWv6aW/+5LX8JD1IFpzr1YMU1vlXY/LIwYNd+mrFKh+nk/og4c'"</definedName>
    <definedName name="_AMO_SingleValue_222545728_TaskState.5" hidden="1">"'qPWXZQrtIq6zXlx9xioUs6ruCptdeVdpN6i9dus6YQtVzGooNnz4RJ/D0SUEt6dEOH7H8bMSV1Xf7CuC4szYcMHV0rSK//rVtLz12K/IHpUCqLHQUH0OCyIHkcF0eO4IHqcFESP04LocVYQPdSOgE1rUo41igWtA7tH8RGPtsnLP63E5TfQ8g9EGnJUfrSuFK2O2u5VW5u2S1HWX3cDrriEW+qUU127eqvqIImksHjFa3naa84DfM6R2jQp'"</definedName>
    <definedName name="_AMO_SingleValue_222545728_TaskState.6" hidden="1">"'a/j0ElnRW6N52Gq/FynJENWC1AuU0ZjSmNoMpvY1qjSqUkdVRaNKoyp1VB1oVGlUpY6qQ40qjarUUXWkUaVRlTqqjjWqNKpSR9WJRpVGVeqoOtWo0qhKHVVnGlUaVRu4CrqncaVx5YurdZTrVxHttcto+3pq5g7PDutc3L09fk/FyGNFOuipIHnoIpDxIzfpbVp9Jks+LeJ3J73eIyDut76ia7rhpymJfZydkHHH9gPPHXtqNOb6WwTWUHq'"</definedName>
    <definedName name="_AMO_SingleValue_222545728_TaskState.7" hidden="1">"'jTzJZ6zxhPmNQMlt6a/UP2sV6yedLpHh3lig9GjTk+4rGDi7KnjZ+5/gXPW1k9iS7ZIk1kmVLrvugVnurM9fdx7waB+/5H0LXGYkd/rJfy1q2d9o+kNyBvX6vrV0rNk2yltl0VGnfM6R7tO7R+fVoGYVE78XXtO4eig7yBO05qNO9N8J5h+SCbZERRLw7I25w9sA6Tpif2FN/7+EZ7HGi2xHvzoiX78vEPErcUXmhvZr2ajl7Ne/sRvs37d'"</definedName>
    <definedName name="_AMO_SingleValue_222545728_TaskState.8" hidden="1">"'+S+zdx79w5LLrA0Ud8G9rHaR+Xu4/zu5al/Zz2c2n4uSY/GUP7OO3jiuLj5LqB9m/av+W74qaeDHFOf1LR1tayXdN6GWsocSJ3Z9tGGdfUmy06qLNPrrEs2hi2Oi4lH4/CdF83gsQbOcIkFWXVvOwY54LL1Xglw0DahOnuI/VY55M4RE3uhPJrsf6DFX+ymTbombtTyi5fHM1KVaJreZF4dWGXc2LbTu2E8LHjopKHT4m1H3Ik8RA65kWT9'"</definedName>
    <definedName name="_AMO_SingleValue_222545728_TaskState.9" hidden="1">"'IFmHD9M+XcYQcKSY5eGFdf5PWHQW+fhdWhHR6ueNmptX5N4+03dFWs5ublLzph6x4y/7oAjZesXcGrDe9l5yks4cyZIn5s6SJ8aHNfaPrcCPQ9wbHO4Bc3q03PmZps0nyXh3rS/C+pH025ZS4/82+K+tDDjGRlLBcep4r1BTw4edX6jkTM+t2Mkb+u7WyIofVPIEM+VjIqLoOdPelHSQL8R7VKnKtf+KlokRZvUO6OW7Nlsbd1aLDyoioYZ'"</definedName>
    <definedName name="_AMO_SingleValue_225272241_TaskState" hidden="1">"'Partitions:13'"</definedName>
    <definedName name="_AMO_SingleValue_225272241_TaskState.0" hidden="1">"'SASUNICODE7V3pb+I4FPfnlfZ/QF1pPoxmSy96aC5Reo2G0i4wHe0nRCmdQcs1BNqtVvu/78/PcQ7nDiGBWSsCEuf5XX5+79lxzDv2kf3NRmzISuyJ9dmMGWzAJmzM3rMttsu22Q5+S7gzZj2UP+DumH2juws2Z4/sd3aM84/sA/uV/cLesTbrAsdfqDPG2Qg1OWwL0CMcXVB4wT0OdQ+qfcBuWbQ55AFo7hNdSZvjG5lYqvhss3N2iW9Jy'"</definedName>
    <definedName name="_AMO_SingleValue_225272241_TaskState.1" hidden="1">"'cD5GWHqAccAePvsDerdKfJUALcLnDsWdg5VA2dDSLIALOd1jG8u2QzYhwRxi2vO6wD4P+PuCyhPQLdPWDm1CnTQhy564PyeneD7gO2B1gmutizN3JH0A0vyGrAM6awHeoJLVWtzXM1x1YHkZ3TeNfEYIZjdWHok2w+SSeiTy9uge/y6h2uDriQFAzXnJn+83cYEV45Jb4Z6z7lQahKlJ6KzQFkeNOdWOW+zOZ3lS3dMtfOgOaU+8ZSj7bgp'"</definedName>
    <definedName name="_AMO_SingleValue_225272241_TaskState.10" hidden="1">"'KBsR3EMszp17TXF/sRWK75assOfR+Go8Tcdcf1legid3lOtY2SDPsVaBX+wWngVm1U/Y/8TQoWNO38vTka1gY80KI99Z252fZkdD1XuWGklqx8G0y7F7pR0BZW6XrO/a9dzxVJa2QvDYI9aSgqdE3IuY+hjqteJRuqCoOkfZhPiOprCgKF63Rtx++/urOg/XoT1u9ea/cbV9Q738zDUKdmJz1xQ+YcscGd+jf0hZvwJTEzmlfU/mbs47I5T'"</definedName>
    <definedName name="_AMO_SingleValue_225272241_TaskState.11" hidden="1">"'PTB5Ephs842Bnwvvgs+KofwcI726GM7NFGkvgfzBlbwN2asosNDSl71vqL4Y5whSj2+DZAztbk1puKbMmtkdRW97dCnHaxhkPxGzNgnprw6Mpzt+TWadKnymObFqVl7Zx8B1ppw59q9wlacm4OKNaT2LgtYQ9hGt9VX2OR5O4PS7o/xzUlqrDI3GbP2NVsmxviwmIJpP/Nrug2GBz6+bCUFo2aW/0awsu99TyIOn03qTeM6FdN3vMOT6R/e'"</definedName>
    <definedName name="_AMO_SingleValue_225272241_TaskState.12" hidden="1">"'6adUmeexOfbedx/il3G1dOj2HPVRhUU+y4bJi6k/+Cl/wfebehIS6j6I/i/4XVmJtOInWMn55nFZOX4z2fjD+ofcoWvg/sPw=='"</definedName>
    <definedName name="_AMO_SingleValue_225272241_TaskState.2" hidden="1">"'7hZAc68AmvsF0DwogGalAJqHBdA8KoDmcQE0TwrxCTs5UeVRuce+o4xnPHl5+e+ouQAWTvXBzI6Wp1qOlX1I6FuK4VPKn+bId5JlKrK2M0NRMZ7iakJZpxPLKe40qbwPjBOC5fh4rUe6HlnlW46Mc0bRX+aATXzP8FuiHO2FMEsYt1YuSLNGRF0bStVpkFRBUt/gXOqvjl8DV6oev1NOU6d26hNdW1JnfSO0BZ2QbgqXqDEBbi4Tl8cgKvz'"</definedName>
    <definedName name="_AMO_SingleValue_225272241_TaskState.3" hidden="1">"'OY4Ccwbga5rmhYJr7arucgH+vbv10l8y6pOXc4PuBYKvU5n3qaWJcs4lWJcZS1yhzy2uXb9Ed4TG26XCPx9TRmD3iEtDq6IrDzKkG7/cjfDhsmb2m0VKXvGUJtQbEy9gag5UAUWav2G8Yc56xt+ZZFWd+WfUbX0hBRWT+yWioo4X37B9YUhX6Pcfve0D+QPkE1N+6zv8N5cTpc5Px441rr33hSjhEe5Vi4DnJBMtxJliOMsFymAmWSiZYDj'"</definedName>
    <definedName name="_AMO_SingleValue_225272241_TaskState.4" hidden="1">"'LBsp8Jlr1MsOxmgiUdDufMRBQGt5eM5/EnNJPz4Iqhm+PX/WWSUNcUzfo+HudnlLZBNtCnCNSzZsA+AbZqZg9PxKnIhsWMYteTjWyeVho0OxmklSqVDgFnUEYk9OLMHe1zMW6YUK4TnKMlz1jj8xLMQZb5bQ336uwL+kcjpszBuJq493VpLLfQzSVyjGXxXMHez3Ccx5Ysv4w73E5tK7jFp0s5t/BZ8xwtNIyLfGzzAi3YRDxrL20LdXoSE'"</definedName>
    <definedName name="_AMO_SingleValue_225272241_TaskState.5" hidden="1">"'hfP6uzAHktdUq0FYP21L/yBnCew63nHJvK5Tgu2/pnGKmKcIuY3xiTjRBkZqzy3CEqM6dz8BPHhrOGOH69o9uWtNdq9s0YQfKwzoEhUohz/G8F5de/VUbooeAVqHJNzzHGF666J/2eM/FJmMXr7v0grR9GqvFFeanP0EN9vS11UcT2zZmPz9dwNRN0ofxs1/xWeszTwXV0Dj54sssu2adNcSTfnnNOPel72cEM2sWwcv0QvqwLTGetAiht8'"</definedName>
    <definedName name="_AMO_SingleValue_225272241_TaskState.6" hidden="1">"'qpB5s2zA1n6WI4/gCB5ON67u4jzjkNDymUSy5yCyljNOyTLvOoYhZRZVnHNORyS5HOdymB0fLMlXlMSpoa4rCV9NMiRM8snUozUbzK+4DBeukrTPy6LWJRTPxe6a8LG3JnzsrwkfB2vCR2VN+DhcEz6O1oSP4zXh42RN+JDrK1bNSTlRFAtaPeGO4gOKtunrv3jy8i/g8g9kGiIqT5mcjfZGbfe6Bxu27ZjZCH7quh0wfxouqZNONfKZrdR'"</definedName>
    <definedName name="_AMO_SingleValue_225272241_TaskState.7" hidden="1">"'BGkph+YoqedZPmns4TlHaMCFrODqppOhEcB62Xka1lHQWdQuq56ijbUrb1GpsaldblbaqzK1qT1uVtqrMrWpfW5W2qsyt6kBblbaqzK2qoq1KW1XmVnWorUpbVeZWdaStSltV5lZ1rK1KW1XmVnWirUpb1QpmQXe0XWm78rWrKMjop4j2s8t463pq5nrtFvG8vmt7/PYYKeKJdNAeK0Xwwi3juTDqTebd4aaYNQJ+uyEUYxt+OyTo1QrOt5'"</definedName>
    <definedName name="_AMO_SingleValue_225272241_TaskState.8" hidden="1">"'X8o57thZaNfDU2JJ0ZgVrJLvaloxXlh4uJgOlk6UTyH7SGNuidHJuPOuvTm5NDBxbv+v8heWF3zRJxJOqWXO/LC4/pLHH3JZXLGxa9K4bYuYHvD5LtOm7nG6Pp1+9/wZXcn4Tj4+t/HxScQbtrrG4Vtxfa+/5ROaVNrjqbF76M53z8Xc5z7dW0VyvYq6mZmPZv2r+l92/8PZ9TSMTf5ebvqmv/pv1bsf5NHftr/6b92zKzsTX0wBq7Yvztx'"</definedName>
    <definedName name="_AMO_SingleValue_225272241_TaskState.9" hidden="1">"'kudwWkPt7SHU7EEv0nfR/0J4+/Ni3kfIbn9TmhwX97cHtdGX7uBJ2sx8T5xS/c43eMKzynUudr4WYXu3f7jhTb7hE9dR1Tdv9egf3uf0+lxgx43FPu0Xe4Kc8r+ZOv2XD3f59mb8NQyWWRztm2c2KbuJWdbfbw45o1N6WNSGO9RUSRZ9AimlCzbumbiv5EGjh12Lhz+bjN2YCsn1OMm+Dj++xya+ebl9+Lm3snkU33apkpZViTyb/0ajZHm'"</definedName>
    <definedName name="_AMO_SingleValue_242095788_TaskState" hidden="1">"'Partitions:11'"</definedName>
    <definedName name="_AMO_SingleValue_242095788_TaskState.0" hidden="1">"'SASUNICODE7V3rb+JGEJ/Plfo/oFS6D6dryIskqPcQgTxOxxEKJKd+igghPVQeKZhco6r/e3876/UTG9sY25FWKMRez85vZnd2ZrzrNe/pE/1DExpTiZ5pSHNa0IhmNKUPtEP7tEt7+F/ClSkNUP6Aq1P6k68uyaBH+pVOcfyJPtLP9BO9px71weMv1JniaIKagrYL6gk+fSC84JqgugfqELQ7FragPALmIeMqbMFvYnKp4W+XzukS3wppg'"</definedName>
    <definedName name="_AMO_SingleValue_242095788_TaskState.1" hidden="1">"'eMGcxqAxwh8h/QO9W49+lRAtw+eexZ3QVWHZGNosgStkHWKb6HZHNzHTNHGuZB1BP5fcPUFyDPgDpmrQKugDYZoiwEkv6cqvo/oAFhVnO1YLXPL2o8szevgMuajAfCklN5WM3Bm4OwOmjf4uG/yWYRwdnMZsG5/s06yPYW+Lb4mzgc4X/CZQligpmHKJ/ptynTliHhz1PuRCVKHkZ4ZZ4myLDANq1z0mcFH2eJOuXYWmE88Jp4ztB034n4O'"</definedName>
    <definedName name="_AMO_SingleValue_242095788_TaskState.10" hidden="1">"'N2V2cea0ZoOc8xM9ku//W5gtp94XH/+3a3bRQmMam3dv8pd4vD4+mUbeHDS5zF5OfokPVkTsoP4pW/w+0v8='"</definedName>
    <definedName name="_AMO_SingleValue_242095788_TaskState.2" hidden="1">"'mAc5YB7mgHmUA2YlB8zjHDBPcsA8zQGzmotP2MsIVUTlAX1Hmch4svLy31FzCS4C9cHMjjZHLUfKPhR1m2P4E+dPBvKdeJmKqu3MULwcZf73FWVuPnb5Dl+RWu7yx51DejNIO0uU1N6MUNAYXEPIOsGfoC3TW87w+tzDJdQasSxTK28sgaJMb+gX5MkN+s08quFoVSbwbiWlRJHZSjwMb4bzgf6lJq6cIQdu4uwNRsUSNAbXso//C5XEaSf'"</definedName>
    <definedName name="_AMO_SingleValue_242095788_TaskState.3" hidden="1">"'x5PGPxbcr6Ur4yP6KLnEpAmI1Y7zTjPFOMsY7zhivkjHeUcZ4hxnjHWSMt58x3rbRnPfG6WG5Y6839p3hbMYzLs7Ip6hajDXkuDWw7vU/g7ZmRl8xV6Livpw7EdFBZg9z6z44GL/FMx5B+DUuHYNORIOFKUGTY92Q8w77WOYiM85UouNf41hlEU3GMBLLEiyBQneiLUKzHielW546rjXpBnlJK6LOwbw6uPZtYy5ttM0l7HBTPlewrAY+55'"</definedName>
    <definedName name="_AMO_SingleValue_242095788_TaskState.4" hidden="1">"'E1K8do0XKkvk9mp7YVtPHXB/rQzGKMDC00TIpsbPMCPdiBh+ptbAtNnl2Nyic7Owj3l1eo/YAylcNf4a/PJfNQ/5BO/yvUGs7n1p1ithbQwuhNo/+Fl2vhu1ZAGwj3BaoXehyB+xlHqVXoWfX8Nff+pj1/CQ9SA6cG7t57oOvhrPnKbMBu/TRzlS7TyTWvOLhR2y7KTIui7vC1uOtGqpZzNkaV+VdTROkter/Dkk5Yc5WDCpq9FVzir2tFq'"</definedName>
    <definedName name="_AMO_SingleValue_242095788_TaskState.5" hidden="1">"'eFd3Qpf0xozJzU/9mjN74gzocOFqyTprN261ZH8pdgviBwHBZHjsCByHBVEjkpB5DguiBwnBZHjtCByVAsih1rl2bYk5VhRLGgNxx3FRxxtk9d/8eXlN5Dyd2QaMio/WTNF/qjtXn2xaXsUZR1lN2DGJVxTJ05t7SqMaoMkSGH5ilfztNeOBvicobRlUtbxuUukxd0aycNW7byWksyi2kA9Rx1tU9qmtmNT+9qqtFWlblUH2qq0VaVuVYfa'"</definedName>
    <definedName name="_AMO_SingleValue_242095788_TaskState.6" hidden="1">"'qrRVpW5VR9qqtFWlblUVbVXaqlK3qmNtVdqqUreqE21V2qpSt6pTbVXaqlK3qqq2Km1VW5gF3dN2pe1qpV2to1y/imivXUZ7rqduPuHZZZmL+2zPqp3OeaxIB+30zkMWYRk/ckPvkH+ffT49smp3pH5GwLmrYHWsscf+pvGmTmNus0Vgq6QXcZJhrfN++cSdZLrcrZU/6MnVSz5fosT7NImSo0lD3ks0dnBR+nTwPcd/MbpG5uixa5ZYIlm'"</definedName>
    <definedName name="_AMO_SingleValue_242095788_TaskState.7" hidden="1">"'35Nr7JP2Us8Q9lrxSXtO6p6y7uCZoz0Cd7tPTzj1UC9ZF+ph4z07f4OyRZZwwP/HU7YOH5yPJp8Kze3baT23bg02TzCa3nUNLXyYyLbHn6lx7Ne3VcvZq3vxH+zft35L7N7G75gwaiT2XYk+p9m/av+Xr37x33Nq/af+2iX+7gm43/LZGsaewqz2c9nC5ezjvzFF0Hxe8/3wIWWckdpvLOSbZyvauz2C/8ZpHt8peevQZf019h6bHdwHGt3'"</definedName>
    <definedName name="_AMO_SingleValue_242095788_TaskState.8" hidden="1">"'+uXmcxOovJd8VNvRnijP6goq2tZbum9RrWUOJFNmffRolt6m3lXbTZF1c8ixbH/LEpeUwKk31dFIkXPcKQXsequZz7C8vsshrXUXPLePp5x+xr1bLs0Wh179f5HsBA2YTpHiJJ7nyfihgPO6H82myFA1+Lb2ck3ZnPGJVdETWalqpGz4oF8drCruf0UHZpN4SPneGWPHxKLP2Qc8LHUCuIhnTB928GymYsdxyE8pq2sfNXfxyM2orXJH5vo'"</definedName>
    <definedName name="_AMO_SingleValue_242095788_TaskState.9" hidden="1">"'uHKhp3c3DVnTL1jZsj3sA+lwzdw6iC22NeUD3demaB8bsogI17wnYcdEU8cdW9x1f9Wo7nZyq2EvB9MnXugezJ1lS3zxN9tHhcLM8OU2W3w3YP4dY4XB48G/26I867Jzlq9Pe5u/aDybVmDeNNnVFsIeiOo1zKaGAOiRxpU43b3W4ik6JD6ZZYleylbWrcUC48lrbMT9+ha1dNC6yfLsoN7I/z9WKJ3Z/xmqAE57xGUXXylPmtzb/KTbR/1'"</definedName>
    <definedName name="_AMO_SingleValue_247862661_TaskState" hidden="1">"'Partitions:13'"</definedName>
    <definedName name="_AMO_SingleValue_247862661_TaskState.0" hidden="1">"'SASUNICODE7V3pb+I4FH+fV9r/AXWl/TCaLb0PzSVKr9G0tAudjvYTopTOoOUaAp2pVvu/78/PMUmcgwRCAqwVERLn+V1+frafHectfaCf1KUOFeiZWjQki9rUpx69ow3apk3awn8BT3rURPojnvboKz8d04ie6A86wvUHek+/0i/0lu6oARx/I08PV13kFLA1QHdxNEDhBc8E1AOotgC7MaEtIPdAc5fpKtoCX9fGUsJvk87oAmdFycL1K'"</definedName>
    <definedName name="_AMO_SingleValue_247862661_TaskState.1" hidden="1">"'WNqAkcbeFv0GvnuNXn2AbcNnFsT7AKqDM46kGQMWMFrD2ch2RDYOwxxi3vBaxv4P+HpCyj3QbfFWAW1feigBV00wfkDHeO8RzugdYy7jYlm7ln69kTyMrB0+KoJepJLXWsj3I1wV4fkp3zdsPFYEZi9WJos23eWSepTyFvhZ+K+iXuL7xQFCzlHNn+i3HoMV4xJb4h8PzKhVGVKz0xnjLQsaI4m6aLMRnyVLd0e586CpqwXokZ0aZAJRYda'"</definedName>
    <definedName name="_AMO_SingleValue_247862661_TaskState.10" hidden="1">"'eJ/mPZN5zXBKybzQNcnvRLZdO+ycu8YPq7EDWzGhHpfDxxVdbWB4vjK3OiOkdRnuMQQ+fJciYWkbkfhumf+mz98uxkbr9sq94hw8ef1jfTIuF6PdReCX+0yngVm3MOebL3U+Rnyen44qBQdrWhjFnszeSEF6NHS9p6mRpHYcTrsYu1Y6vlP1CpLVXSef1xOr1FoEHqePX9DwFJh76Y2fInua8Sidsz8eIa3PfE+nMGb/fzUZowTtKa/rPFq'"</definedName>
    <definedName name="_AMO_SingleValue_247862661_TaskState.11" hidden="1">"'HTk/f33OKq+0bruWnnnGDG5s3p/QJG/ZY4gH1Q8n6BZiq6I04z1Sr737SRfrQ5kH2kcLHaE4fas+V9x5P/XvgDe3SqMyI+9GW+Q5wA1tWqZkBn2+5nlh2jE/GF8PHWU77rrRb08aXjifRS9yr/Thl4m4H5Lh2zLW04tOS4O/ZzlPi34AGKZWmSL3DIb/56+ha5y5JKcbFOa30FAaRS9pCtNYXVddEKxK3poV9AUAvqSt4ImHvp1Riq/aXmI'"</definedName>
    <definedName name="_AMO_SingleValue_247862661_TaskState.12" hidden="1">"'SokvpW+5jbBIdbLxeWVrJJamFQOQiZBxOvMZvOq1xz+rxHY5PcvVlV566pwbI82PgcG4/zjflN3Lk9hTOytTin3J/XsvWmvnaZ/Fv2m9BQh9QXDXucW29nZ5NIHxHOzrOOyc/xTsB4PKx8ihN87+k/'"</definedName>
    <definedName name="_AMO_SingleValue_247862661_TaskState.2" hidden="1">"'Bxhe6DATqgOu+88Z1hEvxe0caO7kQHM3B5p7OdDcz4HmQQ4086idRznQPM7FJ2xlRFX0Ppr0DWmiZ5dVa/YNOcfAIqg+2r3ARVP9jn6U+OUj8wue1e1zPhwo+fOUPH3axVg9awV9y/3TAY8NRuApWS9c5Xb3vnWMJ7jr84jKjeUET6qc3gLGPsMKfCLXE993J+kbrtHUkHu2anxTxXmI/wKPP14Ys4LxauWcNWtNyetA6ToNkypM6htcK/1'"</definedName>
    <definedName name="_AMO_SingleValue_247862661_TaskState.3" hidden="1">"'d4d/Cna7Hb9xfv+JyajFdR1J3fiuyBN2QXgoX3Gt8YJmEPBZTEU+eQuQMx1Wxry0N0yhQ28UE/Pt1G6S7ZNalLOcG50eGLXGZt9i7yjH7KlqVjBNcI80rr5O+wU+kx9jkwxtr0CMNTjRBQuuRAwEz4hyi3nfxE7BFesWRgAb7rQJytZmX3iS+UABEkX6n3+gnnr6xr0q4Choxvg6ElFTkqDYZDX0k/I7+gSWVoN8z/L8D5Hek90H9jef630'"</definedName>
    <definedName name="_AMO_SingleValue_247862661_TaskState.4" hidden="1">"'hO3D43GT/+vsyrQLgCDlle8TkOx1TgstN7FvExF2LIcrw2khytjSSHayPJwdpIsr82kuytjSS7ayPJztpIsr02kqyuHO4ZklWQwturjjdC6POs1qNnzLU644BgmRTUNY9+WgE91HWUtsJ22OIRS3MyG/gRsCV7tPnMnMroieBFjgu8o9fV00qFZ2rDtFLi1A7gLB5BS724Yw3OtYwz9bnehY/pk0c44vMSzkGa8ZAynl3RZ9SPSkyZw3FV8'"</definedName>
    <definedName name="_AMO_SingleValue_247862661_TaskState.5" hidden="1">"'ezL3FhuoZsL+Ld58VzC3k9xnMWWLLsITbSdOlZwi1+DYzTSZ40ytNAoLrKxzXOUYBVt6t3ctiDazPh4FmcHTuztgnONARusfekPVFzZyeePZak1LjXY+ieObcm4loyH91jGvhZJ1XmuMZSMAXr5CePDncPbfvzO0fo3k+jo/STiJGJjbW6JChwT+spwft37dTRbK3gJagKTO0Z1ifuGjX8dW34ls4z2/V+kVVFXXd5pXmp19BDfbytdlHA/'"</definedName>
    <definedName name="_AMO_SingleValue_247862661_TaskState.6" hidden="1">"'nMyjZeu5K2h1p/nbafMl0X2WCs6lJfDoyVp2VTZ3PE5rZNznDKKelT3csE3M245foJaVgOmU6pDiBr8SZF4tG3C0n+bII7wFj6YbV3dx5sQVtJrDTjZvrnK52ymV5l/T2eGeRQnXgtMuS67GuQJmKwBL8tW1cXLoa2yjV9Z2GJNayfA0mT0Ud0KGc0/KrKsspq1dzJ+L7SXhY2dJ+NhdEj72loSP/SXh42BJ+DhcEj6OloSP4yXhQ63BXDQ'"</definedName>
    <definedName name="_AMO_SingleValue_247862661_TaskState.7" hidden="1">"'nxUStWNiaO28r3ubWdvb8L75++Wdw+Sd6GrJVHpCKRvtbbe86OQf2zhXZCF+lsxkSP42W1E1HrH2KXuOjdDALpaj+ii552iuTmjhOkFqxIcs46jNJUZ/CedT6St1SZrOoW1A9Qx5jU8amFmNT28aqjFWlblU7xqqMVaVuVbvGqoxVpW5Ve8aqjFWlblX7xqqMVaVuVQfGqoxVpW5Vh8aqjFWlblVHxqqMVaVuVcfGqoxVLSAKumXsythVoF'"</definedName>
    <definedName name="_AMO_SingleValue_247862661_TaskState.8" hidden="1">"'1Ng5w+i+jMXcZb11O212vXmOflXdsTtN9aHjPSYfvN5cGLsIwfuVGvkn+3v3zWCATt3ZOPbQTtomRWK7jfVgpu9RwvNG/LV6YO68wK1Up6bd9stKb54XxawNlkqU/lP2wNbdg7OQ4fV9TiNyc7Liz+9f8d9sLenAXmSOYteN7VlR7TneKtSzqXNzR9FyW504/YTyrdddzuN0ZnX7//GXdqPyuBT6z/fdRwhu3GtLhV3H5o//tHxRltctG9e'"</definedName>
    <definedName name="_AMO_SingleValue_247862661_TaskState.9" hidden="1">"'enLRJ9PvMt5Zrya8Wo5ezW9J2b8m/Fvs/s38Z7PCSQ6w9VH/K6MjzM+LncfFzTuNn7O+Lk0/FyF9+QwPs74uGXxcTLGafyb8W/zzDqVUQPLdEniLe4L04szHm5uD6djCd8xpIX8fRL7g8j4tpTcefc9vC6vbo27Q127gSerkdw3oWZqnKlxufcp9Dmp+L2Kda/d2c+2q11hTugvWrZ59Wzns1dh1jJZJMxdtnF8ur6XnGP18fy33yfP7ouj'"</definedName>
    <definedName name="_AMO_SingleValue_30194841_TaskState" hidden="1">"'Partitions:11'"</definedName>
    <definedName name="_AMO_SingleValue_30194841_TaskState.0" hidden="1">"'SASUNICODE7V1bb+I4FD7PK+1/QF1pHkaz0HuLdi6i0MtoGMoC7WifKkrpDlpuC6Gz1Wr/+34+jnODhCSkSYosBCT28bnYn4+P7Vze0yf6h0Y0pAI9UZ9mNKcBTWhMH2iH9qhIu/gvIGdMPaQ/IHdMf3Luggx6pF/pFMef6CP9TD/Re+pQFzz+QpkxjkYoKWjboB7h04WEZ+QJqntI7YN2x5ItKA8h84DlKtmC38jkUsG3SOd0iV8laY7jG'"</definedName>
    <definedName name="_AMO_SingleValue_30194841_TaskState.1" hidden="1">"'nPqgccAfPv0DuVuPfYcgW4PPHct7oKqCs2GsGQBWqHrGL/Cshm4D5miiXOh6wD8vyD3GZInkNtnrkLaEeqgj7roQfN7KuP3kPYhq4yzHatmbtn6gWV5FVyGfNSDPKmlt9YMnBk4u4PlNT7umnzmAZzdXHps299sk6xPYW+D88R5D+dzPlMS5ihpmPqJdhszXSmkvBnK/UhFUoslPbGcBdLSkGlY6aLNDD5KV+6YS6chc8p94ilF7Lgl7mUg'"</definedName>
    <definedName name="_AMO_SingleValue_30194841_TaskState.10" hidden="1">"'cyLaIOe8rkPy+XFzs+7UewqivzOpiBoa0tCc28s3QHk9fTyLvDFMfJ29nJY13l8RQfq1T8ni95H+Bw=='"</definedName>
    <definedName name="_AMO_SingleValue_30194841_TaskState.2" hidden="1">"'cz8DmQcZyDzMQOZRBjKPM5B5koHM0wxkljPxCbspSRWjco++I01EPGl5+e8ouQAXIfXBjI42l1oKFX0o6iaP4VOOnwzEO9EiFVXaGaF4Ocr47yvS3Hzs9B3OkVYW+eOOIb0RpB0lSmpvRChoDC4hdB3hK2hL9JYjvC63cAGlBqzL2IobC6Ao0Rv6BXFyjX4zjyo4WhUJvFtJKaXIaCWaDG+E84H+pTpyzhAD13H2Br1iARqDS9nH/wVq4sR'"</definedName>
    <definedName name="_AMO_SingleValue_30194841_TaskState.3" hidden="1">"'JNH2W++LblXQFfGR7hdfYn1OB287bM8JzLoSwpbw1lpxujSUnW2PJ8dZYcrQ1lhxujSUHW2PJ/tZYsrc1lrxeO5wrX6/BCnfM7o2Zz3A24ZVaZ8SsqBpsRZ/j3Z61RvgZtBUzahdrrGq+INdcRVQpZx0za/3MX36DV0r95Fc4dQg6EUXOTQ3qHCP3eb5iH8s5zITrJ7z8axyr2UedZRixdfHXQEl3SpsHzpaclG59qsir0w3mM42QNvvzai'"</definedName>
    <definedName name="_AMO_SingleValue_30194841_TaskState.4" hidden="1">"'Hv28ZcmqibS+BwUz5XQFYNn/PQlpUi1GgpVNvHw6mNgia+XUjvm7MfI0WEBmmRDjYv0IIt+L7OxlgQvi08n/RwEOwvr1D6AWlq7n+Fb5dTZoH+IZn2V1IrOJ9ZK0zpIqCB3ptE+wsv18BvJYcYCPYFqhU6PAJ3Ux6lVklPq+WvufU3bflLeJAKONXoDlZc41uBza8LA3btJxmrtJlO7pVHkRu27sKs0CrqFudF3W9WpZyruCpteRdWpN6i9'"</definedName>
    <definedName name="_AMO_SingleValue_30194841_TaskState.5" hidden="1">"'Vus6YgtVzGooNldwSX6fniYEt5d8eC98CFzUuvqj9a6sDgTNly4UuKu9q/bVc1ei72c6LGfEz0OcqLHYU70OMqJHsc50eMkJ3qc5kSPck70ULvDL61JKdIo5rf36x7FBzzaxi//vBSX30DL3xFpyFF5aq0ULY/a7l1bm7ZDYfZfiz4rLsGWOuVU1u7eqjqIIykoXvFanvSecw+fM6Q2TMoqPnexrLhbo3nQbr8XKfEQ1YTUc5TRmNKYehlM'"</definedName>
    <definedName name="_AMO_SingleValue_30194841_TaskState.6" hidden="1">"'7WlUaVQljqp9jSqNqsRRdaBRpVGVOKoONao0qhJH1ZFGlUZV4qg61qjSqEocVScaVRpViaPqVKNKoypxVJU1qjSqXmAVdFfjSuNqJa7WUa7fRbT3LsNd11M1r/Bss875vbZn1RMSstiR9ntCRBa6CGT8yEx6i5afz5FNi6y6q1pfI+C8q2D1WGP3/U3HmyoNuc7mvrWS3IgTT9Y675fNuBPPlru1+vtduXrJ5wukeK8mUXrUqc/3Eg0dXJQ'"</definedName>
    <definedName name="_AMO_SingleValue_30194841_TaskState.7" hidden="1">"'9LfzO8C9618DsPXbJAmskyxZc9z5JP+VMcfclr5bXtO4q6zbyBO0ZqJO9etp5D9WcbZE+Jtq10zc4e2QdR8xPXHX74OH5SPKq8PSunV6mtvFg08TD5EvH0NKXiUhL3HN1rr2a9moZezVv/KP9m/Zv8f2buLvmDBad4+gzvnXt47SPy9zHrZrtaj+n/VwSfq7B985rH6d9XF58nFxZ1P5N+7dN/NsVbLvhp1mLe6fb2sNpD5e5h/OukIf3cf'"</definedName>
    <definedName name="_AMO_SingleValue_30194841_TaskState.8" hidden="1">"'7P2ehD1wmJp2rItXRZy/bd7f5+I0+9O/0dN/VkiDP6g/K2t5buntZr2EOJNi93tm0Yn67ectBGnX1x+fFw/nvZJ8f3xUG6r/Oe0bxmkKS87JqXHD7ev1yVvaqBtBHTPYTqsc4ncYia3Ank12T9e0v+5GXa4M68OqXk8sXhrFQlOpYXiVYXdjkntu3UdgAfOyYoePgUWPs+j6KPgSNTOEkXPCIaSJuw3lEklNbUjT3iL3vQsLV4TeINJzVX/'"</definedName>
    <definedName name="_AMO_SingleValue_30194841_TaskState.9" hidden="1">"'ODk5i45YeodM6a4Bz6UDd/AqQWvZOep3u/MGSF9ZuogfaV/rGb70mP826Vvkb/8RJyZWc+N2NwfTLs7oJya9sramfJvk/vG3Jx9yJmPf8wl3gnz7OBR47fVOGNNe0bjbXV3C/ilvxQixHMiw+LB73mSXnTU0Q9Em9SowjW/jBJJ0SL1PqAFeypbW7cWcw+a1mPF3cdWtbWwe2rh2789gp+vJNp3wk8W6rliTIWMrxxVF6Cd5CdrP+y7jIo4'"</definedName>
    <definedName name="_AMO_SingleValue_37461558_TaskState" hidden="1">"'Partitions:11'"</definedName>
    <definedName name="_AMO_SingleValue_37461558_TaskState.0" hidden="1">"'SASUNICODE7V1bb9pIFD7PK+1/QFmpD1U3JITctL2IQJpUpYQFkmqfECVki5ZLCqZttNr/vt+c8fgGNrYxtoNGCLBnzpzLzOczZy62X9M7+kljGlGBvtOAZjSnIU1pQm9ojw5pnw7wX0DOhPpIv0fuhP7m3AUZ9EC/0xmO39Fb+pV+odfUoR54/IMyExyNUVLQtkE9xqcHCU/IE1RfIHUA2j1LtqAsQ+YRy1WyBb+xyaWC7z5d0hV+laQ5j'"</definedName>
    <definedName name="_AMO_SingleValue_37461558_TaskState.1" hidden="1">"'mvMqQ8eQ/Ad0CuUu/PYcwy6Q/A8sLgLqio0G8GSBWiFrhP8Cstm4D5iiibOha5D8P+I3CdInkLugLkKaceogwHqog/Nv9A5fstUgqxznO1ZNXPH1g8ty6vgMuKjPuRJLb21ZuDMwFkXltf4uGfymQdwdnPps23f2CZZn8LeBueJ8z7O53ymJMxR0jD1E+02YbpiSHkzlPuRiqQWS/rOchZIS0OmYaWLNjP4KF25Ey6dhsxHvia+p4gdt8TD'"</definedName>
    <definedName name="_AMO_SingleValue_37461558_TaskState.10" hidden="1">"'U36+UN8VaSpsfOLYugDtJD9Z/2HfYrWPMyeqDXKO7joknyI3N2tPvTcg+tuy9lFDIxqZI3z57i+vv49nkTeSia+zl9OyxqUVcaRf+xQtfm/pfw=='"</definedName>
    <definedName name="_AMO_SingleValue_37461558_TaskState.2" hidden="1">"'DGSWMpB5lIHMcgYyjzOQeZKBzNMMZJ5lIPM8E59wkJJU0Sv36SvSRMSTlpf/ipILcBFS783oaNtSvyG+EN+0rVVys6nrJ+R1zd8sZW/L+mKoiFNRNzlue+SY2YBm0aJTVdoZlXo5ypj/E9LcfOz0Pc6RVu7zxz1u8I4a7JGBpPaOAgSNwSWErmN8BW2RXnJU3+O6LqDUkHWZWGOFAiiK9IJ+w9ioRn+YRxUcrYr+Xq2klFJkhBpNhjeqfUP'"</definedName>
    <definedName name="_AMO_SingleValue_37461558_TaskState.3" hidden="1">"'/Uh05Fxj31HH2AtfMAjQGl7KP/wvUxImTaPos+9+XK+kK+Mj2Cq+xP6cCt53XG4bnXAhhy/nOWHK2M5ac7owlJztjyfHOWFLeGUuOdsaS0s5YcrgzljxfO5yznc/BCnfM7o2ZL3A25dl5Z8SsqBpsxYDj3b41L/wBtBUzahfz6mq8ICTJqFKONGfWnKm//AbPjvvJr3DqCHQiipybGtQ5Rh7weMU+lmOYKddPePk3OFajjzrLMGLr4q+Bku'"</definedName>
    <definedName name="_AMO_SingleValue_37461558_TaskState.4" hidden="1">"'6UNg8cLTkp3fpUkVenW4xnGiFt9ufVQt7njbk0UTdXwOGmfK6BrBo+l6EtK0ao0WKoto+HUxsFTXx7kD4wRz9GiggN0iIdbL5HC7bg+zobY0H4tvB80sNBsL+8Rul7pKmx/zW+PU6ZBfqHZNpfSa3gfGbN9aSLgAau3iTaX3i5Bn4rOcRAsC9QrdDhHriXci+1SnpaLX/Drb9py1/Bg1TAqUZdWHGDbwU2Py8M2LWfZKzSZjq5PyKK3LB1F'"</definedName>
    <definedName name="_AMO_SingleValue_37461558_TaskState.5" hidden="1">"'2aGVlG3OC/qHgNVyjmLq9KWV95F6h1av8WajtlyFYMKmoMVXKLvgQhTwrsTInj/w4g5qXn1B2teWJwJG967UuLO/K9bSc9ei8Oc6FHKiR5HOdGjnBM9jnOix0lO9DjNiR5nOdHjPCd6qB0B29akGKkX81sHdvfiQ+5t45d/WorLb6Hln4g0ZK/8aM0ULffa7lVbm7ZDYdZf931mXIItdcqprF29VXUQR1JQvOK1POk15z4+F0htmJRVfLqx'"</definedName>
    <definedName name="_AMO_SingleValue_37461558_TaskState.6" hidden="1">"'rOiu0Txotd+LlHiIakLqJcpoTGlMbQdThxpVGlWJo6qkUaVRlTiqjjSqNKoSR1VZo0qjKnFUHWtUaVQljqoTjSqNqsRRdapRpVGVOKrONKo0qhJH1blGlUbVFmZBDzSuNK5W4mod5fpVRHvtMty+nqq5w7PNOud3b8+qp2JksSLt91SQLHQRyPiRmfQWLT+TJZsWWXUnvd4j4LyrYHVfY1/7m/Y3VRpxnc19ayW5HieerHXeL5t+J54t3bX'"</definedName>
    <definedName name="_AMO_SingleValue_37461558_TaskState.7" hidden="1">"'6++1cveLzBVK8u0mUHnUa8L1EIwcXZU8LvzP8i6traF49dskCayTLFlz3Pkk/5UxxX0teLW9o3S7rNvIE7QWok9097byHas62SB8Tbe/0Lc4eWMcx8xO7bu89PB9I7gpPb+/0MrWNB5smHia3HUNLXyYiLXHP1aX2atqrZezVvPGP9m/av8X3b+LumgtYdImjD/jWtY/TPi5zH7dqtKv9nPZzSfi5Bt87r32c9nF58XFyZlH7N+3fNvFv17'"</definedName>
    <definedName name="_AMO_SingleValue_37461558_TaskState.8" hidden="1">"'Dtlp9gLu6dbmsPpz1c5h7OO0Me3sf5P2djAF2nJJ6qIefSZS3bd7f7+408Xd3pr7ipJ0Nc0F+Ut7W1dNe0nsMaSrRxubNtw/h09WaLNurso8uPh/Pfyz45vi8O0n2d94zmNYMk5WXVvOjw8f7lquxVDaSNme4+1BXrfBKHqMm9QH5N1r+/5E+20wZdc3dK0eWLw1mpSnQsLxKtLuxyTmzbqe0APnZMUPDwKbD2A+5FHwJ7pnCS3nOPaCBty'"</definedName>
    <definedName name="_AMO_SingleValue_37461558_TaskState.9" hidden="1">"'npHkVBcUzd2j7/sQcPW4g2Jt9rUXPGDk5u75JSp98yY4gvwoWz4DE4teCU7T139zpwx0memDtJX+sdqti8tQc+yo/wdKJafiTMza7qxAf970/YOaB9Nm2UNPfJvk6+PuTkCkaMf/7hLvAvoycGjxm8pcsab9qjG2/LuVvBL3xYqxLMiw2LC75mSXoTUcS2IVqlRhet+GSmSokXqPVAL9la2tm4t5h5EhcGL+0pb1drC8kcL5f4tEvyUJdHC'"</definedName>
    <definedName name="_AMO_SingleValue_390982613_TaskState" hidden="1">"'Partitions:13'"</definedName>
    <definedName name="_AMO_SingleValue_390982613_TaskState.0" hidden="1">"'SASUNICODE7V3pb+I4FPfnlfZ/QF1pPoxmS+9Dc4nSazQt7UKno/2EKKUzaLmGQGer1f7v+/NznMOJQxJCAqwVAYnz/C4/P7/nOOYd+8j+Zn3WYyX2zDpszCzWZUM2YO/ZBttmm2wLvyXcGbA2yh9xd8C+0d0pm7An9js7wvlH9oH9yn5h79gdawHHX6gzwFkfNTlsA9B9HC1QeME9DvUAqh3Abji0OeQeaO4SXUmb4+vbWCr4bLIzdoFvS'"</definedName>
    <definedName name="_AMO_SingleValue_390982613_TaskState.1" hidden="1">"'cnC+SlhagNHF3g77A3q3Svy7ANuGzi3HOwcqgrOepBkCljO6wDfXLIxsPcI4hbXnNcu8H/G3RdQHoJuh7ByavvQQQe6aIPzB3aM7z22A1rHuNpwNHNP0ncdyavA0qOzNugJLlWtTXA1wVUTkp/SecvGY0Vg9mNpk2w/SCahTy5vje7x6zauLbqSFCzUnNj88XYbEFw5Jr0x6v3MhVKdKD0TnSnK8qA5ccp5m03oLF+6A6qdB80R9YnnHG3H'"</definedName>
    <definedName name="_AMO_SingleValue_390982613_TaskState.10" hidden="1">"'6utVadSZoKxPcI8aeP0uRdzSNiLx3RL/7YC/XYyNNu2Ve+U5ePL7x6aTl/NsdxH4xT7TWWBWLcz9z5cmHRP6np+ObAUXa1YY+Z7M/pmC7Gioes9SI0ntWE+7HLtXur5TRgXJ+q5bz++JZWkjAo8b45cUPCXiXnjjp8hIMx6lc/LHE5QNie/ZFKbk/6+cHCVsT3lV59E6dCP9YOQUV9s31MtPfXmDF5u/pvAJG3Yu8YD+IWX9Ckx1RCPuPTn'"</definedName>
    <definedName name="_AMO_SingleValue_390982613_TaskState.11" hidden="1">"'qe+/0UT62eRAxkj5Hc2OoA0/de9wN7oE3tlujlhL3oy3zHeBGtqxCMyP6vqV+YtlzfGJ+UZ9nueO71G5DyS9dT6K2uF/7cdrEOw6IvHZKvbQW0BLn79muU6HPCEc2rclL73DwPUxHHl2r3CVpxbg4Z7WexMBrCVuI1vqi+hofReL2NN0/AKgtdQVPxO39lFXIqoMtJiDqTP6f9ZTGBJdbPxeW0rJJemFYO3CZR47XSKfzOvWcIe3R2GbeaF'"</definedName>
    <definedName name="_AMO_SingleValue_390982613_TaskState.12" hidden="1">"'b2uWvWIlkebHyujcf5H+5NXHk9hZvZWlRT7M9r2XqT/7GZ/P++N6GhHpP/aCj+vVwdZ9NJpGaE6XlWMQU53gnJx3XtU3bwfWD/AQ=='"</definedName>
    <definedName name="_AMO_SingleValue_390982613_TaskState.2" hidden="1">"'T3G7AJo7BdDcLYDmXgE09wugeVAAzcMCaB4VQPO4EJ+wlRNVPiq32XeU8YgnLy//HTWnwMKpPtrR0fxUy7GiDwl9S2P4iOKnCeKdZJGKrO2NUFSMJ7gaUtTpxXKCO3Uq7wDjkGA5Pl7ria77TvmGJ+Ic0+gvY8A6vsf4LVGM9kKYJYxfK+ekWWtGXRdK1alOKp3UNziX+rvCr4UrVY/fKaa5onbqEF1XUm99K7IFvZB+CheoMQRuLhOXxyI'"</definedName>
    <definedName name="_AMO_SingleValue_390982613_TaskState.3" hidden="1">"'q/M6TRk49rpp9bimYJqHaLifgP6jbMN0lsy5pOTf4fiTYCrV5h3qayGtW0apELnWNMr+8bvkG3REeY5MOfz6mZmNuxiWg1eyKw0yoBu/3fXw4bJm9pmypRd6yhFpd4mXg5GAlQJTZK/Ybcs5T9tY+q+AsLKp+EwopqIjIPxkNNVt4z/6BJVWg3zP8vgfkD5QPQf2t7/zfSE68PjcZP8Fx7XUoXAmHaK/4HOsxlajt1FEmPuZSDFmO10aSo7'"</definedName>
    <definedName name="_AMO_SingleValue_390982613_TaskState.4" hidden="1">"'WR5HBtJDlYG0n210aSvbWRZHdtJNlZG0m210aS1ZXDO4u8ClL4o+p4GcKQZv4ffTnX6uQB4TJJqGvKfjohEeo6SlsjO+xQxtJ2nph8AmzFzjafiVMxe8J5EXmBP3tdPa3U6GmWTisVKu0BzqIMWujFO9fgnot5piH1O31On3yGIz4veg6ynA+p4t4V+4L+UYspsx5XHfe+zo3lFrq5gH+bF88l7P0Ux1lsyfKboYm2U9cKbvFp0RyN8FmTH'"</definedName>
    <definedName name="_AMO_SingleValue_390982613_TaskState.5" hidden="1">"'C00iot8bPMcLVjHmHo3ty3wMTM+nsXZgTv3dkG1poAN177wB3Je2a0XnMuS6wAasPXPNLcl5rXEfPiAZBwqM6kqzw2CEnOAfn50fHhr+MePVzRb/9aZHb13Zpz43FiXRqISzQl9I7ig7oM6SjcKXoIax+Sdo7rEdcvGv44jv5RZzPb9X6SVs66qvLO81OroIb7flrqo4HrsPL3L13PXMOrO8reznpdExyw1fFeWwKMnG9ll29xRntbKOeYM'"</definedName>
    <definedName name="_AMO_SingleValue_390982613_TaskState.6" hidden="1">"'o56XPdyQTcw7jl+gl1WA6ZQ1IcUNPhXIvFo24Go/y8xDP4JH042ruzjPxCW0fIad7Lm5rOUdp2RZcN1bjyKLCs45p32SXOa5HGYrBEvyFYhxaqjrEKNXH/YIk1zJ8OQ8PeRXXIZzX0na9RWz1rEVz8X2kvCxsyR87C4JH3tLwsf+kvBxsCR8HC4JH0dLwsfxkvAh1+MtmpNyolFMt9rOP4p3abRNX/8lEJd/AZd/INIQo/KIydno4KjtXyf'"</definedName>
    <definedName name="_AMO_SingleValue_390982613_TaskState.7" hidden="1">"'nwt55Zjb0q3Q2NfOn0ZJ66fC1T9FrfKQO0lCKildUybNemdTGcYLSmg1ZxdFMJUVzBudR6ytVS0lnUbegeoY6xqaMTS3GpraNVRmrytyqdoxVGavK3Kp2jVUZq8rcqvaMVRmrytyq9o1VGavK3KoOjFUZq8rcqg6NVRmrytyqjoxVGavK3KqOjVUZq1rALOiWsStjV6F2NQty9lNE99llvHU9VXu9doN4Xt61PWF7UhXxRFq3J1cRvHDL+F'"</definedName>
    <definedName name="_AMO_SingleValue_390982613_TaskState.8" hidden="1">"'kY9ToL7ohWzBqBsN1zirGNsB11zGoF79tK4aOe64XmHfmqrEc6s7RayW7sS0drlh8uZgRMJ0tzJv+6NbS6d3JcPq5Yh96c7HmwBNf/98gL+2uWiCNRt+R7V1d4TG+Jvy+pXN6w2bsoiZ1++H5S2a7j9r4xmn79/hdcyf2sOD6+/vdRwanbjWlxq7iD0MH3j8opbXLR0bzwZTzm4+9ynhmvZrxawV5NjcSMfzP+Lb1/4+/5nECiM5x9wufK+'"</definedName>
    <definedName name="_AMO_SingleValue_390982613_TaskState.9" hidden="1">"'Djj4wr3cWF5t/Fzxs9l4edqtCeH8XHGxy2LjxNznMa/Gf82z1OnKnpglV0y/hb3hYnijIeb28OpWPQ7hnRQf8j4/iBifltI7r77ru/Lq9vj7tDXbuDJGkzsm9AwPc70uMJjCvWZVPyoYt17d/5P2+WuMCfsT7Zsz9XzfZ69Ck8tk82Eeds2jk9X95JzrT6e/w765PS+OIr3Wd4zmdfUU0rmha6Z+C+9rmeHnXNP/rAaO7CVE+pxOXxc2TMG'"</definedName>
    <definedName name="_AMO_SingleValue_398675413_TaskState" hidden="1">"'Partitions:13'"</definedName>
    <definedName name="_AMO_SingleValue_398675413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398675413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398675413_TaskState.10" hidden="1">"'MNxdIs7de00Jf7EWie+arbDr0/hiPE3bXn9ZnYMnby/Xno2uiDGLReCXu4XngVn3E84/MbT5mPL3/HRULThY88Iodtb2jvfkRyOtrYVrrJq45Ti9lIq/0rUvp5y3z1N3WxF4nGyqouGpMPey37uP9CzJKJ1yzzfFvRHznYZCNUY3Tq7kjz2TavGKW9ixJ/NyY/OWlO1xzc7GvsA2lQyfgamJeM55puIm95MB7k9sHmSUGZ7lOlHoNvjcc5W'"</definedName>
    <definedName name="_AMO_SingleValue_398675413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398675413_TaskState.12" hidden="1">"'fHcMYJLC4pdzu2bN2pf6BL/2+469CQkFG2R/nfvnpfmk0iPb/OzrOOyc/xVkC0HVY/1Rm+d/Qf'"</definedName>
    <definedName name="_AMO_SingleValue_398675413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398675413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398675413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398675413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398675413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398675413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398675413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398675413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416626384_TaskState" hidden="1">"'Partitions:11'"</definedName>
    <definedName name="_AMO_SingleValue_416626384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416626384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416626384_TaskState.10" hidden="1">"'gVuyx7K1dWux8KAqGmbc7c2vvoXtjxbWg+sk/Dlroo5n/ISxgSveVOj4yBF2CdpJfrIGor7Hbh9nTmQb5BzjdUk+R3Jhlp96c0j89+Xto4TGNDZn1uTb/7xeP5lF3ngmuc5eTqsaV3yiyaD6KVv83tD/'"</definedName>
    <definedName name="_AMO_SingleValue_416626384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416626384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416626384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416626384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416626384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416626384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416626384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416626384_TaskState.9" hidden="1">"'ie27dROCB87Jih5+JRY+yH3og+hPVM0Se+4RzSQNmO940gorykbu8df9aBRS/GWxBut6q74wcnNnXPG1HtmTPEF+FA2fAanNrySfU21fueVCdLnpg7SVwbHarYvrUDPM5zZHO5As/pErLlZ1s2NJNyb9ndB/WjaLUvpkX9b3EYW5rhfzjkEx17iXWBPDh51fkuZM+a05xK8te+uiaD0bSFDPCs2Ki6CninrRUkD7UHUS52qXPqraJEUbVLv'"</definedName>
    <definedName name="_AMO_SingleValue_472893794_TaskState" hidden="1">"'Partitions:13'"</definedName>
    <definedName name="_AMO_SingleValue_472893794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472893794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472893794_TaskState.10" hidden="1">"'MNxdIs7de00Jf7EWie+arbDr0/hiPE3bXn9ZnYMnby/Xno2uiDGLReCXu4XngVn3E84/MbT5mPL3/HRULThY88Iodtb2jvfkRyOtrYVrrJq45Ti9lIq/0rUvp5y3z1N3WxF4nGyqouGpMPey37uP9CzJKJ1yzzfFvRHznYZCNUY3Tq7kjz2TavGKW9ixJ/NyY/OWlO1xzc7GvsA2lQyfgamJeM55puIm95MB7k9sHmSUGZ7lOlHoNvjcd5W'"</definedName>
    <definedName name="_AMO_SingleValue_472893794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472893794_TaskState.12" hidden="1">"'fHcMYJLC4pdzu2bN2pf6BL/2+469CQkFG2R/nfvnpfmk0iPb/OzrOOyc/xVkC0HVY/1Rm+d/Qf'"</definedName>
    <definedName name="_AMO_SingleValue_472893794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472893794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472893794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472893794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472893794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472893794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472893794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472893794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539372770_TaskState" hidden="1">"'Partitions:11'"</definedName>
    <definedName name="_AMO_SingleValue_539372770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39372770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39372770_TaskState.10" hidden="1">"'POGnDPVc8aZCx2eOsAvQTvKTLRD2XVa7OHMi2yDnGK9N8llyM7P+1NsDor8zaxc1NKShOc6XbwDzev14Fnnjmfg6ezktalxaEk36tU/R4vee/gc='"</definedName>
    <definedName name="_AMO_SingleValue_539372770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39372770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39372770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39372770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39372770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39372770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39372770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39372770_TaskState.9" hidden="1">"'Y4iobiibuwef9GDhq3FGxJvtam64gcnN3fJCVPvmDHFV+BD2fAFnJrwSnaeuvqdOSOkT00dpK/0j9VsX1qCngc4szncgWbxqThTs67ra0m4N+1vg/rRtFvW0iP/NvgamZmjEDkC8o+9xPuAnh08qvymImfMaY9svK3vbgm/9E0hQzwvMiwu/J4r6UVJDdeDaJcqlbn2F9EiKZqk3gU1Z49la+vWYuZBVTjMuK+3Ze0tbH+0sO7fJsHPWhJt'"</definedName>
    <definedName name="_AMO_SingleValue_572615156_TaskState" hidden="1">"'Partitions:11'"</definedName>
    <definedName name="_AMO_SingleValue_572615156_TaskState.0" hidden="1">"'SASUNICODE7V1bb+I4FD7PK+1/QKw0D6NZKL1XOxdR6GU0DGWBdrRPFaV0By2XLoTOVqv97/v5OM4NEpKQJimyEJDYx+difz4+tnN5T5/oHxrTiAr0RAOa0ZyGNKUJfaAiVahEO/gvIGdCfaTfI3dCf3Luggx6oF/pGMef6CP9TD/Re+pSDzz+QpkJjsYoKWg7oB7j04OEZ+QJqjtIHYC2aMkWlPuQucdylWzBb2xyqeJbojO6wK+SNMdxn'"</definedName>
    <definedName name="_AMO_SingleValue_572615156_TaskState.1" hidden="1">"'Tn1wWMIvgN6h3I3HnsOQFcBzx2Lu6CqQbMRLFmAVug6wa+wbAbuI6Zo4VzoOgT/L8h9huQp5A6Yq5B2gDoYoC760PyOTvC7T7uQdYKzolUzN2z90LK8Bi4jPupDntTSW2sGzgyc3cLyOh/3TD7zAM5uLn227W+2SdansLfJeeK8j/M5nykJc5Q0TP1Eu02YrhxS3gzlfqQiqc2SnljOAmlpyDSsdNFmBh+lK3fCpdOQ+ch94ilF7LglVjKQ'"</definedName>
    <definedName name="_AMO_SingleValue_572615156_TaskState.10" hidden="1">"'0WyQc0bXJfnkuLlZc+oNBdHfllRCDY1oZM7q5bufvD4+nkXe6CW+zl5Oyxrvrogd/dqnbPH7SP8D'"</definedName>
    <definedName name="_AMO_SingleValue_572615156_TaskState.2" hidden="1">"'uZuBzL0MZO5nIPMgA5mHGcg8ykDmcQYyTzLxCTspSRWjcp++I01EPGl5+e8ouQAXIfXejI42l1oOFX0o6haP4Y8cPxmId6JFKqq0M0LxcpTx31ekufnY6UXOkVaW+OOOIb0RpB0lSmpvRChoDC4hdB3jK2jL9JYjvB63cAGlhqzLxIobC6Ao0xv6BXFynX4zj6o4WhUJvFtJKaXIaCWaDG+E84H+pQZyThEDN3D2Br1iARqDS9nH/wVq4sR'"</definedName>
    <definedName name="_AMO_SingleValue_572615156_TaskState.3" hidden="1">"'JNH2W++LblXQFfGR7hdfYn1OB287bM8JzLoSw5WRrLDneGkuOtsaSw62x5GBrLNnfGkv2tsaS3a2xpLI1lrxeO5wrX6/BCnfM7o2ZT3E25ZVaZ8SsqJpsxYDj3b61RvgZtFUzahdrrGq+INdcRVQpZx0za/3MX36TV0r95Fc5dQQ6EUXOTQ0aHCMPeL5iH8s5zJTrJ7z8Kxyr2UeDZRixdfHXQEl3SpsHzpaclG59ashr0DXmM82QNvvzai'"</definedName>
    <definedName name="_AMO_SingleValue_572615156_TaskState.4" hidden="1">"'Pv28ZcWqibC+BwUz6XQFYdn7PQlpUj1Gg5VNvHw6mNgha+PUgfmLMfI0WEBmmRDjbP0YJt+L7uxlgQvi08n/RwEOwvL1H6Hmlq7n+Jb49TZoH+IZn2V1KrOJ9ZK0zpIqCJ3ptE+wsv18RvNYcYCPYFqhW6PAL3Uh6lVklPq+WvuPU3bfkLeJAqONXpFlZc4VuFza8LA3btJxmrdJhO7pVHkRu27sKs0CrqNudF3W9WpZyruCpteRdWpN6g9'"</definedName>
    <definedName name="_AMO_SingleValue_572615156_TaskState.5" hidden="1">"'dus6ZgtVzGooNlZwSX6fniYEt5d8eC98BFzUuvqD9a6sDgTNpy7UuKu9q/bVc1ei0pO9NjNiR57OdFjPyd6HOREj8Oc6HGUEz2Oc6LHSU70ULvDL61JOdIo5rf36x7Fhzzaxi//vBSXX0PL3xFpyFH50VopWh613bu2Nm2Xwuy/lnxWXIItdcqprt29VXUQR1JQvOK1POk95z4+p0htmpQ1fG5jWXG7RvOg3X4vUuIhqgWpZyijMaUx9TKY'"</definedName>
    <definedName name="_AMO_SingleValue_572615156_TaskState.6" hidden="1">"'qmhUaVQljqpdjSqNqsRRtadRpVGVOKr2Nao0qhJH1YFGlUZV4qg61KjSqEocVUcaVRpViaPqWKNKoypxVJ1oVGlUvcAq6I7GlcbVSlyto1y/i2jvXYa7rqdmXuHZYZ3ze23PqickZLEj7feEiCx0Ecj4kZn0Ni0/nyObFll1V7W+RsB5V8Hqscbu+5uONzUacZ3NfWsluREnnqx13i+bcSeeLbdr9fe7cvWCzxdI8V5NovRo0IDvJRo5uCh'"</definedName>
    <definedName name="_AMO_SingleValue_572615156_TaskState.7" hidden="1">"'72vid4V/0rqHZe+ySBdZIli247n2SfsqZ4u5LXi2vaN1V1h3kCdpTUCd79bTzHqo52yJ9TLRrp69x9sA6jpmfuOr23sPzgeRV4eldO71MbePBpomHyZeOoaUvE5GWuOfqTHs17dUy9mre+Ef7N+3f4vs3cXfNKSw6w9FnfBvax2kfl7mPWzXb1X5O+7kk/FyT753XPk77uLz4OLmyqP2b9m+b+LdL2HbNT7MW9053tIfTHi5zD+ddIQ/v4/'"</definedName>
    <definedName name="_AMO_SingleValue_572615156_TaskState.8" hidden="1">"'yfszGArlMST9WQa+mylu272/39Rp56d/o7burJEKf0B+Vtby3dPa3XsIcSbV7ubNswPl295aCDOvvi8uPh/PeyT47vi4N0X+c9o3nNIEl52TUvO3y8f7kae1UDaWOmuw/VY51P4hA1WQzk12L9+0v+5GXa4Na8OqXs8sXhrFQlupYXiVYXdjkntu3UTgAfOyYoePgUWPsBj6IPgSNTOEnnPCIaSJuy3lEklNfUjT3iL3vQsLV4ReINJ3VX/'"</definedName>
    <definedName name="_AMO_SingleValue_572615156_TaskState.9" hidden="1">"'ODk5i45ZeqiGVPcAR/Khm/g1IZXsvNU73fmjJE+M3WQvtI/VrN9acVR9ga5y8/DmZm13IzJ+960uQu6R9NWWTOP/NvifjE3Zx5y1uMfb4n3wTw7eNT5TTXOONOezXhb3F37fukvhQbxjMiwWPB7lqQXGQ30AdEidapyvS8jRFK0Sb0LaMFeytbWrcXcg6R1OHH3rlUtLax+tJDt3xrBT1YSrTvlZwr1XdGlwsVXjqcL0E7yk3Uf9i1GJZw5'"</definedName>
    <definedName name="_AMO_SingleValue_576762798_TaskState" hidden="1">"'Partitions:13'"</definedName>
    <definedName name="_AMO_SingleValue_576762798_TaskState.0" hidden="1">"'SASUNICODE7V1Zb9tGEJ7nAv0PggvkIUgt3wdyQZavILbsSo6DPgmKLCdGdUWUnRpF/3u/neWK5PKmKFJKF4Qocjk7187Ozh5cvqH39DcNqE8VeqIeTciiBxrRkN7SGm3SOm3gv4InQ+oi/Q5Ph/SVnz7SlO7pdzrA9Xt6R7/SL/SGbqgDHH8hzxBXA+QUsC1AD3B0QOEZzwTUF1DtAXZtRltA7oDmNtNVtAW+gY2lht86ndAZzoqShetjx'"</definedName>
    <definedName name="_AMO_SingleValue_576762798_TaskState.1" hidden="1">"'tQFjgfg7dEr5LvV5NkF3CZwbsywC6g6OOtDkkfACl6HOAvJJsDeZ4hr3AteH4D/I54+g/IIdHuMVVDbhQ560EUXnH+hQ5x3aAu0DnG3NtPMLUv/MJO8Dix9vuqCnuRS19oUd1PctSH5MV93bDxWBGYvli7L9p1lkvoU8jb4mbjv4t7iO0XBQs6pzZ8otyHDVRPSmyDfj0IoNZnSE9N5RFoRNKezdFFmU74qlu6QcxdBc8x14qlA2/FS3CyB'"</definedName>
    <definedName name="_AMO_SingleValue_576762798_TaskState.10" hidden="1">"'AcPdJeLcvdeU8Bdrkfiu2Qq7Po0vxtO07fWX1Tl48rZy7dnoihizWAR+uVt4Hph1P+F8iaHNx5TP89NRpeBgzQuj2FnbO96THw1d73lqJK0dh9OuJq6VTguoYrt0ddfJ521PVWorAo/TU6toeCrMvWxT7yO9VjJKp9yqTpE2Yr7TUKjG6Mbph/nj2qRavOLae+zp1bmxeXPKur5m9/S+wO6VDJ+BqYlY0XmmYjL3kwHSJzYPMoIN70E7Ee4'"</definedName>
    <definedName name="_AMO_SingleValue_576762798_TaskState.11" hidden="1">"'2+Nx25b8FhH+Xwomt6cYc+O9s2W8AO7Zllhoa8/ma64Flj8TKUeDw3rAThSktt7RRAMdT6CXvLYUkZeP283L04ZFrYcOnKcHfk52nxr8xjnxKVaTe4BA7zY5d+ta5S1OSSXHGlZ7CIHJJe4jW+qLqnGglkta4sO806CV1AU8jbP6YamzZ/hKTEE1SX5F9ZJ/vcOvlwtJKNm1tDCoLIfd45kGy6b3JtWfEu2l2yd3vUPXukjoszxcbn2PnSb'"</definedName>
    <definedName name="_AMO_SingleValue_576762798_TaskState.12" hidden="1">"'6Au447t8dwxiAszil3UrZs3amv26X/0u46NCRklPVRfjdYb0uzSaT33bPzrGPyc7wVEMmHlU91hu8d/Qc='"</definedName>
    <definedName name="_AMO_SingleValue_576762798_TaskState.2" hidden="1">"'5lYJNLdLoLlTAs3dEmjulUBzvwSaByXQPCzFJ2wURFW0yl36hjQR8RTl5b8h5yOwCKp3dnQ0P9VqouhDQV9zGz7m+GmKeCddpKJyuyMUHeMR7kYcdbqxHOFJk9N7wDhiWIFP5Lrn+8Esfc0VcU649VcxYBPnCf4rHKM9M2YF49XKKWvWisnrQOk6DZMqTOorXCv9XeDfwp2ux28c01xwOfWYriOpO78VWYJuSC+FM+QYAbeQSchjMRXx5D5'"</definedName>
    <definedName name="_AMO_SingleValue_576762798_TaskState.3" hidden="1">"'EznBcDfva0jBNA7VdTcG/X7dBuktnXcpyrnC+Y9gal3mPa5rs16yiVcm+1CXSvPI66Wv8RHqMdT68/TG9N+b0uCS03rsSMFPOIer9AD8BW6WX3FvqsLesINcD8zKc9cEqgKjSC/oNfc5jem1f1XAVFFW/CoSUVGTkn46G3lt4S//AkmrQ7wn+3wLyO9JHoP7ac/1vJCdun5uOH3+79jIQroJDllclAZ7DXLAc5IJlPxcse7lg2c0Fy04uWL'"</definedName>
    <definedName name="_AMO_SingleValue_576762798_TaskState.4" hidden="1">"'ZzwbKVC5bNXLBkw+EemYjD4PWSyTz+iEdy7jxt6Or49WCZFNQlt2a9AI/zM0rbYBvocQvUnY2AfQBszY4enphTGQ3LEcWOLxpZPa00eHQyTCs1Tu0DzuKISOrFHTs617LfMOJYJzxGSx+xJuclnIM849s6nl3QJ9SPRkKZw3E18ezz3FiuoZszxBjz4jmHvR/jOEksWXERd7SdOlZwjV+HY27ps6YFWmgUF8XY5ilKsIn27GZuW7jgmZCke'"</definedName>
    <definedName name="_AMO_SingleValue_576762798_TaskState.5" hidden="1">"'BZnB05f6oxzPQI2WPvSH6hxAiefv2+i5nVasPWP3FeR/RQ5vjFkGUdaz1jnucVQsk/n5SeMD3cOb/vxgkdfXs96u7ezHoTo6zxwS1ThGP8rw/l179dRtlbwHNQEJnef4xz3HRv/z9jyK5ll7+3/Iq3qRevyxnmp1dFDcr+tdFHD/WQ2Glus526g1Y3zt3HjX9ExSwPn2hJ49HQtuyqbGx4r6RQccwZRL8oertgm5m3Hz1DLasB0TG1IcYVf'"</definedName>
    <definedName name="_AMO_SingleValue_576762798_TaskState.6" hidden="1">"'DTKvlg042s+z5xHegkfTTaq7JHMcClrNSaSbB1G53O2USvOvY+hzZFHDteB0wJKrfq6A2QjAkn5FSZIc+rqS6NUkfcakZqbuZ6PB4k7IcOpJyTpfFrcuoXwuNpeEj60l4WN7SfjYWRI+dpeEj70l4WN/Sfg4WBI+DpeED7W+YtGcVFO1YmGrJ7yt+AO3ttnzP/vi8k/g8g9EGrJVHpMajfa32t51Dw7sjWtkI3zWdT1k/DRaUjedWuycrdJ'"</definedName>
    <definedName name="_AMO_SingleValue_576762798_TaskState.7" hidden="1">"'BFkpR8Youed4zzV0cR0ht2JB1HO1MUrRjOI9aL6NbSjaLugbVE+QxNmVsajE2tWmsylhV7la1ZazKWFXuVrVtrMpYVe5WtWOsylhV7la1a6zKWFXuVrVnrMpYVe5WtW+sylhV7lZ1YKzKWFXuVnVorMpY1QJGQTeMXRm7CrSrOMj4WURn7jLZup66vV67xTwv79qeoD1GypiRDttjpQxehGX8KI16k/w73JSzRiBoN4RybCNohwSzWsH9tl'"</definedName>
    <definedName name="_AMO_SingleValue_576762798_TaskState.8" hidden="1">"'Jwq+d4oXlbvjr1WWdWqFbya/uy0Yrzw+W0gNlkacfyH7aGNuydHIePC+rxm5N9Fxb/+v8+e2FvzgpzJPNWPO/LS4/pTvHWJZ3LK4rfFUPu3CD2B8l3Hbf7jdHs6/c/4U7tTyLwifW/dxrOsN01FreK2w/tf/+omtEmFx3NS18mYj7xLueJ8WrGq5Xs1fRIzPg349+y+zfxns8RJDrB1Qf8LoyPMz6udB8X1O82fs74uTz8XIP35DA+zvi4Z'"</definedName>
    <definedName name="_AMO_SingleValue_576762798_TaskState.9" hidden="1">"'fFxcozT+Dfj3+aZdaqjBtbpnMRb3GcmijMebm4Pp2MJ3zGkh/wjEvuDyPFtKbnz7nt4XV7dGneDunYFT9YiuW9Cy9Q4U+NKjyn0OankUcXPXruLn21Xu8Ic0Z+0bPPqxc5nr8KsZbqRMHfZJvHp+l5yjtUn899+n5zdF0fxHuc903nNcErpvNAlyW8jPbh22Dl19R9WYwe2ako9roKPE/8/IluEovxe0jYpnXy6T1tVKauaRMGlX+fYYYq0'"</definedName>
    <definedName name="_AMO_SingleValue_576788546_TaskState" hidden="1">"'Partitions:11'"</definedName>
    <definedName name="_AMO_SingleValue_576788546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76788546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76788546_TaskState.10" hidden="1">"'/HyhnivSVNj4zLF1AdpJfrL+w77FahdnTlQb5BzdtUk+RW5m1p56b0D0t2XtooaGNDRH+PLdX15/H88ibyQTX2cvp0WNS0viSL/2KVr83tP/'"</definedName>
    <definedName name="_AMO_SingleValue_576788546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76788546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76788546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76788546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76788546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76788546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76788546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76788546_TaskState.9" hidden="1">"'Y4iobiibuwef9GDhq3FGxJvtam64gcnN3fJCVPvmDHFV+BD2fAFnJrwSnaeuvqdOSOkT00dpK/0j9VsX1qCniVH+TtQLD4TZ2rWdH0N/vem7W3QPpo2yxp65N8GXx8zcwQiRz/+cZd4F9Czg0eV31LkjDftUY235d2t4Je+KVSIZ0WGxYTfMyW9CKnhWhCtUqUy1/0iUiRFk9R7oObsrWxt3VrMPIgKgxf3lbastYXljxbK/Vsk+ClLooUn'"</definedName>
    <definedName name="_AMO_SingleValue_587946619_TaskState" hidden="1">"'Partitions:13'"</definedName>
    <definedName name="_AMO_SingleValue_587946619_TaskState.0" hidden="1">"'SASUNICODE7V1Zb9s4EObzAvsfjCzQh6Ib5z7QC45zFU2crJ2m2CfDcZzWWF+1nGSDxf73/TgURYm6ZVmyu4RgWaKGc3E4HB6i3rGP7G82ZANWYU+sx6bMYn02ZiP2nq2xTbbONvBfwZMR6yL9Hk9H7Bs9fWQz9sB+Zwe4/sg+sF/ZL+wdu2Ed4PgLeUa4GiInh20BeoijAwoveMah7kC1B9g1hzaH3AHNbaIraXN8QxtLDb91dsLOcJaUL'"</definedName>
    <definedName name="_AMO_SingleValue_587946619_TaskState.1" hidden="1">"'FwfE6YucPSBt8feIN+tJs8u4DaBc8PBzqHq4GwASR4By3kd4cwlmwL7gCCucc957QP/Zzx9AeUx6PYIK6e2Cx30oIsuOL9jhzjvsC3QOsTdmqOZW5K+70heB5YBXXVBT3Cpa22Guxnu2pD8mK47Nh4rArMXS5dk+0EyCX1yeRv0jN93cW/RnaRgIefM5o+X24jgqgnpTZHvuRBKTaL0RHQekVYEzZmTzstsRlfF0h1R7iJoTqhOPBVoO16K'"</definedName>
    <definedName name="_AMO_SingleValue_587946619_TaskState.10" hidden="1">"'kDYkuPtEnLv3muL+Yi0S3zVZYden8cV4mra9/rI6B0/eVq7tjK7wMYtF4Be7heeBWfcT6ksMbTpmdJ6fjiwFhTUvjHxnbe94T340dL3nqZG0dhxOu5q4VqoWUMZ26equyudtT2VqKwKP6qlVNDwV4l60qQ+RXisZpVNqVWdIGxPfaShUY3Sj+mH+uDapFq+o9h57enVubN6coq6v2T29O9i9lOErMDURK6pnMiZzPxkifWrzICLY8B60inC'"</definedName>
    <definedName name="_AMO_SingleValue_587946619_TaskState.11" hidden="1">"'3wecWrhWGW8D49ymc2rpuzEXh3pb/BtATW26hpQmdr6kuWPZorBgJDu8Rq0hMarqljQQob6GXvrckkpSP29eLEYhHqokNn644f092nhr9JjjyKVmeeoOD7zY7cWlc5y5NWSbFGVd6EgPPJSwiWuuLqne8pUha68K+1aCX1AW8Dbf6Y1Yj2/aXmIBoMvkl2Ufy+4pbLxeWVrLpa2RQaXDJJ44fyab5JtWfMe2p2WXu3oeseZesQxLd2fiUpS'"</definedName>
    <definedName name="_AMO_SingleValue_587946619_TaskState.12" hidden="1">"'f5Du467txeQ41EWJRT7Kds2dqT37hL/73ddWiIyyhqpPh6sN6iZpNI78Fn51nH5Od4KyCeDyufqoPvA/sP'"</definedName>
    <definedName name="_AMO_SingleValue_587946619_TaskState.2" hidden="1">"'myXQ3CqB5nYJNHdKoLlbAs29Emjul0DzoASah6X4hI2CqPJWucu+I41HPEV5+e/I+QgsnOq9HR3NT7WaKPqQ0NfUhk8ofpoh3kkXqcjc7ghFx3iEuzFFnW4sR3jSpPQeMI4JluPjuR7ofuikr7kizim1/jIGbOI8xX+FYrQXwixhvFo5Jc1aMXkVlK7TMKnCpL7CtdTfBf4t3Ol6/E4xzQWVU4/oKknd+a3IEnRDeimcIccYuLlMXB6LqPA'"</definedName>
    <definedName name="_AMO_SingleValue_587946619_TaskState.3" hidden="1">"'nDyFyhuNq2NeWhmkWqO1qCv79ug3SXTrrkpZzhfM9wdaozHtU00S/ZhWtSvSlLpHmlVelr9ET4THW6fD2x/TemOpxCWi9d8VhZpSD1/shfhy2yl5Tb6lD3rKCXH3iZeT0wSqAqLJX7Df0OY/ZW/uqhqugqPpNIKSgIiL/dDT03sJ79g8sqQb9nuD/PSB/IH0M6m891/9GcuL2uen48bdrrwPhKjhEeVUS4DnMBctBLlj2c8GylwuW3Vyw7O'"</definedName>
    <definedName name="_AMO_SingleValue_587946619_TaskState.4" hidden="1">"'SCZTsXLFu5YNnMBUs2HO6RiTgMXi+ZzOOPaSTn3tOGro5fD5ZJQl1Sa9YL8Dg/o7QNsoEetUBdZwTsE2BrdvTwRJyKaFiMKHZ80cjqaaVBo5NhWqlR6gBwFkVEQi/u2FFdi37DmGKd8BgtfcSanJdwDvKMb+t4dsG+oH40EsocjquJZ1/nxnIN3ZwhxpgXzzns/RjHSWLJiou4o+1UWcE1fh2KuYXPmhVooVFcFGObpyjBJtqzm7lt4YJmQ'"</definedName>
    <definedName name="_AMO_SingleValue_587946619_TaskState.5" hidden="1">"'pLiWZwdqL7UGeV6BGyw9oU/kOMEKp+/byLndVqw9c/UVxH9FDG+MSIZx1rPWOe5RVCiT+flJ4wPdw5v+/GKRl/eOr3dW6cHwfs6fWqJKhTjfyM4v+79OsrWCp6DGsfk7nOc475j4/8ZW34ps+i9/V+klb1oXd44L7U6ekjut6UuarifOqOxxXruBlrdOH8bN/4VHbM0cK4tgUdP17LLsrmhsZJOwTFnEPWi7OGKbGLedvwMtawGTMesDSmu'"</definedName>
    <definedName name="_AMO_SingleValue_587946619_TaskState.6" hidden="1">"'8KtB5tWyAaX9PHse4S14NN2kuksyxyGh5ZxEunkQmcvdTsk0/zqGAUUWNVxzTockuezncpiNACzpV5QkyaGvK4leTTIgTHJm6sEZDeZ3XIZTT0rW+bK4dQnlc7G5JHxsLQkf20vCx86S8LG7JHzsLQkf+0vCx8GS8HG4JHzI9RWL5qSaqhULWz3hbcX71Npmz//ii8u/gMs/EGmIVnnC5Gi0v9X2rntQsDeukY3wWdf1kPHTaEnddGqxc7Z'"</definedName>
    <definedName name="_AMO_SingleValue_587946619_TaskState.7" hidden="1">"'SB1koRcUruuR5zzR3cRwhtWFD1nG0M0nRjuE8ar2MbinZLOoaVE+Qx9iUsanF2NSmsSpjVblb1ZaxKmNVuVvVtrEqY1W5W9WOsSpjVblb1a6xKmNVuVvVnrEqY1W5W9W+sSpjVblb1YGxKmNVuVvVobEqY1ULGAXdMHZl7CrQruIg42cR1dxlsnU9dXu9dot4Xt61PUF7jJQxIx22x0oZvHDLeC6NepP5d7gpZ41A0G4I5dhG0A4JZrWC+2'"</definedName>
    <definedName name="_AMO_SingleValue_587946619_TaskState.8" hidden="1">"'2l4FZPeaF5W746G5DOrFCt5Nf2ZaMV54fLaQGzydKO5T9sDW3YOzmKjwvWozcnBy4s/vX/A/LC3pwV4kjkrXjelxce053irUs6l1csflcMsXMD3x8k33Xc7jdGs6/f/4I7uT8Jx8fX/95rOMN211jcKm4/tP/9o2pGm1x0NC98GY/5+LucJ8arGa9WslfTIzHj34x/y+7f+Hs+R5DoBFef8LswPs74uNJ9XFC/2/g54+fy8HMN2pPD+Djj4'"</definedName>
    <definedName name="_AMO_SingleValue_587946619_TaskState.9" hidden="1">"'5bFx4kxTuPfjH+bZ9apjhpYZ+eMv8V9ZqI44+Hm9nA6lvAdQ3rIP2Z8fxAxvi0kV+++h9fl1a1xN6hrV/BkLSb2TWiZGmdqXOkxhT4nlTyq+Nlrd/Gz7XJXmCP2J1u2efVi57NXYdYy3UiYu2yT+HR9Lzll9cn8t98nZ/fFUbzHec90XjOcUjovdMnEt5H6rh12Tl39h9XYga2aUo+r4OP4/3Nki1CU30vaJqWTT/dpqyplVZMouPTrFDvM'"</definedName>
    <definedName name="_AMO_SingleValue_617623402_TaskState" hidden="1">"'Partitions:13'"</definedName>
    <definedName name="_AMO_SingleValue_617623402_TaskState.0" hidden="1">"'SASUNICODE7V3pb+I4FPfnlfZ/QF1pPoxmS+9Dc4nSazQt7UKno/2EKKUzaLmGQGer1f7v+/NzHCfOQRJCAqwVAYnz/C4/Pz+/OOYd+8j+Zn3WYyX2zDpszCzWZUM2YO/ZBttmm2wLvyXcGbA2yh9xd8C+0d0pm7An9js7wvlH9oH9yn5h79gdawHHX6gzwFkfNTlsA9B9HC1QeME9DvUAqh3Abji0OeQeaO4SXUmb4+vbWCr4bLIzdoFvS'"</definedName>
    <definedName name="_AMO_SingleValue_617623402_TaskState.1" hidden="1">"'cnC+SlhagNHF3g77A3q3Wvy7ANuGzi3HOwcqgrOepBkCljO6wDfXLIxsPcI4hbXnNcu8H/G3RdQHoJuh7ByavvQQQe6aIPzB3aM7z22A1rHuNpwNHNP0ncdyavA0qOzNugJLnWtTXA1wVUTkp/SecvGY0Vg9mJpk2w/SCahTy5vje7x6zauLbqSFCzUnNj88XYbEFw5Jr0x6v3MhVKdKD0TnSnK8qA5ccp5m03oLF+6A6qdB80R9YnnHG3H'"</definedName>
    <definedName name="_AMO_SingleValue_617623402_TaskState.10" hidden="1">"'OSLk5ffijknJ5NN92qpKWdYkCm79KsUOE5T1Ce4xFufuvaa4v9iIxHdLVtj2aXwxnqZpr78sz8GTd5RrOtkVnrNYBH6xW3gWmHU/of65p0nHhL7npyNbQWHNCiPfWdub78mOhq73LDWS1I7DaZdj90o1AsrYLlnfVfW846ksbUTgUTO1koanRNyLMfUp0mvFo3ROo+oEZUPiezaFKY3iV85MM+ifAXSdR+tQzdf88W9cbd9QLz/1zP7c2Lw'"</definedName>
    <definedName name="_AMO_SingleValue_617623402_TaskState.11" hidden="1">"'1hU/YsGeED+gfUtavwFRHTKnuydjNfaeP8rHNg4h0w2faKhLeBZ87uFIY7gHj389wbLdJbS4Kj7b8d4Ae2XILLY3o+5b6jGVnbUXGOHzmrCI2qemGljFQXkVvfW9LxGkf95ggMhVT6rE1n644f892nQp9RjiyaVleeoeD70o7cmlc5y5JW8bFOav1JAZeS1hEtNYX1e/4iBK314X9p4PeUlfwStzqT1mFbNvfYgKizuQ/lE9pfFDcermwtJ'"</definedName>
    <definedName name="_AMO_SingleValue_617623402_TaskState.12" hidden="1">"'ZN3iODWoNLPnL8SDrN16n/DGnvzTZzz1Jkz7tmLZLowcanLD3O/6tv4srtNVTGwqKaYt9ly9ae/O/U5P/jvgkNcRlFjxT/Sq+PvOkk0mf66XnWMfk53gmI+8Pap+zg+8D+Aw=='"</definedName>
    <definedName name="_AMO_SingleValue_617623402_TaskState.2" hidden="1">"'S3G7AJo7BdDcLYDmXgE09wugeVAAzcMCaB4VQPO4EJ+wlRNVPiq32XeU8YgnLy//HTWnwMKpPtrR0fxUy7GiDwl9S2P4iOKnCeKdZJGKrO2OUHSMJ7gaUtTpxnKCO3Uq7wDjkGA5Pl7ria77TvmGK+Ic0+gvY8A6vsf4LVGM9kKYJYxXK+ekWWtGXQWl6zRMqjCpb3Au9XeFXwtXuh6/U0xzRe3UIbpKUnd9K7IF3ZBeCheoMQRuLhOXxyI'"</definedName>
    <definedName name="_AMO_SingleValue_617623402_TaskState.3" hidden="1">"'q/M5TiJzhuGr2uaVhmgRqu5yAf79ug3SXzLqk5dzg+5FgK9TmHeppYl6zilYl5lLXKPPKq8o36I7wGJt0eOdj+mxMzbgEtD674jATqsH7fR8fDltmr2m21CJvWUKtLvEycOZgJUCU2Sv2G+acp+ytfVbBWVBU/SYQUlARkX8yGvps4T37B5ZUgX7P8PsekD9QPgT1t57zfyM5cfvcZPz4x7XXgXAlHKK94nMcjqlEbaePMvExl2LIcrw2kh'"</definedName>
    <definedName name="_AMO_SingleValue_617623402_TaskState.4" hidden="1">"'ytjSSHayPJwdpIsr82kuytjSS7ayPJztpIsr02kqyuHO4s8ipI4Y2q480QhpT5f/TMuVZnHhAsk4S6ptlPJyBCXUdpa2SHHZqxtJ0nJp8AW7Fnm8/EqciecF7EvMA7e109rdToaVaYVipU2gOcRTNooRd3rkGdizzTkPpd+Jw+eYYjPi/hHGSZD6ni3hX7gv5RiylzOK467n2dG8stdHMB/zYvnkvY+ymOs9iS5ZehibZTZQW3+LQoRyN81'"</definedName>
    <definedName name="_AMO_SingleValue_617623402_TaskState.5" hidden="1">"'iRHC43iIh/bPEcL1jGm3s1tC3zMjI9ncXagcm8XVGsK2GDtC38g88qqnj+XJdcBNGDrnym3JfJaIh8+IBmHWiZV57lBUCIH6OUnjA93De/48Yqy9W+d7Oi9k3HiubEujUQlygl9Izi/7v06SjcKXoIax+TOUV3iumXjX8eRX8ossn3/F2ll1lWXd5aXWh09xPfbUhcVXI+dp3f5eu4aRt1Z/nbW85LomKWG78oSePRkI7tsmzuap7VyjjmD'"</definedName>
    <definedName name="_AMO_SingleValue_617623402_TaskState.6" hidden="1">"'qOdlDzdkE/OO4xfoZRVgOmVNSHGDTwUyr5YNKO1nOfMIH8Gj6cbVXZxn4hJaPsNO9txc1nKPU7LMv+6tR5FFBeec0z5JLue5HGYrAEvyFYhxaujrEKNXH/YIk1zJ8OQ8PeRXXIZzT0na9RWz1rEVz8X2kvCxsyR87C4JH3tLwsf+kvBxsCR8HC4JH0dLwsfxkvAh1+MtmpNyolEsbLWddxTv0mibvv6LLy7/Ai7/QKQhRuURk9lo/6jtXSe'"</definedName>
    <definedName name="_AMO_SingleValue_617623402_TaskState.7" hidden="1">"'nYO9cmY3wVTqbIfnTaEnddPjap+g1PlIHaShFxSu65FmvTGrjOEFpzYas4mimkqI5g/Oo9ZW6paSzqFtQPUMdY1PGphZjU9vGqoxVZW5VO8aqjFVlblW7xqqMVWVuVXvGqoxVZW5V+8aqjFVlblUHxqqMVWVuVYfGqoxVZW5VR8aqjFVlblXHxqqMVS0gC7pl7MrYVaBdzYKc/RRRPbuMt66naq/XbhDPy7u2J2hPqiKeSIftyVUEL9wyfh'"</definedName>
    <definedName name="_AMO_SingleValue_617623402_TaskState.8" hidden="1">"'ZGvc78O6IVs0YgaPecYmwjaEcds1rB/bZS8KinvNC8I1+V9UhnVqhWshv70tGa5YeLGQHTydKcyX/YGtqwd3IUH1esQ29O9lxY/Ov/e+SFvTVLxJGoW/K8qys8prvE25d0Lm/Y7F2UxE4/fD+pbNdxu98YTb9+/wuu5H5WHB9f//uo4QzbjWlxq7j90P73j8opbXLR0bzwZTzm4+9ynhmvZrxawV5Nj8SMfzP+Lb1/4+/5nECiM5x9wufK+'"</definedName>
    <definedName name="_AMO_SingleValue_617623402_TaskState.9" hidden="1">"'Djj4wr3cUHzbuPnjJ/Lws/VaE8O4+OMj1sWHydynMa/Gf82z1OnKnpglV0y/hb3hYnijIeb28PpWMJ3DOmg/pDx/UFEfltIrt59D+/Lq9vj7tDXbuDJGkzsm9AwPc70uMJjCv2ZVPyoYt17d/5P2+WuMCfsT7Zsz9XzfZ69Ck8tk2XC3G0bx6fre8kpq4/nv/0+Ob0vjuJ9lvdM5jXDKSXzQtdM/Jde17XDzrlr/rAaO7CVE+pxFXwc//0Z'"</definedName>
    <definedName name="_AMO_SingleValue_621796666_TaskState" hidden="1">"'Partitions:13'"</definedName>
    <definedName name="_AMO_SingleValue_621796666_TaskState.0" hidden="1">"'SASUNICODE7V1ZbyI5EPbzSvsfUFaah9FsyH1oLhHIMRpCspDJaJ8QATKDlmtoSDZa7X/fz+V2H+67abph1moBfZTrcrlcZbvNO/aR/c1GbMhK7In12YwZbMAmbMzesy22y7bZDn5LeDJmXdzv4emYfaOnCzZnj+x3doLzj+wD+5X9wt6xO9YBjr9QZoyzEUpy2BagRzg6oPCCZxzqAVT7gN2yaHPIA9DcJ7qSNsc3MrFU8Nlm5+wS35KSg'"</definedName>
    <definedName name="_AMO_SingleValue_621796666_TaskState.1" hidden="1">"'fMaYeoCxwB4++wNyt0r8hwCbhc4dyzsHKoKzoaQZAFYzusY31yyGbAPCeIW15zXAfB/xtMXUJ6Abp+wcmqH0EEfuuiC8wd2iu8Dtgdap7jasjRzT9IPLMmrwDKksy7oCS5Vrc1xNcdVG5LX6Lxj4jFCMLuxdEm2HyST0CeXt0HP+HUX1wZdSQoGSs5N/ni9jQmuHJPeDOWec6HUJEpPRGeBe3nQnFv3eZ3N6SxfumMqnQfNKbWJpxxtx01x'"</definedName>
    <definedName name="_AMO_SingleValue_621796666_TaskState.10" hidden="1">"'iOB6sTh37jXF/cVWKL5bssKuR+Or8TRtc/1leQme3L1c2xpd4WMWq8AvdgvPArPqJ+x/YmjTMafv5enIWrCxZoWR76ztHu/JjkZSWwvWWDl2y7F7KRl/JWtfdjl3nyfvtkLw2NlUScFTIu5Fv/cY6lniUbqgnm+OexPiO5rCgnraupUN+u3Br+o8XId2TuWNUeNq+4ZaYs2VoTmxuUuKdrtlZm0PsGEp61dgaiLus5/J+Mr5ZIT7M5MHEY0'"</definedName>
    <definedName name="_AMO_SingleValue_621796666_TaskState.11" hidden="1">"'GZ8N2tLoPPk9wZWO4B4x3z8GZWSeNpSj0TPnvAD015RZamtL3LbUZwxxZFaO6wdmtHVVJTbeUrN5u+Wrtu2siTv04/bYYTVhQi214dMX5ezLLVOgzxZFNzfK7dzj4zrFTh8ZV7pLUZVycUbUnMfBSwiLCtb6qdse9ftxWF/S/C2pN1eGVuNXXWIVs21tjAqLJ5L/CLqh/sLl1c2EoNZu8RfrVBpd8avmRdJpvUvuZ0P6YXebMJGTLu2Ydku'"</definedName>
    <definedName name="_AMO_SingleValue_621796666_TaskState.12" hidden="1">"'jBxGdbepz/tN3GldNr2KMKBpUUeyMbpvbk/9Ul/+/cbWiIyyhapPgnYLXnTSeRmo2n51nF5OV4zyc2D6qfsoXvA/sP'"</definedName>
    <definedName name="_AMO_SingleValue_621796666_TaskState.2" hidden="1">"'twCaewXQ3C+A5kEBNA8LoHlUAM3jAmieFEDztBCfsJMTVd4rd9l33OMRT15e/jtKLoCFU+2Z0dHyVMuxog8JfUt9+JTipzninWSRiiztjFBUjGe4mlDU6cRyhidNut8HxgnBcny81CNdj6z7W46Ic0a9v4wBm/ie4bdEMdoLYZYwbq1ckGaNiLI2lKrTIKmCpL7BudRfHb8GrlQ9fqeYpk711Ce6tqTO8kZoDToh3RQuUWIC3FwmLo9BVPi'"</definedName>
    <definedName name="_AMO_SingleValue_621796666_TaskState.3" hidden="1">"'TxwA5g3E1zHNDwTT31XY5Af9e3frpLpl1Scu5wXePYCtU531qaSKv2USrErnUNe655bXvb9ET4TG26XDnY2o2ZmdcAlrNrjjMnErwdj/Ch8OW2WvKljrkLUsoNSBexlYOVgJEmb1ivyHnrLG35lkFZ35R9RtfSEFFRP7JaKjZwnv2DyypAv2e4/c9IH/g/gTU37rO/w3lxOlzk/Hj7dde+8KVcIj6KsXAc5oJlpNMsBxnguUoEyyHmWA5yA'"</definedName>
    <definedName name="_AMO_SingleValue_621796666_TaskState.4" hidden="1">"'TLfiZY9jLBspsJlnQ4nCMTURjcXjKex5/QSE7P1Ydujl/3l0lCXVNv1vfxOD+jtA2ygT71QF1rBOwTYCtm9PBEnIpoWIwodjzRyOZppUGjk0FaqdDdIeAMioiEXpyxo30u8oYJxTrBMVryiDU+L8EcZBnfVvGszr6gfTRiyhyMq4lnX5fGcgvdXCLGWBbPFey9huM8tmT5RdzhdmpbwS0+HYq5hc+a52ihYVzkY5sXqMEm+rO7pW2hTjMhc'"</definedName>
    <definedName name="_AMO_SingleValue_621796666_TaskState.5" hidden="1">"'fGszg7sXOqSSi0A66994Q/kOIFdzpubyHmdFmz9M+UqIk8R4xtjknGiZMYqzy2CEjmdm58gPpwl3P3HKxp9eWtlu/dWBsFznQH1RCWK8b8RnFf3Xh2l6wWvQI1jcuYcV7jumPh/xp5fyiyyt/+LtDKLVuWN8lKbo4f4flvqooLrmTUam6/nbqDXjfK3UeNf4TFLA9+VNfDoyXp2WTd3NFbSyTnm9KOelz3ckE0s249fopVVgKnG2pDiBp8K'"</definedName>
    <definedName name="_AMO_SingleValue_621796666_TaskState.6" hidden="1">"'ZN4sG7C1n2XmEdyDh9ONq7s4cxwSWs5JJJsHkaWc/ZS8513HMKTIooJzzumIJJd5LofZ8cGSfEVJnBLqupLw1SRDwiRnph6t0WB+xWW4cN1JO18WtS6heC5214SPvTXhY39N+DhYEz4O14SPozXh43hN+DhZEz5O14QPub5i1ZyUE/ViQasn3L34gHrb9OVfPHH5F3D5ByIN0StPmRyN9vba7nUPNuydY2QjeNZ1O2D8NFxSJ51K5Jyt1EE'"</definedName>
    <definedName name="_AMO_SingleValue_621796666_TaskState.7" hidden="1">"'aSmHxiip51jPNXRxnuNswIas42qmkaEdwHrZeRrWUdBZ1C6rnKKNtStvUamxqV1uVtqrMrWpPW5W2qsytal9blbaqzK3qQFuVtqrMrepQW5W2qsyt6khblbaqzK3qWFuVtqrMrepEW5W2qsyt6lRblbaqFYyC7mi70nbla1dRkNGziPbcZbx1PVVzvXaLeF7ftT1+e4wUMSMdtMdKEbxwy3gujHqTeXe4KWaNgN9uCMXYht8OCXq1gvNtJf'"</definedName>
    <definedName name="_AMO_SingleValue_621796666_TaskState.8" hidden="1">"'9ez/ZCy/Z8VTYknRmBWsmu70tHK8oPF9MDppOlHcl/0BraoHdybD7qrE9vTg4dWLzr/4fkhd0lS8SRKFtyvS8vPKbzjrstqVzesOhdMcTODXx/kGzXcTvfGE2/fv8LruT+JBwfX//bU3AG7a6xulXcXmjv+0fllDa56mhe+DIe8/F3Oc+1V9NerWCvpkZi2r9p/5bev/H3fM4g0TnOPuFT1z5O+7jCfZxf3q39nPZzWfi5Bu3JoX2c9nHr4'"</definedName>
    <definedName name="_AMO_SingleValue_621796666_TaskState.9" hidden="1">"'uPEGKf2b9q/LTPrVEULrLIrxt/ivtRRnPZwS3s4FUvwjiF9lJ8wvj+IGN8Wktvvvge35c1tcXdoazfwZC0m9k1o6RanW1zhMYU6JxU/qvjZW3f+s+1yV5gz9idbt3n1fOezN2HWMtlImLNu4/h0dS852+rj+W+vT07vi8N4j/KeybxmMKVkXuiaif9GGjh22Llw5A+bsQNbOaEeN8HH8d/n0B4hL78Xt09KJp/q0zZVyrIikX/tVyl2mOPe'"</definedName>
    <definedName name="_AMO_SingleValue_65748969_TaskState" hidden="1">"'Partitions:11'"</definedName>
    <definedName name="_AMO_SingleValue_65748969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65748969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65748969_TaskState.10" hidden="1">"'gVuyx7K1dWux8KAqGmbc7c2vvoXtjxbWg+sk/Dlroo5n/ISxgSveVOj4yBF2CdpJfrIGor7Hbh9nTmQb5BzjdUk+R3Jhlp96c0j89+Xto4TGNDZn1uTb/7xeP5lF3ngmuc5eTqsaV3yiyaD6KVv83tD/'"</definedName>
    <definedName name="_AMO_SingleValue_65748969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65748969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65748969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65748969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65748969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65748969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65748969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65748969_TaskState.9" hidden="1">"'ie27dROCB87Jih5+JRY+yH3og+hPVM0Se+4RzSQNmO940gorykbu8df9aBRS/GWxBut6q74wcnNnXPG1HtmTPEF+FA2fAanNrySfU21fueVCdLnpg7SVwbHarYvrUDPMxzbHO5As/pErLlZ1s2NJNyb9ndB/WjaLUvpkX9b3EYW5rhfzjkEx17iXWBPDh51fkuZM+a05xK8te+uiaD0bSFDPCs2Ki6CninrRUkD7UHUS52qXPqraJEUbVLv'"</definedName>
    <definedName name="_AMO_SingleValue_662231970_TaskState" hidden="1">"'Partitions:11'"</definedName>
    <definedName name="_AMO_SingleValue_662231970_TaskState.0" hidden="1">"'SASUNICODE7V1Zbxs3EJ7nAv0PggvkoUgtHwnaoDkgW74QRVYl2UGfDFmWG6G6osOuUfS/9+NwufeuuKs1VwYIQSsewznI4cyQS9Pv6RP9Q2MaUYUeaEBzWtCQpjShD7RD+7RLe/itoGZCfZTfoXZCf3HtipZ0T7/Qb0h/oo/0I/1A76lLPeD4G20mSI3RUsB2AD3GpwcKT6gTULegOgDsjktbQL4BzUOmq2gLfGMHSw3fXTqhMzwVpQXSd'"</definedName>
    <definedName name="_AMO_SingleValue_662231970_TaskState.1" hidden="1">"'cbUB44h8A7oNdpdh+R5C7h94NxzsQuoY3A2giQrwApeJ3gKyebAPmKIFvKC1yHwf0btEyhPQXfAWAW1t+iDAfqiD85v6R2eb+gAtN4ht+P2zDVLP3QlPwaWEaf6oCe5DPfaErklcjeQvM7pnoNnkYI5iKXPsn1nmWR/CnmbXCfyfeQXnFMUFmi5dPgT4zZhuKomvTnaPRqh1GZKD0xnhTITNJduuRizJadM0J1xvz7w/Osbl3XCrU3QbDly'"</definedName>
    <definedName name="_AMO_SingleValue_662231970_TaskState.10" hidden="1">"'I9b8PIcxRTk+iPHvSeNTdfF9pP8B'"</definedName>
    <definedName name="_AMO_SingleValue_662231970_TaskState.2" hidden="1">"'mqPonx/7xikeGKd4aExfBxhHc3YnSNHMSAZpmhnLIE1Toyl8VJ++oUz4f1P25xtaroBFUL1zYoXNqVa1fLGClhZpxtHEEt4/m99Wrf3+OoxRRkNfUBbE45XvcI2Ucpc/wYgqHE95MZOEDsdHAmbJLQSvY3wFbJV+5ninxyNcQash8zJxo6gKIKr0in5C1Fin351UDak4v/g6FlJSkb47G42wD/xA/1IDNUeICBvIvcKcWAFiya289H/AGIe'"</definedName>
    <definedName name="_AMO_SingleValue_662231970_TaskState.3" hidden="1">"'v4vLhxRD6ONOk8+tedhn9szuZc6kB+vxWNOgdGKa3b5jec1ML+lmT1J5/5IJxkklqxdEK+oGwHT5Cbspr4WhEOoPHWXHZnFeCahV2Adia4wnEKlb5ILmqFVZFerK5u0JJpt/ktWgS/RqXjgAnrMjC4aDBdnfAPtBLS784Za+pT/8SaeXRGkxjmZuXZA4UdT+1RaoH9kMG+TlGXYOu4CObmjIn42qj7uvGWFromzPo4aZ4zqFZdXxOtCWrZu'"</definedName>
    <definedName name="_AMO_SingleValue_662231970_TaskState.4" hidden="1">"'jRqtbY59NTTwta+PbYU0vvtzSooWlcmNHNU4xgGxaqu7EuNHjfSxePOT1It5fnaH2HMhVPnuPb45J5qn0oZvwV1Rryc3fVYlYDmpi9RYy/sHJNPGtbqAPptkCNQpc9cM+wl4qjbmrkL3n0Nx35M1iQGjDVsZLsAq6LXOOF6YDX+0XGKh2Gk28jstDV7TudVb+CbnNd1h191cq/M6DKovvcovQao99mTscsuYpBBcxeDJbsbxx0WoTfO6S/b'"</definedName>
    <definedName name="_AMO_SingleValue_662231970_TaskState.5" hidden="1">"'RgxJrVXc+/uNYickOE0UJJ3B2ndjm7ZXBxsBReHpXER3Q0un4vyNCNu17h8PsxoRzWTdUraJw5a5yFb0fztnyLx1hW4/AMeRFrbmbsDELXGwR1eD7artVe7m7CSTpfUT6e2dqdX9UEeSml+KCx50fvTfXyOUNp0II/xucklxc0aztPeDIQ1ZXON2rc6ZXWqYJ06sDpldapgnTq0OmV1qgCdaoHqCdrYeMrq1PPolI2orFYVr1U2prJaVbxW'"</definedName>
    <definedName name="_AMO_SingleValue_662231970_TaskState.6" hidden="1">"'2ajKalW8Vq2DXL/L5e2t6b1POHbeLHeY5+19pxB3Dr2M/dKks/9l8CI047E06m2K/uVFGXzIGfJQsl6Ez6Wa4OMl7KN7J6ri/Z1nfzb1ecc04j5bJPZKcV4vH611Frgc35dPlpu1/Ce9tT/j/Aol4X0nxUeDBnyOcuTDouRp4znHr5hdQ2f2eC0rzJFsWwmc+5S20l8SnEvZT5h0UCdgjwBd7MkR//nRBcsiPU+2cyNXyN0zj2PGJ04c3IV'"</definedName>
    <definedName name="_AMO_SingleValue_662231970_TaskState.7" hidden="1">"'w3pM8EWPu3EgU2tMHDyafTj53FC9tmYj2xHnTE2vVrFUr2aqFYzBr36x9y2/fxMnCI0h0gtQFvg1r46yNK93Gxa24rZ2zdm6z3dhLtLngE/XWxlkbV7aNC+8eWftm7VsRcVyT/y7S2jdr37YlhpO79Na+Wfu2efxmrZu1bttg3YJvIK1ts7at3DMd6m+ej+hP2rbTG2ZPTbyEN+TZdl39Y6vj1dQNqR302eeAJ9PzYFGvlN8bpfG+zn9k8x'"</definedName>
    <definedName name="_AMO_SingleValue_662231970_TaskState.8" hidden="1">"'tplF7GuSzx++j0jPeX6n5bampeJ3MQP9N0z50F5+xLlbIakih+9MUNw8JDTcGVgLvT4tx/U4CYDzup+Fqshf1Ijz/PTLpxbmauBjyqnpSqRdf1Bdn6wmvnt1BeaScFjxfbVkJ4Ksz9gKPB+1Qt0KN0SlOOAif8HGhQWHH82XBj87gbz8J9nt6HXoQb9Ze6vX1J4i7seiBe9mMLtpwy9I4TQ99Cj5SsX4GpDR/k1Slb768Zo3zu8CA9Y/Lax'"</definedName>
    <definedName name="_AMO_SingleValue_662231970_TaskState.9" hidden="1">"'POcv+LXa32N+ujNHnNnPJq5sd85cncBOXPklb0z42eL5L1GMhqVkXDyGkPcHv7kw1Hne839aysvwg2PenAEksqfSyPEfXe6+pB0L15YOxqYL2JM6lTjno9qiYRok7o5fsUWzeM2yMUipE3rdSU4F+PGWsg9c/U7eTzS74kR4zvlGzn65F9RKM34Qj2W59bBJ3tf99b7XeT8Gr0k/z5Gl+Q9WAun79Qdvtlv199FD41o5Kz15P8KCHuEfBKF'"</definedName>
    <definedName name="_AMO_SingleValue_671486722_TaskState" hidden="1">"'Partitions:13'"</definedName>
    <definedName name="_AMO_SingleValue_671486722_TaskState.0" hidden="1">"'SASUNICODE7V1Zb9s4EJ7nBfY/GFmgD0U3zn2gFxznKpo4WTtNsU+G4zitsb5iOekGi/3v+3EoWhJ1WJJlye4Sgm2JGs7F4XCGouh39JH+pj71qETP1KExWdSlIQ3oPa3RJq3TBn5LuDOgNsrvcXdA3/juE03ogX6nA5x/pA/0K/1C7+iGWsDxF+oMcNZHTQHbAHQfRwsUXnBPQN2Bagewa1PaAnIHNLeZrqIt8PVtLBV81umEzvCtKFk4P'"</definedName>
    <definedName name="_AMO_SingleValue_671486722_TaskState.1" hidden="1">"'2ZMbeDoAm+H3qDerSbPLuA2gXNjil1AVcFZD5I8AVbwOsC3kGwM7D2GuMa14LUL/J9x9wWUh6DbYayC2i500IEu2uD8jg7xvUNboHWIq7WpZm5Z+u5U8iqw9PisDXqSS11rE1xNcNWE5Md83rLxWBGYvVjaLNsjyyT1KeSt8T1x3ca1xVeKgoWaE5s/0W4DhivHpDdGvR+5UKozpWem84SyPGhOpuWizSZ8li/dAdfOg+aI+8RzjrbjpbhZ'"</definedName>
    <definedName name="_AMO_SingleValue_671486722_TaskState.10" hidden="1">"'3aetqpRlTaLg1q9y7DBBWZ/h7mNx7t5rSviLtUh812yFbZ/GF+Npmvb6y/IcPHlHueZ0dkXMWSwCv9wtPAvMup9w/qGhyceEv+eno1rBwZoVRrGztne+Jzsaut6z1EhSOw6nXY7dK50RUMV2yfquU887nqrSRgQeJ1MraXhKzL0cUx8ivVY8Sqc8qk5QNmS+k1Aoz9CNk4f549q4Wrzi3nvsyerc2Lw1ZV9fszO9O9i9kuErMNURKzr3VEz'"</definedName>
    <definedName name="_AMO_SingleValue_671486722_TaskState.11" hidden="1">"'mvtNH+djmQUaw4Rm0E+Fug89DV/1bQPh3KRzbmq7Ngf/elv0GsCNbZqmhEX9fcz+w7JlYOQscng07UZjSckObBXA8hd7y3laI0zZuPy9nH564F9Z8mhL8Pdt1KvwZ4cimVUXpDQ6x0+zIpW+duyQtGRfnrNZTGEQtaQ/RWl9UnxOjRNweF/Y/DXpLXcDTCJs/pgpbtr/FJESd1L/rPrHPd7j1cmFpLZu0Nwa1hZB7NPUg6fRe594z5N002+'"</definedName>
    <definedName name="_AMO_SingleValue_671486722_TaskState.12" hidden="1">"'TOO1S/u6QWy3Nn43PsPM4/A6/jyu0xnDkIi2vKnZQtW3fq/+eS/wPxOjQkZJT9Uf6fsj6WppNIz93T86xj8nO8FRDJh7VPeYrvA/0H'"</definedName>
    <definedName name="_AMO_SingleValue_671486722_TaskState.2" hidden="1">"'AM2tAmhuF0BzpwCauwXQ3CuA5n4BNA8KoHlYiE/YyImqGJXb9B1lIuLJy8t/R80nYBFU7+3oaNFUHxFfiE8xMr/gXtP+XhQH5VjRl4K+5hhmxPHjBJwli9RUbXeEpmM8wtWQo243liPcqXN5BxiHDCvwiVoPfN2flq+5Iu4xRz8qBq7je4zfEseoL4xZwXi1csqatWbUdaB0nYZJFSb1Fc6V/i7wa+FK1+N3jukuuJ06TNeR1F3fimxBN6S'"</definedName>
    <definedName name="_AMO_SingleValue_671486722_TaskState.3" hidden="1">"'XwhlqDIFbyCTksZiKuPMQImc4rpp9bmmYJoHaLifg36/bIN0lsy5lOVf4vmfYCrd5hz2NzOtW0apkLnmJMq+8Tvka35EeY50Pbz6qZ6NOximh9exSwEy4huj3fXwEbJlec7bYYr9VQq0u8zKY5qAlQJTpFf2GnPuY3tpnFZwFZRVvAiElFZn5JKOhZ0vv6R9YUgX6PcHve0A+onwI6m895/9GcuL2ucn48Y/rrwPhSjhke5Vi4DnMBMtBJl'"</definedName>
    <definedName name="_AMO_SingleValue_671486722_TaskState.4" hidden="1">"'j2M8GylwmW3Uyw7GSCZTsTLFuZYNnMBEs6HO6ZmXQYapr3jDcSDHmG694ztq6Ovw+WSUFd8ijXCfBEP6O0NbaNDo9M7enM4CfAVuyo4pk5lVGynGlt+aKU1dNKjWdtw7RS4dIe4CyOlKRe3DGlcy7ziSHHQOGxW/JINj4v4RxkGfdWce+CvqB/1GLKHI6rjntf58ZyDd2cIfaYF8857P0Yx0lsyfKLxKPt1LGCa3xaHItLnzXJ0UKjuMjHN'"</definedName>
    <definedName name="_AMO_SingleValue_671486722_TaskState.5" hidden="1">"'k/RgnWMczdz24KIZ+PjWZwdODnWGdd6Amyw9qU/UPMHTj1/zqKedzVg6585h5H5i5z3GLCMQy1j1nluMJTM9bz8hPHhruEdP17xrMzbaRZ8O80sRA7U5ZGoxLH/N4bz696vo3Sj4DmoCUzuXOQc1y0b/8848iuZZVb3f5FWZde6vLO81OroIb7fVrqo4Ho8nS/N13PXMOrO8rez5sWiY5YavitL4NGTjeyqbW54DqWVc8wZRD0ve7him5h3'"</definedName>
    <definedName name="_AMO_SingleValue_671486722_TaskState.6" hidden="1">"'HD9DL6sA0zE1IcUVPhXIvFo24Gg/y8wjfASPphtXd3GefSho9awi2fMRVcs9Tqky//qOHkcWFZwLTvssucpzBcxGAJbkK23i1NDX20SvsukxJvXE6mE6SyyuhAynnpK0z9RmrdconovNJeFja0n42F4SPnaWhI/dJeFjb0n42F8SPg6WhI/DJeFDrTtZNCflRKNY2AoL7yje5dE2ff0XX1z+BVz+gUhDjsojUrPR/lHbux7Cgb1xzWyEP41'"</definedName>
    <definedName name="_AMO_SingleValue_671486722_TaskState.7" hidden="1">"'dD5k/jZbUTacy81mu0kEaSlHxii551k+g2ziOUFqzIas4mqmkaM7gPGodjW4p6SzqGlRPUMfYlLGpxdjUprEqY1WZW9WWsSpjVZlb1baxKmNVmVvVjrEqY1WZW9WusSpjVZlb1Z6xKmNVmVvVvrEqY1WZW9WBsSpjVZlb1aGxKmNVC5gF3TB2Zewq0K5mQc5+iug8u4y3rqdqr9duMM/Lu7YnaO+VIp5Ih+09UwQvwjJ+FEa9Tv6df4pZIx'"</definedName>
    <definedName name="_AMO_SingleValue_671486722_TaskState.8" hidden="1">"'C0X0ExthG0c4RZreB+Wyl41HO80LwjX5V6rDMrVCvZjX3paM3yw8WMgOlkac7kP2wNbdg7OQ4fF9ThNyd7Liz+9f899sLemiXmSNYted6jlx7TXeLtSzqXVzR7twy5o4PYNyTbddzuN0bTr9//giu1b4nAJ9b/3ms4w3bdWNwqbj+0//2jckqbXHQ0L32ZiPnEu5wnxqsZr1awV9MjMePfjH9L79/Eez5HkOgEZ5/wuTA+zvi4wn1cUN5t/'"</definedName>
    <definedName name="_AMO_SingleValue_671486722_TaskState.9" hidden="1">"'Jzxc1n4uRrvyWF8nPFxy+Lj5Byn8W/Gv83z1KmKHlilcxJvcZ+ZKM54uLk9nI4lfMeQDuoPSewPIue3peTOu+/hfXl1e9wN+toVPFmD5L4JDdPjTI8rPKbQn0nFjyp+9t6d/9N2tSvMEf1Jy/ZcPd/n2avw1DLZTJi7beP4dH0vOcfq4/lvv09O74ujeJ/lPZN5zXBKybzQJcn/jOq6dtg5deUPq7EDWzmhHlfBx4nfH5EjQl5+L+6YlEw+'"</definedName>
    <definedName name="_AMO_SingleValue_732119577_TaskState" hidden="1">"'Partitions:13'"</definedName>
    <definedName name="_AMO_SingleValue_732119577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732119577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732119577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732119577_TaskState.11" hidden="1">"'M5EFkusE9bTsT3gefJ+TRJYZ7wHj3M5yZddJYikLPlP8O0FNTbqGlKX3fUpsxzFFbMWIc3HO2Mzap6ZYyYmB7FbX23TURp36cMUGMVCyoxTY8uuL8PZllKvSZ4simZvndOxx8V9qpQ+Mqd0nqMi7OqNqTGHgpYRHhWl9Vu+MRJW6rC/pPB7Wm6vBK3OprrEK27a0xAdFk8p9oFxQfbG7dXBhKzSZvkX61wSWfWn4kneab1H4mtPdmlzl7Kb'"</definedName>
    <definedName name="_AMO_SingleValue_732119577_TaskState.12" hidden="1">"'LlXbMOSfRg4rMtPc7/6G7jyuk17BELg0qKfZcNU3vyP/KS/1/vNjTEZRQtUvz7sBp500mk9vTT86xi8nK855P3B9VP2cL3gf0H'"</definedName>
    <definedName name="_AMO_SingleValue_732119577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732119577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732119577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732119577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732119577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732119577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732119577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732119577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779436236_TaskState" hidden="1">"'Partitions:13'"</definedName>
    <definedName name="_AMO_SingleValue_779436236_TaskState.0" hidden="1">"'SASUNICODE7V3pb+I4FPfnlfZ/QKw0H0azpRc9NJcovUbTUhY6He0nRCmdQctVAp2tVvu/78/PcQ7nDiGBWSsCEuf5XX5+fs9xzDv2kf3NRmzISuyZ9dmMGWzAJmzM3rMy22FbbBu/JdwZsx7KH3B3zL7R3QWbs0f2OzvC+Uf2gf3KfmHv2C3rAsdfqDPG2Qg1OWwb0CMcXVB4wT0OdQ+qfcCWLdocch8094iupM3xjUwsNXy22Bm7wLekZ'"</definedName>
    <definedName name="_AMO_SingleValue_779436236_TaskState.1" hidden="1">"'OD8lDD1gGMAvH32BvXuFHmqgNsBzm0LO4eqg7MhJFkAlvM6xjeXbAbsQ4Jo4przOgD+z7j7AsoT0O0TVk6tCh30oYseOL9nx/jeZ7ugdYyrsqWZO5J+YEleB5YhnfVAT3Cpam2OqzmuOpD8lM67Jh4jBLMbS49keyKZhD65vA26x697uDboSlIwUHNu8sfbbUxwlZj0Zqj3IxdKLaL0THQWKMuD5twq5202p7N86Y6pdh40p9QnnnO0HTfF'"</definedName>
    <definedName name="_AMO_SingleValue_779436236_TaskState.10" hidden="1">"'0zZVyooikX/r1yl2mKNsRHAPsTh37jXF/UU5FF+TrLDn0fhqPE3HXH9ZWYIn9yjXsWZX+JzFKvCL3cKzwKz6CfufGDp0zOl7eTqyFWysWWHkO2u753uyo6HqPUuNJLXjYNqV2L3SHgFlbJes79r13OOpLG2H4LEztZKCp0TcizH1MdRrxaN0TqPqHGUT4juawoJG8Ssr0/Tb31/VebgO7XzNG//G1fYN9fJTV/bnxOauKXxC2cwI79E/pKx'"</definedName>
    <definedName name="_AMO_SingleValue_779436236_TaskState.11" hidden="1">"'fgamFmNK+J2M3550RymcmDyLSDc607Ui46qh7h7venQxnZms0UuJ+MGW+BdzUlFVoZkrfTeonhjlTK2aJg7NlO0qT2m0rswS2J1Fb3K39OG3iHAfE7MSCemnDoyXO37NZp0afKY5sWpOX3uLgO9FOHbpWuUvSinFxRrWexMBrCVsI1/qq+hofReL2tKD/cVBb6gqeiNv7KauRVXtbTEC0mPyX3QWNCTa3bi4MpWWT9EK/duAyTy2vkU7nLe'"</definedName>
    <definedName name="_AMO_SingleValue_779436236_TaskState.12" hidden="1">"'o5E9pps8ecOYnsc9esS7Lcm/hsG4/z78BbuHJ6Cnt+wqCaYpdlw9Sb/A+65P9CvAUNcRlFXxT/qayOs+kkUvP69DyrmLwc7/pE+UHtU7HwfWD/AQ=='"</definedName>
    <definedName name="_AMO_SingleValue_779436236_TaskState.2" hidden="1">"'nQJo7hZAc68AmvsF0KwWQPOgAJqHBdA8KoDmcSE+YTsnqnxU7rHvKOMRT15e/jtqLoCFU30wo6NVU31CfME/xcj8gnsd83tVHFRiRV8SukkxzJTixzk4SxapydrOCE3FeIKrCUXdTiwnuNOi8j4wTgiW4+O1Hul6ZJWXHRH3jKIfGQO38D3Db4li1BfCLGHcWjknzRoRdW0oVadBUgVJfYNzqb8r/Bq4UvX4nWK6K2qnPtG1JXXWN0Jb0An'"</definedName>
    <definedName name="_AMO_SingleValue_779436236_TaskState.3" hidden="1">"'ppnCBGhPg5jJxeQyiwu88BsgZjKthnhsKprmvtisJ+Pfq1k93yaxLWs4Nvh8ItkZt3idPI/K6TbQqkUteo8wtr11epjvCY2zR4c5H1WzUzjgFtJpdcpg51eD9foQPh62w15QtdslvlVBrQLyMrRy0BIgKe8V+Q859yt6aZzWc+WUVb3whBRWR+SSjoWZL79k/sKQa9HuG3/eAfEL5BNTfus7/DeXE6XOT8eMd11/7wpVwiPYqxcBznAmWo0'"</definedName>
    <definedName name="_AMO_SingleValue_779436236_TaskState.4" hidden="1">"'ywHGaC5SATLNVMsOxngmUvEyy7mWDZyQRLOhzOmZkoDG4vGc/jT2gm68E1hm6OX/eXSUJd02jW9/E4P6O0DbKBPo1APWsG8BNga2b08EycimhYzKh2PdHI5mmlQbOzQVqpUekQcAZFREIvztjRPhd5w4RineAYLXnEGp+XYA6yjG/ruHfFvqB/NGLKHIyrhXtfl8bShG4uEGMsi+cS9n6K4yy2ZPlF3OF2altBE58uxdzCZ81ztNAwLvKxz'"</definedName>
    <definedName name="_AMO_SingleValue_779436236_TaskState.5" hidden="1">"'XO0YAvj2e3StsDj1vh4VmcHdi51QbUWgPXXvvAHcp7ArufNTeRzrTZs/TPlKiJPEfMbY5JxomTGKs9tghI5nZufID6cNdzjxyuafXlrZbt3VgbBc50BjUQlivG/EZxX914dpRsFL0GNY3LmHJe47pr4f8aRX8ossrf/i7Qyi1bljfJSm6OH+H5b6qKG65k1L5qv525g1I3yt1HzX+ExSwPftTXw6MlGdtk2tzRX0s055vSjnpc93JBNLDuO'"</definedName>
    <definedName name="_AMO_SingleValue_779436236_TaskState.6" hidden="1">"'X6CX1YDplHUgxQ0+Nci8WTZgaz/LzCN4BA+nG1d3cZ5xSGj5TCLZcxBZyzlOyTLvOo4hRRY1nHNORyS5zHM5zLYPluQrauLUUNfVhK+mGRIm+WTq0ZoN5ldchnNXSdpnZ1HrMornYmdN+NhdEz721oSP/TXho7omfBysCR+Ha8LH0ZrwcbwmfMj1JavmpJJoFAtaSeEexQc02qav/+KJy7+Ayz8QaYhRecrkbLR31Have7Bhbx0zG8FPXbc'"</definedName>
    <definedName name="_AMO_SingleValue_779436236_TaskState.7" hidden="1">"'C5k/DJXXSqUU+s5U6SEMpLF5RJc/6SXMPxwlKGyZkHUcnlRSdCM7D1suolpLOopqgeoY62qa0Ta3Gpna0VWmrytyqdrVVaavK3Kr2tFVpq8rcqva1VWmrytyqqtqqtFVlblUH2qq0VWVuVYfaqrRVZW5VR9qqtFVlblXH2qq0Va1gFnRb25W2K1+7ioKMfopoP7uMt66nbq7XbhPP67u2x2+PlSKeSAftMVMEL9wyfhRGvcW8O/wUs0bAb1'"</definedName>
    <definedName name="_AMO_SingleValue_779436236_TaskState.8" hidden="1">"'+CYmzDb4cIvVrB+baS/6hne6FlR746G5LOjECtZDf2paMV5YeLGQHTydKJ5D9oDW3QOzk2H1esT29ODh1YvOv/h+SF3TVLxJGoW3K9Ly88prPE3ZdULm9Y9K4YYucGvj9Ituu4nW+Mpl+//wVXcn8Sjo+v/31QcAbtrrG6VdxeaO/7R5WUNrnqaF74Mh7z8Xc5z7RX016tYK+mRmLav2n/lt6/8fd8TiDRGc4+4XOlfZz2cYX7OL+8W/s57'"</definedName>
    <definedName name="_AMO_SingleValue_779436236_TaskState.9" hidden="1">"'eey8HMN2pND+zjt49bFx4k5Tu3ftH9b5qlTHT2wzi4Zf4v7Qkdx2sMt7eFULME7hvRRf8L4/iBifltIbr/7HtyXN7fH3aKv3cCTtZnYN6Gte5zucYXHFOozqfhRxc/eu/N/2i53hTlhf7J1e66e7/PsTXhqmWwmzNm2cXy6upecbfXx/LfXJ6f3xWG8R3nPZF4zmFIyL3TNxH9DDRw77Jw78ofN2IGtklCPm+Dj+O+P0BEhL78Xd0xKJp/q'"</definedName>
    <definedName name="_AMO_SingleValue_805804074_TaskState" hidden="1">"'Partitions:11'"</definedName>
    <definedName name="_AMO_SingleValue_805804074_TaskState.0" hidden="1">"'SASUNICODE7V1bb9pIFD7PK+1/QFlpH6puSMhd24sIpElVSligqfYpooRs0XJJsWk3Wu1/32/OeHzDNrYxNqARAuzxmXOZ+ebM8cx4/Ire0j80phGV6DsNaEYGDWlKE3pNe3RI+3SA/xKuTKiP9AdcndBffHVOJj3Sb3SO47f0hn6mn+gVdakHHn8jzwRHY+QUtB1Qj/HpQcIzrgmqL5A6AO2eLVtQHkPmEctVsgW/scWliu8+XdE1fpUkA'"</definedName>
    <definedName name="_AMO_SingleValue_805804074_TaskState.1" hidden="1">"'8d15tQHjyH4Dugl8t357DkB3SF4HtjcBVUNmo1gyRy0QtcJfoVlM3AfMUUL50LXIfh/wNVnSJ5C7oC5CmknKIMByqIPzb/QBX6PqQJZFzjbs0vmjq0f2pbXwGXER33Ik1r6S83EmYmze1he5+OexceI4Ozl0mfbvrFNsjyFvU2+Js77ODf4TEkwkNO09BP1NmG6ckx5M+T7kYukNkv6znLmSMtDpmmnizoz+ShfuRPOnYfMJ24T33PEjlfi'"</definedName>
    <definedName name="_AMO_SingleValue_805804074_TaskState.10" hidden="1">"'HuxHSANtRtRKnapc9otIkRRtUu+8m7NXc7T1amH4EBUHL94WGVTbwvInG+XhNRK9n56o4SnvJNcn932FwsZHvpMqQTvJT5Z/3Df27ePMjWqT3PfyXZL7hRpW6ak3xCR/M+A+SmhEcodDg+R7Dv39QjqL/HFrep39nBY1rgT08mH1U7b5vaH/AQ=='"</definedName>
    <definedName name="_AMO_SingleValue_805804074_TaskState.2" hidden="1">"'YQEyKwXIPCpA5nEBMk8KkHlagMyzAmSeFyDzohCfcJCTVNEr9+kr0kTEk5eX/4qcc3ARUh+s6GjdUr8hvhDfvK1VctdV1uVYMZeibnHk8sRRo4koL1l8pnK74zI/Rxn1fkSal4+TvsdXpJX7/PFGzv642YmNJbU/DhY0JucQuo7xFbRlesFxbY/LuoRcQ9ZlYkfLJVCU6Vf6BXcHdfrdOqriKCj+eRlIKaXIGC2ZDH9c95r+pQauXCLyb+D'"</definedName>
    <definedName name="_AMO_SingleValue_805804074_TaskState.3" hidden="1">"'sV6BmDhqTcznH/0Vq4sZJMn0WPdCLQLoSPrK+4msczqnEdef3B/E5l2LYcrEzlpzvjCVnO2PJ6c5YcrIzlhzvjCVHO2NJZWcsOdwZS7bXDvd43zZY4Y3Z/THzJc6mPD7tjpgVVZOtGHC827dHRt+DtmpF7WJkWd0vCEkyqpT3WjN71DBcfpPHh8PkVzl1BDoRRRqWBg2OkQd8v+Icy3uYKZdPfPm3OFZ3Hw2WYabWJVwDJd0tzYi8W3JTev'"</definedName>
    <definedName name="_AMO_SingleValue_805804074_TaskState.4" hidden="1">"'Wp4VqDPuF+phnT5nBebVz7vDKXFsrmGjhclc8NkFXH5yq2ZeUEJVqOVffpcOqgoIVvD9IH1t2PmSNCo7TIB5vvUINt+L7uylgQvi0+n/xwEO0vb5D7AWnq3v8G3x6nzCL9Qzb1r6RWcT6zx3ryRUATrTeL+hderonf6gZiINoXqFrocg/cy7mXCpKeV83fcu2vWvPX8CBVcKrTPay4xbcKm7cLA07pZxmrdJhOrhBIIjdu2cUZoVXUbb6Wd'"</definedName>
    <definedName name="_AMO_SingleValue_805804074_TaskState.5" hidden="1">"'JZd5XKP4qq0xblnkXqH2m+zpmO2XMWgguYggEvyVQBxcvjXAkSvABgxJzWu/miPC4szYcM7T0raUf9lc8nFa3G4IXpUNkSPow3R43hD9DjZED1ON0SPsw3R43xD9LjYED3UnPi6NSkn6sXC5oC9vfiQe9v0+Z8X4vJP0PIPRBqyV36yR4oWe23vrK1D26U486/7ISMu0Za65VSXzt6qMkgjKSpe8Vue9ZxzH59LpDYtyho+96msuF+iedRs'"</definedName>
    <definedName name="_AMO_SingleValue_805804074_TaskState.6" hidden="1">"'vx8p6RDVgtQr5NGY0phaD6YONao0qjJHVUWjSqMqc1QdaVRpVGWOqmONKo2qzFF1olGlUZU5qk41qjSqMkfVmUaVRlXmqDrXqNKoyhxVFxpVGlVrGAU90LjSuArE1TLK5bOIztxlvHU9NWuFZ4d13ty1PUH7QhQxIx22L0YRughk/ChMepsWdyUpZo1A0FPVxWAj6Kl2vVrB/XxDcK/neKFVe74ajbjMjNBSya7vSydrmR8upgdMZ8v9Uv3'"</definedName>
    <definedName name="_AMO_SingleValue_805804074_TaskState.7" hidden="1">"'D1tBe8/kcKf51LUqPBg34qaaRi4uyp43fGf5F6xparcfJWWKNZN6S5yks6THdKd625Nfylpat9+7gmqC9BHW267jdT3MZbIv0MclWcX/C2SPrOGZ+Yv3vg4/nI8n16fmt4l6kdvDg0KTD5LqjeenLRMwnnv660l5Ne7WCvZo/EtP+Tfu39P5NPOdzCYuucPQe34b2cdrHFe7jgu67tZ/Tfi4LP9fkp/i1j9M+blN8nBzj1P5N+7dVZp1qaI'"</definedName>
    <definedName name="_AMO_SingleValue_805804074_TaskState.8" hidden="1">"'E1uiHxFPe1juK0h1vZw/m5hO/CMUD+KYk9N+T4trTcefY9vC1vb4vroq3dwpN1SO6b0NEtTre4wmMK/5xU/Khi11t3/rPtaleYS/qTNm1ePd/57G2YtUw2Euau2zg+Xb3XpYMy++Dx4/H896JPTu+Lo3Rf5j2Tec0oSduxYkb8/4j0eHm167g+N5l9/ja7rVaWfRYF136N+0YTaWOme4iluXsvJdEe9iL5tRiF/YUSX09LurfWF5Y9PWo8K'"</definedName>
    <definedName name="_AMO_SingleValue_805804074_TaskState.9" hidden="1">"'1WOrt0XJCsLJ5/bQzmpnQg+TmRX8vEpsfYDjoUeI1EQT9I7jmtMpE1Z7+US5hx9NezINGiPWH+ZR5ehE98t9pdxS/uWxBu86p5o0c3Nm3PK1HtWBPkFOFK2fganNvog55ry9e4rY6TPLB1kzxgemTs9ZwV6nrry34FicfezmVUjzRX4P1i2d0H7ZNksS+iJf1vcjgxrhEeOLoVH2eK9Z88uHnV+I5v77sIZNfLXvLcWwtLXhQqxK3BcTITt'"</definedName>
    <definedName name="_AMO_SingleValue_825207699_TaskState" hidden="1">"'Partitions:13'"</definedName>
    <definedName name="_AMO_SingleValue_825207699_TaskState.0" hidden="1">"'SASUNICODE7V1ZbxpJEO7nlfY/IFbKQ5Q1vg/lEsZXFIxZcBztE8IYJ2i5woC91mr/+35dPT1Hzz0MM5BtjYA5quvq6qrqY5p37CP7m43YkJXYE+uzGTPYgE3YmL1nZbbDttg2fkt4MmY93H/A0zH7Rk8XbM4e2e/sGOcf2Qf2K/uFvWO3rAscf6HMGGcjlOSwbUCPcHRB4QXPONQ9qPYBW7Zoc8h90NwjupI2xzcysVTx2WLn7BLfkpKB8'"</definedName>
    <definedName name="_AMO_SingleValue_825207699_TaskState.1" hidden="1">"'zPC1AOOAfD22RuUu1PkOQDcDnBuW9g5VA2cDSHJArCc1zG+uWQzYB8SRBPXnNcB8H/G0xdQnoBun7ByagfQQR+66IHze3aC7322C1onuCpbmrkj6QeW5DVgGdJZD/QEl6rW5ria46oDyc/ovGviMUIwu7H0SLYfJJPQJ5e3Qc/4dQ/XBl1JCgZKzk3+eL2NCa4Sk94M5Z5zodQiSk9EZ4F7edCcW/d5nc3pLF+6YyqdB80ptYmnHG3HTXGn'"</definedName>
    <definedName name="_AMO_SingleValue_825207699_TaskState.10" hidden="1">"'4B5ice7ca4r7i3IoviZZYc+j8dV4mo65/rKyBE/uKNexRlf4mMUq8IvdwrPArPoJ+58YOnTM6Xt5OrIWbKxZYeQ7a7vHe7Kjoeo9S40kteNg2pXYrdKOgDK3S9Z27XLueCrvtkPw2D21koKnRNyLmPoY6rXiUbqgqDrHvQnxHU1hQVG8bvU0/fb3V3UerkO7v+bNf+Nq+4Za+Zmr9+fE5i4pfELZ7BHeo31IWb8CUws5pf1M5m7OJyPcn5k'"</definedName>
    <definedName name="_AMO_SingleValue_825207699_TaskState.11" hidden="1">"'8iEw3uKdtZ8J74HPfUf4OEN7dDGdmjTSWwP9gyn4L2Kkps9DQlL6b1F4Mc8RWjBYH95rtbE1qua2MFtgeRa15dy3EqRtnPBCjFAtqrQ2Ppjh/T2aZKn2mOLKpVX73FgffkXbq0LfKXZKajIszqvYkBl5K2EO41lfV5ng0idvigv7PQa2pOjwSt/kzViXL9taYgGgx+W+zC4oNNrduLgylZpO2Rr+64HJPLQ+STu8taj0T2nWzx5z9E9nurl'"</definedName>
    <definedName name="_AMO_SingleValue_825207699_TaskState.12" hidden="1">"'mX5Lk38dl2Huefcrdw5fQY9liFQSXFjsuGqTv5L3jJ/5F3CxriMor2KP5fWI256SRS+/jpeVYxeTne9cn4g+qnYuH7wP4D'"</definedName>
    <definedName name="_AMO_SingleValue_825207699_TaskState.2" hidden="1">"'AJq7BdDcK4DmfgE0DwqgeVgAzaMCaB4XQPOkEJ+wnRNVHpV77Dvu8YwnLy//HSUXwMKpPpjZ0fJUK7GyDwndpBg+pfxpjnwnWaYiSzszFBXjKa4mlHU6sZziSYvu94FxQrAcHy/1SNcj637ZkXHOKPrLHLCF7xl+S5SjvRBmCePWygVp1ogoa0OpOg2SKkjqG5xL/dXxa+BK1eN3ymnqVE99omtL6ixvhNagE9JN4RIlJsDNZeLyGESFP3k'"</definedName>
    <definedName name="_AMO_SingleValue_825207699_TaskState.3" hidden="1">"'MkDMYV8M8NxRMc19tVxLw79Wtn+6SWZe0nBt8PxBsleq8Ty1N9Gs20apEX+oa99zy2vfL9ER4jC063P0xtTdm97gEtNq74jBzKsHb/QgfDlthr6m31CVvWUKpAfEytvpgJUBU2Cv2G/qcZ+yteVbFmV9W/cYXUlARmX8yGmpv4T37B5ZUhX7P8fsekD9wfwLqb13n/4Zy4vS5yfjxxrXXvnAlHKK+SjHwnGSC5TgTLEeZYDnMBMtBJlj2M8'"</definedName>
    <definedName name="_AMO_SingleValue_825207699_TaskState.4" hidden="1">"'GylwmW3Uyw7GSCJR0O58hEFAa3l4zn8Sc0kvPgiqGb49f9ZZJQ1xTN+j4e52eUtkE20KcI1LNGwD4BtmpmD0/EqciGxYhi15ONbJ5WGjQ6GaSVKt0dAs6gjEjoxZk72uei3zChXCc4R0uescbnJZiDLPPbGp7V2Re0j0ZMmYNxtfDs69JYmtDNJXKMZfFcwd7PcJzHliy/jDvcTm0raOLTpZxb+Kx5jhYaxkU+tnmBGmwhnt0ubQt1mgmJi'"</definedName>
    <definedName name="_AMO_SingleValue_825207699_TaskState.5" hidden="1">"'2d1dmD3pS6p1AKw/toX/kCOE9jlvH0TOa/Thq1/pr6K6KeI8Y0xyThResYqz22CEn06Nz9BfDhLuOPHKxp9eWv1du+sHgTv6wwoEpUox/9GcF7de3WULgpegRrH5OxzXOG6a+L/GSO/lFn03v4v0spetCpvlJfaHD3E99tSF1Vcz6zR2Hw9dwNRN8rfRo1/hecsDXxX18CjJ4vssm5uaaykm3PO6Uc9L3u4IZtYNo5fopVVgemMdSDFDT5V'"</definedName>
    <definedName name="_AMO_SingleValue_825207699_TaskState.6" hidden="1">"'yLxZNmBrP8ueR3AED6cbV3dx5jgktJyTSDYPIks545S8513HMKTMoopzzumIJJf9XA6z7YMl+YqSOCXUdSXhq0mGhEnOTD1ao8H8istw4bqTdr4sal1C8VzsrAkfu2vCx96a8LG/JnwcrAkfh2vCx9Ga8HG8JnycrAkfcn3FqjmpJIpiQasn3FF8QNE2ffkXT17+BVz+gUxDROUpk6PR3qjtXvdgw946RjaCZ123AsZPwyV10qlGztlKHaS'"</definedName>
    <definedName name="_AMO_SingleValue_825207699_TaskState.7" hidden="1">"'hFJavqJJnPdPcw3GKuw0Tsoajk0qKTgTnYetlVEtJZ1FNUD1HGW1T2qZWY1M72qq0VWVuVbvaqrRVZW5Ve9qqtFVlblX72qq0VWVuVQfaqrRVZW5Vh9qqtFVlblVH2qq0VWVuVcfaqrRVZW5VJ9qqtFWtYBR0W9uVtitfu4qCjJ5FtOcu463rqZnrtdvE8/qu7fHbY6SIGemgPVaK4IVbxnNh1FvMu8NNMWsE/HZDKMY2/HZI0KsVnG8r+U'"</definedName>
    <definedName name="_AMO_SingleValue_825207699_TaskState.8" hidden="1">"'c92wstG/lqbEg6MwK1kl3sS0cryg8XEwHTydKJ5D9oDW3QOzk2H3XWpzcnhw4s3vX/Q/LC7pIl4kiULbnelxce03nH3ZZULm9Y9K4YYucGvj9Ituu4nW+Mpl+//wVXcn8Sjo+v/31QcAbtrrG6VdxeaO/7R5WUNrnqbF74Mp7z8Xc5z7VX016tYK+mZmLav2n/lt6/8fd8TiHROc4+4VPXPk77uMJ9nF+/W/s57eey8HMN2pND+zjt49bFx'"</definedName>
    <definedName name="_AMO_SingleValue_825207699_TaskState.9" hidden="1">"'4kxTu3ftH9bZtaphhZYY1eMv8V9qbM47eGW9nAqluAdQ/ooP2F8fxAxvi0kt999D27Lm9vibtHWbuDJ2kzsm9DWLU63uMJzCnVOKn5W8bO37vxn2+WuMKfsT7Zu8+r5zmdvwqxlspEwZ93G8enqXnK21cfz316fnN4Xh/Ee5T2Tec1gSsm80DUT/400cOywc+HoP2zGDmyVhHrcBB/Hf59DI0Jefi9uTEomn+rTNlXKiiKRf+3XKHeY496I'"</definedName>
    <definedName name="_AMO_SingleValue_921006515_TaskState" hidden="1">"'Partitions:11'"</definedName>
    <definedName name="_AMO_SingleValue_921006515_TaskState.0" hidden="1">"'SASUNICODE7V1Zb+JIEK7nlfY/oKw0D6PZkJBbO4cI5BgNQ1ggGe0TYgjZQcs1YDITrfa/79fVbl9gYzvGdlALAXZ3dR3dn6urD9tv6QP9pBENqUCP1KcZzWlAExrTO9qhfdqlPfwXkDOmHtLvkTumvzl3QQY90O90iuMP9J5+pV/oLbWpCx7/oMwYRyOUFLQtUI/w6ULCE/IE1VdI7YN2x5ItKA8h84DlKtmC38jkUsZ3ly7oCr9K0hzHV'"</definedName>
    <definedName name="_AMO_SingleValue_921006515_TaskState.1" hidden="1">"'ebUA48B+PbpDcrdeew5At0+eO5Z3AVVBZoNYckCtELXMX6FZTNwHzJFA+dC1wH4f0LuEyRPILfPXIW0I9RBH3XRg+Zf6Qy/h1SCrDOc7Vg1c8fWDyzLK+Ay5KMe5EktvbVm4MzAWQeWV/m4a/KZB3B2c+mxbd/ZJlmfwt4654nzHs7nfKYkzFHSMPUT7TZmumJIeTOU+5GKpCZLemQ5C6SlIdOw0kWbGXyUrtwxl05D5pSviccUseOWuJ+B'"</definedName>
    <definedName name="_AMO_SingleValue_921006515_TaskState.10" hidden="1">"'PVd0qXDxmePpArST/GTdh31z1S7OnGg2yDmia5N8ctzcrDn1roDob8jaRQ0NaWiO6uX7vrw+Pp5F3uglvs5eTssal1bEjn7tU7T4vaf/AQ=='"</definedName>
    <definedName name="_AMO_SingleValue_921006515_TaskState.2" hidden="1">"'zFIGMg8ykHmYgcyjDGQeZyDzJAOZpxnIPMvEJ+ylJFX0yj36hjQR8aTl5b+h5AJchNR7MzratNTviC/EN21rldxs6voJeR3zN0vZm7K+GCriVNQNjtumHDMb0CxadKpKO6NSL0cZ839GmpuPnb7DOdLKXf64xw3eUYM9MpDU3lGAoDG4hNB1hK+gLdJrjuq7XNcFlBqwLmNrrFAARZFe0W8YG1XpD/OojKNV0d+blZRSioxQo8nwRrXv6F+'"</definedName>
    <definedName name="_AMO_SingleValue_921006515_TaskState.3" hidden="1">"'qIecc454azl7hmlmAxuBS9vF/gZo4cRJNn2X/+3olXQEf2V7hNfbnVOC283rD8JwLIWw52xpLTrfGkpOtseR4ayw52hpLDrfGkoOtsaS0NZbsb40lL9cO52znS7DCHbN7Y+ZznE14dt4ZMSuqOlvR53i3Z80LfwRt2Yzaxby6Gi8ISTKqlCPNmTVn6i+/zrPjfvLLnDoEnYgi56YGNY6R+zxesY/lGGbC9RNe/g2O1eijxjKM2Lr4a6CkO6'"</definedName>
    <definedName name="_AMO_SingleValue_921006515_TaskState.4" hidden="1">"'XNA0dLTkq3PhXk1egW45l6SJv9eTWR9+XZXBqomyvg8Ll8roGsKj4XoS0rRqjRYqi2j4dTGwUNfLuQ3jdHP0aKCA3SIh1sXqIFm/B97WdjQfi28HzSw0Gwv7xG6XukqbH/Nb5dTpkF+odk2l9JLeN8Zs31pIuAOq7eJNpfeLk6fss5xECwL1Ct0OYeuJtyL7VKelotf8Ot/9yWv4IHKYNTlTqw4gbfMmx+WRiwaz/JWKXFdHJ/RBS5Yesuz'"</definedName>
    <definedName name="_AMO_SingleValue_921006515_TaskState.5" hidden="1">"'Aytom5yXtQ9BqqUcxZXpS2vvIvUO7R+kzUdseUqBhU0eyu4RN8DEaaEdydE8P6HIXNS8+oP1rywOBM2XLpS4s78r1tJz16L/ZzoUcqJHgc50eMwJ3oc5USP45zocZITPU5zosdZTvRQOwI2rUkxUi/mtw7s7sUH3NvGL/+0FJffQss/EWnIXnlqzRQt99ruVVubtk1h1l93fWZcgi11yimvXb1VdRBHUlC84rU86TXnHj7nSK2blBV8OrGs'"</definedName>
    <definedName name="_AMO_SingleValue_921006515_TaskState.6" hidden="1">"'6KzRPGi134uUeIhqQOoFymhMaUxtBlP7GlUaVYmjqqRRpVGVOKoONKo0qhJH1aFGlUZV4qg60qjSqEocVccaVRpViaPqRKNKoypxVJ1qVGlUJY6qM40qjaoNzILuaVxpXK3E1TrK9auI9tpluH09FXOHZ4t1zu/enlVPxchiRdrvqSBZ6CKQ8SMz6U1afiZLNi2y6k56vUfAeVfB6r7Gvvaf299UaMh1NvetleR6nHiy1nm/bPqdeLZ01ur'"</definedName>
    <definedName name="_AMO_SingleValue_921006515_TaskState.7" hidden="1">"'vt3P1is8XSPHuJlF61KjP9xINHVyUPU38zvAvrq6BefXYJQuskSxbcN37JP2UM8V9LXm1vKF1u6xbyBO056BOdve08x6qOdsifUy0vdO3OHtgHUfMT+y6vffwfCC5Kzy9vdPL1DYebJp4mNx0DC19mYi0xD1XF9qraa+WsVfzxj/av2n/Ft+/ibtrzmHRBY4+4lvTPk77uMx93KrRrvZz2s8l4efqfO+89nHax+XFx8mZRe3ftH97jn+7hm'"</definedName>
    <definedName name="_AMO_SingleValue_921006515_TaskState.8" hidden="1">"'23/ARzce90S3s47eEy93DeGfLwPs7/ORt96Doh8VQNOZcua9m+u93fb+Tp6k5/xU09GeKc/qK8ra2lu6b1EtZQoo3LnW0bxqerN1u0UGefXH48nP9e9snxfXGQ7uu8ZzSvGSQpL6vmRYeP9y9XYa9qIG3EdPehrljnkzhETe4E8muw/r0lf7KZNuiYu1OKLl8czkpVom15kWh1YZdzYttObQXwsWOCgodPgbXvcy/6ENgzhZN0yT2igbQJ6'"</definedName>
    <definedName name="_AMO_SingleValue_921006515_TaskState.9" hidden="1">"'x1FQnFN3dg9/rIHDVuLNyTealN1xQ9Obu6SE6beMWOKr8CHsuELODXhlew8dfU7c0ZIn5k6SF/pH6vZvrTkKHuH3OXn4czMWq7H5H1v2twG3dS0VdbMlH8bfF3MzZGHHPX4x1viHUBPDh5VfjuRM860RzPeFnfXvl/6ptAgnhEZFgt+z5L0IqOGa0C0SJXKXO/LCJEUTVLvf1qwl7K1dWsx9yBpHU7cV9eqlhZWTy1k+7dG8JOVROtO+JlC'"</definedName>
    <definedName name="_AMO_SingleValue_991905274_TaskState" hidden="1">"'Partitions:13'"</definedName>
    <definedName name="_AMO_SingleValue_991905274_TaskState.0" hidden="1">"'SASUNICODE7V3pb+I4FPfnlfZ/QF1pPoxmS+ldzSUKPUZDoQudjvYTopTOoOUaAp2tVvu/78/PcQ7nIAkhAdaKgMR5fpefn59fHPOOfWR/syEbsAJ7Zj02ZQbrszEbsfdsh5XYLtvDbwF3RqyL8kfcHbFvdHfOZuyJ/c5Ocf6RfWC/sl/YO3bHOsDxF+qMcDZETQ7bAvQQRwcUXnCPQz2Aag+wOxZtDnkImgdEV9Lm+IYmljI+u+yCXeFbU'"</definedName>
    <definedName name="_AMO_SingleValue_991905274_TaskState.1" hidden="1">"'jJwXiVMXeDoA2+PvUG9e0WeI8CVgHPPws6hKuBsAEnmgOW8jvDNJZsC+4AgbnHNee0D/2fcfQHlMej2CCundgQd9KCLLjh/YGf4PmT7oHWGqx1LM/ckfd+SvAIsAzrrgp7gUtXaDFczXLUheZXOOyYeIwSzG0uXZPtBMgl9cnnrdI9fd3Ft0JWkYKDmzOSPt9uI4IoR6U1R72cmlJpE6ZnozFGWBc2ZVc7bbEZn2dIdUe0saE6oTzxnaDtu'"</definedName>
    <definedName name="_AMO_SingleValue_991905274_TaskState.10" hidden="1">"'ImTl96KOSfHkU33apkpZVCTyb/0KxQ4zlA0J7jES5869pri/2AnFd0tW2PVofDWepm2uvywuwZN7lGtb2RWes1gFfrFbeBqYVT9h/3NPm44ZfS9PR7aCjTUtjHxnbXe+Jz0aqt7T1EhcOw6mXYzcK+0RUMZ28fquXc89nsrSVggee6ZWUPAUiHsxpj6Feq1olC5pVJ2hbEx8L6Ywp1G8Zs00/f4ZQNV5uA7t+Zo3/o2q7Qb18qpr9ufE5q4'"</definedName>
    <definedName name="_AMO_SingleValue_991905274_TaskState.11" hidden="1">"'pfMKOOSN8QP+Qsn4FpiZiSvuejN2cd4Yon5o8iEg3eKZtR8IH4LPkqH8PCO9uhlOzRepL4H80Zb8D7MSUWWhoQt+31F8MM2MrssXBs2Y7WpNabinZAtujqC3vboUobeMcD0SWYk69te7RFOfv2axTps8ERzqtykvvcPAdaScOfavcxWnJqDgXtZ7EwGsJewjX+qr6HB9Nova4oP9zUFuqBo/Ebb7KymTZ3hYTEE0m/518TmODza2bC0Np2b'"</definedName>
    <definedName name="_AMO_SingleValue_991905274_TaskState.12" hidden="1">"'i90a8tuNwTy4Mk03uTes+Ydt3sMuf8RPa7G9YheR5MfLadR/ln9V1cOT2GnaswqKbYcdkwdSf/NTX+P7jvQkNcRtEfxf/Rq2NuMonUOX5ynlVMXo73fSL+oPYpWvg+sP8A'"</definedName>
    <definedName name="_AMO_SingleValue_991905274_TaskState.2" hidden="1">"'iqUcaO7nQPMgB5qHOdA8yoHmcQ40T3KgeZoDzbNcfMJeRlT5qNxl31HGI56svPx31JwDC6f6aEZHy1MtRoo+JPQtjeETip9miHfiRSqytjNCUTGe42pMUacTyznuNKm8B4xjguX4eK0nuh5a5TuOiHNKo7+MAZv4nuK3QDHaC2GWMG6tXJJmjQV1bShVp0FSBUndwLnUXw2/Bq5UPX6nmKZG7dQjurakzvpGaAs6Id0UrlBjDNxcJi6PQVT'"</definedName>
    <definedName name="_AMO_SingleValue_991905274_TaskState.3" hidden="1">"'4nacAOYNx1c1zQ8E089V2MQb/Xt366S6edUnLaeD7kWDL1OY96mliXrOJViXmUjcoc8trl+/QHeExdulwz8fU2Zg94xLQ6uyKw8yoBu/3Q3w4bJG9ptlSh7xlAbX6xMvImoMVAFFkr9hvmHNW2VvzrIwzv6j6jS+koCIi/3g01NnCe/YPLKkM/V7g9z0gf6B8DOpvXef/hnLi9Lnx+PGOa6994Qo4RHtF5zgYU4HaTh1lomMuRJDlbGskOd'"</definedName>
    <definedName name="_AMO_SingleValue_991905274_TaskState.4" hidden="1">"'0aSU62RpLjrZHkaGskOdwaSQ62RpL9rZGktDWSbK4czizyJkjhjqqjzRDGlPl/dM25Nmce4C+ThLqh2U/PJ0LdRmnrZIc9mrF0rScmnwBbNmebz8SpyJ5wXsS8wD173Tyt1OlpVpBWylQ6AJxBM2ihF2euwT4XeaYx9bvgOX38DEd0XoI5SDMfUsG9GvuC/lGPKHMwribufV0ayy10cwX/tiyea9h7FcdFZMmyy9CE26ltBbf4dChHI3zWL'"</definedName>
    <definedName name="_AMO_SingleValue_991905274_TaskState.5" hidden="1">"'EMLDeMiG9u8RAs2MabeLW0LfMyMjmd1dmDn3q6o1hyw/toX/kDmle163lyWXAfQgq1/ptyWyGuJfPiIZBwrmVSV5xZBiRygm58gPpw13OPHK8rWv7Wyo/dWxonnxvo0EhUoJ/SN4Ly69+oo2Sh4DWockzNHdY3rjol/G0d+KbPI9v1fpJVZV1XeRV5qc/QQ3W9LXZRxPbWe3mXruesYdRf520XPS8Jjljq+y2vg0eON7LJt7mie1sk45vSj'"</definedName>
    <definedName name="_AMO_SingleValue_991905274_TaskState.6" hidden="1">"'npU9NMgmlh3Hr9DLysBUZW1I0cCnDJk3ywZs7ac58wgewcPpRtVdlGfiElo+w4733FzWco5Tssy77m1AkUUZ55zTIUku57kcZs8HS/wViFFqqOsQw1cfDgiTXMnwZD095FdchktXSdL1FYvWseXPRWlN+NhfEz4O1oSPwzXh42hN+DheEz5O1oSP0zXh42xN+JDr8VbNSTHWKBa02s49ivdptE1e/8UTl38Bl38g0hCj8oTJbLR31Havk7N'"</definedName>
    <definedName name="_AMO_SingleValue_991905274_TaskState.7" hidden="1">"'h7xyZjeBVOrsB+dNwSZ10+Nqn8DU+UgdJKIXFK6rkaa9M6uI4R2ndhKzgaCeSor2A87D1laqlJLOoW1C9QB1tU9qmVmNTJW1V2qpSt6p9bVXaqlK3qgNtVdqqUreqQ21V2qpSt6ojbVXaqlK3qmNtVdqqUreqE21V2qpSt6pTbVXaqlK3qjNtVdqqVpAF3dN2pe3K164WQS5+img/u4y2rqdirtduEc/ru7bHb0+qPJ5IB+3JlQcv3DJ+5k'"</definedName>
    <definedName name="_AMO_SingleValue_991905274_TaskState.8" hidden="1">"'a9ybw7ouWzRsBv95x8bMNvRx29WsH5tpL/qGd7oWVHvgobkM6MQK2kN/Ylo7XID+czAiaTpb2Q/6A1tEHv5Nh81FiP3pwcOLB41/8PyAu7axaII1G34HpXV3hMZ4m7L6lcNtjiXZTETj98P6l013E73xhNvn7/C67kflYcH1//+6jgDNqNaXWruL3Q3vePigltctXRvPBlPObj73JeaK+mvVrOXk2NxLR/0/4tuX/j7/mcQ6ILnH3Cp6Z9n'"</definedName>
    <definedName name="_AMO_SingleValue_991905274_TaskState.9" hidden="1">"'PZxufs4v3m39nPaz6Xh5+q0J4f2cdrHrYuPEzlO7d+0f1vmqVMFPbDCrhl/i/tKR3Hawy3t4VQswTuG9FB/zPj+ICK/LSS3330P7sub2+Pu0Nca8GQtJvZNaOkep3tc7jGF+kwqelSx7b07+6ftcleYc/YnW7fn6tk+z96Ep5bxMmHOto3i09W95Gyrj+a/vT45uS8O432R94znNYMpxfNCN0z8l17fscPOpWP+sBk7sBVj6nETfBz//Rk6'"</definedName>
    <definedName name="_AMO_UniqueIdentifier" localSheetId="20" hidden="1">"'efab4470-c4bd-43e8-8ceb-261361bc6378'"</definedName>
    <definedName name="_AMO_UniqueIdentifier" hidden="1">"'1d42739f-d7fd-4229-a551-64b856bb941d'"</definedName>
    <definedName name="_AMO_XmlVersion" hidden="1">"'1'"</definedName>
    <definedName name="Asanda">'[1]Table 2'!#REF!</definedName>
    <definedName name="B1_av78">#REF!</definedName>
    <definedName name="Budget_adjusted_96_97">#REF!</definedName>
    <definedName name="Budget_main_96_97">#REF!</definedName>
    <definedName name="Budget_main_97_98">#REF!</definedName>
    <definedName name="DHDHDH">#REF!</definedName>
    <definedName name="End_column">#REF!</definedName>
    <definedName name="End_Row">#REF!</definedName>
    <definedName name="End_sheet">#REF!</definedName>
    <definedName name="Expend_actual_96_97">#REF!</definedName>
    <definedName name="FitTall">#REF!</definedName>
    <definedName name="FitWide">#REF!</definedName>
    <definedName name="FooterLeft1">#REF!</definedName>
    <definedName name="FooterLeft2">#REF!</definedName>
    <definedName name="FooterLeft3">#REF!</definedName>
    <definedName name="FooterLeft4">#REF!</definedName>
    <definedName name="FooterLeft5">#REF!</definedName>
    <definedName name="FooterLeft6">#REF!</definedName>
    <definedName name="FooterRight1">#REF!</definedName>
    <definedName name="FooterRight2">#REF!</definedName>
    <definedName name="FooterRight3">#REF!</definedName>
    <definedName name="FooterRight4">#REF!</definedName>
    <definedName name="FooterRight5">#REF!</definedName>
    <definedName name="FooterRight6">#REF!</definedName>
    <definedName name="HeaderLeft1">#REF!</definedName>
    <definedName name="HeaderLeft2">#REF!</definedName>
    <definedName name="HeaderLeft3">#REF!</definedName>
    <definedName name="HeaderLeft4">#REF!</definedName>
    <definedName name="HeaderLeft5">#REF!</definedName>
    <definedName name="HeaderLeft6">#REF!</definedName>
    <definedName name="HeaderRight1">#REF!</definedName>
    <definedName name="HeaderRight2">#REF!</definedName>
    <definedName name="HeaderRight3">#REF!</definedName>
    <definedName name="HeaderRight4">#REF!</definedName>
    <definedName name="HeaderRight5">#REF!</definedName>
    <definedName name="HeaderRight6">#REF!</definedName>
    <definedName name="Hennie_Table_5_Page_1">#REF!</definedName>
    <definedName name="Hennie_Table_5_page_2">#REF!</definedName>
    <definedName name="huh" localSheetId="20">#REF!</definedName>
    <definedName name="huh">#REF!</definedName>
    <definedName name="j" hidden="1">'[1]Table 2.5'!#REF!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CurYear">#REF!</definedName>
    <definedName name="myHeight">#REF!</definedName>
    <definedName name="myWidth">#REF!</definedName>
    <definedName name="myWodth">#REF!</definedName>
    <definedName name="PrintArea">#REF!</definedName>
    <definedName name="Projection_adjusted_97_98">#REF!</definedName>
    <definedName name="Projection_arithmetic_97_98">#REF!</definedName>
    <definedName name="Projection_initial_97_98">#REF!</definedName>
    <definedName name="RowSettings">#REF!</definedName>
    <definedName name="SASApp_GDPDATA_DISCREPANCY_TABLE">#REF!</definedName>
    <definedName name="SASApp_GDPDATA_SUPPLY_TABLE_FIRST">#REF!</definedName>
    <definedName name="SASApp_GDPDATA_SUPPLY_TABLE_SECOND">#REF!</definedName>
    <definedName name="SASApp_GDPDATA_USE_TABLE_FIRST">#REF!</definedName>
    <definedName name="SASApp_GDPDATA_USE_TABLE_SECOND">#REF!</definedName>
    <definedName name="SEP08N_SML" localSheetId="20">#REF!</definedName>
    <definedName name="SEP08N_SML">#REF!</definedName>
    <definedName name="Start_column">#REF!</definedName>
    <definedName name="Start_Row">#REF!</definedName>
    <definedName name="Start_sheet">#REF!</definedName>
    <definedName name="Summary_Tables">[1]Table1!#REF!</definedName>
    <definedName name="Summary_Tables_10">#REF!</definedName>
    <definedName name="Summary_Tables_11">[1]Table2.1!#REF!</definedName>
    <definedName name="Summary_Tables_14">#REF!</definedName>
    <definedName name="Summary_Tables_15">#REF!</definedName>
    <definedName name="Summary_Tables_17">[1]Table3.7!#REF!</definedName>
    <definedName name="Summary_Tables_18">[1]Table3.6!#REF!</definedName>
    <definedName name="Summary_Tables_19">#REF!</definedName>
    <definedName name="Summary_Tables_2">[1]Table1!#REF!</definedName>
    <definedName name="Summary_Tables_20">[1]Table4!#REF!</definedName>
    <definedName name="Summary_Tables_24">[1]Table8!#REF!</definedName>
    <definedName name="Summary_Tables_25">[1]Table2.2!#REF!</definedName>
    <definedName name="Summary_Tables_26">[1]Table2.2!#REF!</definedName>
    <definedName name="Summary_Tables_27">#REF!</definedName>
    <definedName name="Summary_Tables_28">'[1]Table 2'!#REF!</definedName>
    <definedName name="Summary_Tables_29">'[1]Table 2'!#REF!</definedName>
    <definedName name="Summary_Tables_3">[3]Table2.2!#REF!</definedName>
    <definedName name="Summary_Tables_30">'[1]Table 2'!#REF!</definedName>
    <definedName name="Summary_Tables_31">#REF!</definedName>
    <definedName name="Summary_Tables_32">#REF!</definedName>
    <definedName name="Summary_Tables_34">[1]Table3.8a!#REF!</definedName>
    <definedName name="Summary_Tables_35">[1]Table3.8b!#REF!</definedName>
    <definedName name="Summary_Tables_36">#REF!</definedName>
    <definedName name="Summary_Tables_37">[1]Table3.8c!#REF!</definedName>
    <definedName name="Summary_Tables_38">[1]Table3.6!#REF!</definedName>
    <definedName name="Summary_Tables_4">[3]Table2.2!#REF!</definedName>
    <definedName name="Summary_Tables_44">[1]Table2.1!#REF!</definedName>
    <definedName name="Summary_Tables_45">[1]Table2.2!#REF!</definedName>
    <definedName name="Summary_Tables_46">[1]Table2.2!#REF!</definedName>
    <definedName name="Summary_Tables_5">[3]Table2.2!#REF!</definedName>
    <definedName name="Z_B5B3C281_3E7C_11D3_BF6D_444553540000_.wvu.Cols" hidden="1">#REF!,#REF!,#REF!,#REF!</definedName>
    <definedName name="Z_B5B3C281_3E7C_11D3_BF6D_444553540000_.wvu.PrintArea" hidden="1">#REF!</definedName>
    <definedName name="Z_B5B3C281_3E7C_11D3_BF6D_444553540000_.wvu.Rows" hidden="1">#REF!</definedName>
  </definedNames>
  <calcPr calcId="145621"/>
</workbook>
</file>

<file path=xl/calcChain.xml><?xml version="1.0" encoding="utf-8"?>
<calcChain xmlns="http://schemas.openxmlformats.org/spreadsheetml/2006/main">
  <c r="G22" i="170" l="1"/>
  <c r="F22" i="170"/>
  <c r="E22" i="170"/>
  <c r="D22" i="170"/>
  <c r="G21" i="170"/>
  <c r="F21" i="170"/>
  <c r="E21" i="170"/>
  <c r="D21" i="170"/>
  <c r="G20" i="170"/>
  <c r="F20" i="170"/>
  <c r="E20" i="170"/>
  <c r="D20" i="170"/>
  <c r="G19" i="170"/>
  <c r="F19" i="170"/>
  <c r="E19" i="170"/>
  <c r="D19" i="170"/>
  <c r="G18" i="170"/>
  <c r="F18" i="170"/>
  <c r="E18" i="170"/>
  <c r="D18" i="170"/>
  <c r="G17" i="170"/>
  <c r="F17" i="170"/>
  <c r="E17" i="170"/>
  <c r="D17" i="170"/>
  <c r="G16" i="170"/>
  <c r="E16" i="170"/>
  <c r="D16" i="170"/>
  <c r="G15" i="170"/>
  <c r="E15" i="170"/>
  <c r="D15" i="170"/>
  <c r="G14" i="170"/>
  <c r="E14" i="170"/>
  <c r="D14" i="170"/>
  <c r="G13" i="170"/>
  <c r="E13" i="170"/>
  <c r="D13" i="170"/>
  <c r="G12" i="170"/>
  <c r="E12" i="170"/>
  <c r="D12" i="170"/>
  <c r="G11" i="170"/>
  <c r="E11" i="170"/>
  <c r="D11" i="170"/>
  <c r="G10" i="170"/>
  <c r="E10" i="170"/>
  <c r="D10" i="170"/>
  <c r="G9" i="170"/>
  <c r="E9" i="170"/>
  <c r="D9" i="170"/>
  <c r="G8" i="170"/>
  <c r="E8" i="170"/>
  <c r="D8" i="170"/>
  <c r="G7" i="170"/>
  <c r="E7" i="170"/>
  <c r="D7" i="170"/>
  <c r="C106" i="169" l="1"/>
  <c r="D105" i="169"/>
  <c r="C105" i="169"/>
  <c r="D104" i="169"/>
  <c r="C104" i="169"/>
  <c r="D103" i="169"/>
  <c r="C103" i="169"/>
  <c r="D102" i="169"/>
  <c r="C102" i="169"/>
  <c r="D101" i="169"/>
  <c r="C101" i="169"/>
  <c r="D100" i="169"/>
  <c r="C100" i="169"/>
  <c r="D99" i="169"/>
  <c r="C99" i="169"/>
  <c r="D98" i="169"/>
  <c r="C98" i="169"/>
  <c r="D97" i="169"/>
  <c r="C97" i="169"/>
  <c r="D96" i="169"/>
  <c r="C96" i="169"/>
  <c r="D95" i="169"/>
  <c r="C95" i="169"/>
  <c r="D94" i="169"/>
  <c r="C94" i="169"/>
  <c r="D93" i="169"/>
  <c r="C93" i="169"/>
  <c r="D92" i="169"/>
  <c r="C92" i="169"/>
  <c r="D91" i="169"/>
  <c r="C91" i="169"/>
  <c r="D90" i="169"/>
  <c r="C90" i="169"/>
  <c r="D89" i="169"/>
  <c r="C89" i="169"/>
  <c r="D88" i="169"/>
  <c r="C88" i="169"/>
  <c r="D87" i="169"/>
  <c r="C87" i="169"/>
  <c r="D86" i="169"/>
  <c r="C86" i="169"/>
  <c r="D85" i="169"/>
  <c r="C85" i="169"/>
  <c r="D84" i="169"/>
  <c r="C84" i="169"/>
  <c r="D83" i="169"/>
  <c r="C83" i="169"/>
  <c r="D82" i="169"/>
  <c r="C82" i="169"/>
  <c r="D81" i="169"/>
  <c r="C81" i="169"/>
  <c r="D80" i="169"/>
  <c r="C80" i="169"/>
  <c r="D79" i="169"/>
  <c r="C79" i="169"/>
  <c r="D78" i="169"/>
  <c r="C78" i="169"/>
  <c r="D77" i="169"/>
  <c r="C77" i="169"/>
  <c r="D76" i="169"/>
  <c r="C76" i="169"/>
  <c r="D75" i="169"/>
  <c r="C75" i="169"/>
  <c r="D74" i="169"/>
  <c r="C74" i="169"/>
  <c r="D73" i="169"/>
  <c r="C73" i="169"/>
  <c r="D72" i="169"/>
  <c r="C72" i="169"/>
  <c r="D71" i="169"/>
  <c r="C71" i="169"/>
  <c r="D70" i="169"/>
  <c r="C70" i="169"/>
  <c r="D69" i="169"/>
  <c r="C69" i="169"/>
  <c r="D68" i="169"/>
  <c r="C68" i="169"/>
  <c r="D67" i="169"/>
  <c r="C67" i="169"/>
  <c r="D66" i="169"/>
  <c r="C66" i="169"/>
  <c r="D65" i="169"/>
  <c r="C65" i="169"/>
  <c r="D64" i="169"/>
  <c r="C64" i="169"/>
  <c r="D63" i="169"/>
  <c r="C63" i="169"/>
  <c r="D62" i="169"/>
  <c r="C62" i="169"/>
  <c r="D61" i="169"/>
  <c r="C61" i="169"/>
  <c r="D60" i="169"/>
  <c r="C60" i="169"/>
  <c r="D59" i="169"/>
  <c r="C59" i="169"/>
  <c r="D58" i="169"/>
  <c r="C58" i="169"/>
  <c r="D57" i="169"/>
  <c r="C57" i="169"/>
  <c r="D56" i="169"/>
  <c r="C56" i="169"/>
  <c r="D55" i="169"/>
  <c r="C55" i="169"/>
  <c r="D54" i="169"/>
  <c r="C54" i="169"/>
  <c r="D53" i="169"/>
  <c r="C53" i="169"/>
  <c r="D52" i="169"/>
  <c r="C52" i="169"/>
  <c r="D51" i="169"/>
  <c r="C51" i="169"/>
  <c r="D50" i="169"/>
  <c r="C50" i="169"/>
  <c r="D49" i="169"/>
  <c r="C49" i="169"/>
  <c r="D48" i="169"/>
  <c r="C48" i="169"/>
  <c r="D47" i="169"/>
  <c r="C47" i="169"/>
  <c r="D46" i="169"/>
  <c r="C46" i="169"/>
  <c r="D45" i="169"/>
  <c r="C45" i="169"/>
  <c r="D44" i="169"/>
  <c r="C44" i="169"/>
  <c r="D43" i="169"/>
  <c r="C43" i="169"/>
  <c r="D42" i="169"/>
  <c r="C42" i="169"/>
  <c r="D41" i="169"/>
  <c r="C41" i="169"/>
  <c r="D40" i="169"/>
  <c r="C40" i="169"/>
  <c r="D39" i="169"/>
  <c r="C39" i="169"/>
  <c r="D38" i="169"/>
  <c r="C38" i="169"/>
  <c r="D37" i="169"/>
  <c r="C37" i="169"/>
  <c r="D36" i="169"/>
  <c r="C36" i="169"/>
  <c r="D35" i="169"/>
  <c r="C35" i="169"/>
  <c r="D34" i="169"/>
  <c r="C34" i="169"/>
  <c r="D33" i="169"/>
  <c r="C33" i="169"/>
  <c r="D32" i="169"/>
  <c r="C32" i="169"/>
  <c r="D31" i="169"/>
  <c r="C31" i="169"/>
  <c r="D30" i="169"/>
  <c r="C30" i="169"/>
  <c r="D29" i="169"/>
  <c r="C29" i="169"/>
  <c r="D28" i="169"/>
  <c r="C28" i="169"/>
  <c r="D27" i="169"/>
  <c r="C27" i="169"/>
  <c r="D26" i="169"/>
  <c r="C26" i="169"/>
  <c r="D25" i="169"/>
  <c r="C25" i="169"/>
  <c r="D24" i="169"/>
  <c r="C24" i="169"/>
  <c r="D23" i="169"/>
  <c r="C23" i="169"/>
  <c r="D22" i="169"/>
  <c r="C22" i="169"/>
  <c r="D21" i="169"/>
  <c r="C21" i="169"/>
  <c r="D20" i="169"/>
  <c r="C20" i="169"/>
  <c r="D19" i="169"/>
  <c r="C19" i="169"/>
  <c r="D18" i="169"/>
  <c r="C18" i="169"/>
  <c r="D17" i="169"/>
  <c r="C17" i="169"/>
  <c r="D16" i="169"/>
  <c r="C16" i="169"/>
  <c r="D15" i="169"/>
  <c r="C15" i="169"/>
  <c r="D14" i="169"/>
  <c r="C14" i="169"/>
  <c r="D13" i="169"/>
  <c r="C13" i="169"/>
  <c r="D12" i="169"/>
  <c r="C12" i="169"/>
  <c r="D11" i="169"/>
  <c r="C11" i="169"/>
  <c r="D10" i="169"/>
  <c r="C10" i="169"/>
  <c r="D9" i="169"/>
  <c r="C9" i="169"/>
  <c r="D8" i="169"/>
  <c r="C8" i="169"/>
  <c r="D7" i="169"/>
  <c r="C7" i="169"/>
  <c r="D6" i="169"/>
  <c r="C6" i="169"/>
  <c r="D5" i="169"/>
  <c r="C5" i="169"/>
  <c r="G27" i="157" l="1"/>
  <c r="H27" i="157" s="1"/>
  <c r="I27" i="157" s="1"/>
  <c r="B27" i="157" s="1"/>
  <c r="G26" i="157"/>
  <c r="G25" i="157"/>
  <c r="G24" i="157"/>
  <c r="H23" i="157"/>
  <c r="I23" i="157" s="1"/>
  <c r="B23" i="157" s="1"/>
  <c r="G23" i="157"/>
  <c r="G22" i="157"/>
  <c r="G21" i="157"/>
  <c r="G20" i="157"/>
  <c r="H20" i="157" s="1"/>
  <c r="I20" i="157" s="1"/>
  <c r="B20" i="157" s="1"/>
  <c r="G19" i="157"/>
  <c r="G18" i="157"/>
  <c r="G17" i="157"/>
  <c r="H16" i="157"/>
  <c r="I16" i="157" s="1"/>
  <c r="B16" i="157" s="1"/>
  <c r="G16" i="157"/>
  <c r="G15" i="157"/>
  <c r="G14" i="157"/>
  <c r="G13" i="157"/>
  <c r="H13" i="157" s="1"/>
  <c r="I13" i="157" s="1"/>
  <c r="B13" i="157" s="1"/>
  <c r="G12" i="157"/>
  <c r="H12" i="157" s="1"/>
  <c r="I12" i="157" s="1"/>
  <c r="B12" i="157" s="1"/>
  <c r="G11" i="157"/>
  <c r="G10" i="157"/>
  <c r="G9" i="157"/>
  <c r="G8" i="157"/>
  <c r="G7" i="157"/>
  <c r="G6" i="157"/>
  <c r="H6" i="157" s="1"/>
  <c r="I6" i="157" s="1"/>
  <c r="B6" i="157" s="1"/>
  <c r="G5" i="157"/>
  <c r="H5" i="157" s="1"/>
  <c r="I5" i="157" s="1"/>
  <c r="B5" i="157" s="1"/>
  <c r="G4" i="157"/>
  <c r="H9" i="157" l="1"/>
  <c r="I9" i="157" s="1"/>
  <c r="B9" i="157" s="1"/>
  <c r="H19" i="157"/>
  <c r="I19" i="157" s="1"/>
  <c r="B19" i="157" s="1"/>
  <c r="H4" i="157"/>
  <c r="I4" i="157" s="1"/>
  <c r="B4" i="157" s="1"/>
  <c r="H11" i="157"/>
  <c r="I11" i="157" s="1"/>
  <c r="B11" i="157" s="1"/>
  <c r="H17" i="157"/>
  <c r="I17" i="157" s="1"/>
  <c r="B17" i="157" s="1"/>
  <c r="H24" i="157"/>
  <c r="I24" i="157" s="1"/>
  <c r="B24" i="157" s="1"/>
  <c r="H8" i="157"/>
  <c r="I8" i="157" s="1"/>
  <c r="B8" i="157" s="1"/>
  <c r="H15" i="157"/>
  <c r="I15" i="157" s="1"/>
  <c r="B15" i="157" s="1"/>
  <c r="H22" i="157"/>
  <c r="I22" i="157" s="1"/>
  <c r="B22" i="157" s="1"/>
  <c r="H26" i="157"/>
  <c r="I26" i="157" s="1"/>
  <c r="B26" i="157" s="1"/>
  <c r="H7" i="157"/>
  <c r="I7" i="157" s="1"/>
  <c r="B7" i="157" s="1"/>
  <c r="H10" i="157"/>
  <c r="I10" i="157" s="1"/>
  <c r="B10" i="157" s="1"/>
  <c r="H14" i="157"/>
  <c r="I14" i="157" s="1"/>
  <c r="B14" i="157" s="1"/>
  <c r="H18" i="157"/>
  <c r="I18" i="157" s="1"/>
  <c r="B18" i="157" s="1"/>
  <c r="H21" i="157"/>
  <c r="I21" i="157" s="1"/>
  <c r="B21" i="157" s="1"/>
  <c r="H25" i="157"/>
  <c r="I25" i="157" s="1"/>
  <c r="B25" i="157" s="1"/>
  <c r="B5" i="147" l="1"/>
  <c r="B6" i="147"/>
  <c r="B7" i="147"/>
  <c r="B8" i="147"/>
  <c r="B9" i="147"/>
  <c r="B10" i="147"/>
  <c r="B11" i="147"/>
  <c r="B12" i="147"/>
  <c r="B13" i="147"/>
  <c r="B14" i="147"/>
  <c r="B15" i="147"/>
  <c r="B16" i="147"/>
  <c r="B17" i="147"/>
  <c r="B18" i="147"/>
  <c r="B19" i="147"/>
  <c r="B20" i="147"/>
  <c r="B21" i="147"/>
  <c r="B22" i="147"/>
  <c r="B4" i="147"/>
  <c r="C5" i="147"/>
  <c r="C6" i="147"/>
  <c r="C7" i="147"/>
  <c r="C8" i="147"/>
  <c r="C9" i="147"/>
  <c r="C10" i="147"/>
  <c r="C11" i="147"/>
  <c r="C12" i="147"/>
  <c r="C13" i="147"/>
  <c r="C14" i="147"/>
  <c r="C15" i="147"/>
  <c r="C16" i="147"/>
  <c r="C17" i="147"/>
  <c r="C18" i="147"/>
  <c r="C19" i="147"/>
  <c r="C20" i="147"/>
  <c r="C21" i="147"/>
  <c r="C22" i="147"/>
  <c r="C4" i="147"/>
  <c r="AA22" i="147" l="1"/>
  <c r="X22" i="147"/>
  <c r="U22" i="147"/>
  <c r="R22" i="147"/>
  <c r="O22" i="147"/>
  <c r="L22" i="147"/>
  <c r="I22" i="147"/>
  <c r="AA21" i="147"/>
  <c r="X21" i="147"/>
  <c r="U21" i="147"/>
  <c r="R21" i="147"/>
  <c r="O21" i="147"/>
  <c r="L21" i="147"/>
  <c r="I21" i="147"/>
  <c r="AA20" i="147"/>
  <c r="X20" i="147"/>
  <c r="U20" i="147"/>
  <c r="R20" i="147"/>
  <c r="O20" i="147"/>
  <c r="L20" i="147"/>
  <c r="I20" i="147"/>
  <c r="AA19" i="147"/>
  <c r="X19" i="147"/>
  <c r="U19" i="147"/>
  <c r="R19" i="147"/>
  <c r="O19" i="147"/>
  <c r="L19" i="147"/>
  <c r="I19" i="147"/>
  <c r="AA18" i="147"/>
  <c r="X18" i="147"/>
  <c r="U18" i="147"/>
  <c r="R18" i="147"/>
  <c r="O18" i="147"/>
  <c r="L18" i="147"/>
  <c r="I18" i="147"/>
  <c r="AA17" i="147"/>
  <c r="X17" i="147"/>
  <c r="U17" i="147"/>
  <c r="R17" i="147"/>
  <c r="O17" i="147"/>
  <c r="L17" i="147"/>
  <c r="I17" i="147"/>
  <c r="AA16" i="147"/>
  <c r="X16" i="147"/>
  <c r="U16" i="147"/>
  <c r="R16" i="147"/>
  <c r="O16" i="147"/>
  <c r="L16" i="147"/>
  <c r="I16" i="147"/>
  <c r="AA15" i="147"/>
  <c r="X15" i="147"/>
  <c r="U15" i="147"/>
  <c r="R15" i="147"/>
  <c r="O15" i="147"/>
  <c r="L15" i="147"/>
  <c r="I15" i="147"/>
  <c r="AA14" i="147"/>
  <c r="X14" i="147"/>
  <c r="U14" i="147"/>
  <c r="R14" i="147"/>
  <c r="O14" i="147"/>
  <c r="L14" i="147"/>
  <c r="I14" i="147"/>
  <c r="AA13" i="147"/>
  <c r="X13" i="147"/>
  <c r="U13" i="147"/>
  <c r="R13" i="147"/>
  <c r="O13" i="147"/>
  <c r="L13" i="147"/>
  <c r="I13" i="147"/>
  <c r="AA12" i="147"/>
  <c r="X12" i="147"/>
  <c r="U12" i="147"/>
  <c r="R12" i="147"/>
  <c r="O12" i="147"/>
  <c r="L12" i="147"/>
  <c r="I12" i="147"/>
  <c r="AA11" i="147"/>
  <c r="X11" i="147"/>
  <c r="U11" i="147"/>
  <c r="R11" i="147"/>
  <c r="O11" i="147"/>
  <c r="L11" i="147"/>
  <c r="I11" i="147"/>
  <c r="AA10" i="147"/>
  <c r="X10" i="147"/>
  <c r="U10" i="147"/>
  <c r="R10" i="147"/>
  <c r="O10" i="147"/>
  <c r="L10" i="147"/>
  <c r="I10" i="147"/>
  <c r="AA9" i="147"/>
  <c r="X9" i="147"/>
  <c r="U9" i="147"/>
  <c r="R9" i="147"/>
  <c r="O9" i="147"/>
  <c r="L9" i="147"/>
  <c r="I9" i="147"/>
  <c r="AA8" i="147"/>
  <c r="X8" i="147"/>
  <c r="U8" i="147"/>
  <c r="R8" i="147"/>
  <c r="O8" i="147"/>
  <c r="L8" i="147"/>
  <c r="I8" i="147"/>
  <c r="AA7" i="147"/>
  <c r="X7" i="147"/>
  <c r="U7" i="147"/>
  <c r="R7" i="147"/>
  <c r="O7" i="147"/>
  <c r="L7" i="147"/>
  <c r="I7" i="147"/>
  <c r="AA6" i="147"/>
  <c r="X6" i="147"/>
  <c r="U6" i="147"/>
  <c r="R6" i="147"/>
  <c r="O6" i="147"/>
  <c r="L6" i="147"/>
  <c r="I6" i="147"/>
  <c r="AA5" i="147"/>
  <c r="X5" i="147"/>
  <c r="U5" i="147"/>
  <c r="R5" i="147"/>
  <c r="O5" i="147"/>
  <c r="L5" i="147"/>
  <c r="I5" i="147"/>
  <c r="AA4" i="147"/>
  <c r="X4" i="147"/>
  <c r="U4" i="147"/>
  <c r="R4" i="147"/>
  <c r="O4" i="147"/>
  <c r="L4" i="147"/>
  <c r="I4" i="147"/>
  <c r="F4" i="147"/>
  <c r="Q34" i="144" l="1"/>
  <c r="R34" i="144"/>
  <c r="L34" i="144"/>
  <c r="K34" i="144"/>
  <c r="AN12" i="141" l="1"/>
  <c r="AN13" i="141"/>
  <c r="AM13" i="141"/>
  <c r="AM12" i="141"/>
  <c r="C32" i="143"/>
  <c r="D32" i="143" s="1"/>
  <c r="C31" i="143"/>
  <c r="D31" i="143" s="1"/>
  <c r="C30" i="143"/>
  <c r="D30" i="143" s="1"/>
  <c r="C29" i="143"/>
  <c r="D29" i="143" s="1"/>
  <c r="C28" i="143"/>
  <c r="D28" i="143" s="1"/>
  <c r="C27" i="143"/>
  <c r="D27" i="143" s="1"/>
  <c r="C26" i="143"/>
  <c r="D26" i="143" s="1"/>
  <c r="C25" i="143"/>
  <c r="D25" i="143" s="1"/>
  <c r="C24" i="143"/>
  <c r="D24" i="143" s="1"/>
  <c r="C23" i="143"/>
  <c r="D23" i="143" s="1"/>
  <c r="C22" i="143"/>
  <c r="D22" i="143" s="1"/>
  <c r="C21" i="143"/>
  <c r="D21" i="143" s="1"/>
  <c r="C20" i="143"/>
  <c r="D20" i="143" s="1"/>
  <c r="C19" i="143"/>
  <c r="D19" i="143" s="1"/>
  <c r="C18" i="143"/>
  <c r="D18" i="143" s="1"/>
  <c r="C17" i="143"/>
  <c r="D17" i="143" s="1"/>
  <c r="C16" i="143"/>
  <c r="D16" i="143" s="1"/>
  <c r="C15" i="143"/>
  <c r="D15" i="143" s="1"/>
  <c r="C14" i="143"/>
  <c r="D14" i="143" s="1"/>
  <c r="C13" i="143"/>
  <c r="D13" i="143" s="1"/>
  <c r="C12" i="143"/>
  <c r="D12" i="143" s="1"/>
  <c r="C11" i="143"/>
  <c r="D11" i="143" s="1"/>
  <c r="C10" i="143"/>
  <c r="D10" i="143" s="1"/>
  <c r="C9" i="143"/>
  <c r="D9" i="143" s="1"/>
  <c r="C8" i="143"/>
  <c r="D8" i="143" s="1"/>
  <c r="C7" i="143"/>
  <c r="D7" i="143" s="1"/>
  <c r="C6" i="143"/>
  <c r="D6" i="143" s="1"/>
  <c r="C5" i="143"/>
  <c r="D5" i="143" s="1"/>
  <c r="G14" i="142"/>
  <c r="F14" i="142"/>
  <c r="E14" i="142"/>
  <c r="D14" i="142"/>
  <c r="C14" i="142"/>
  <c r="B14" i="142"/>
  <c r="AM10" i="141"/>
  <c r="AM7" i="141" s="1"/>
  <c r="AL10" i="141"/>
  <c r="AK10" i="141"/>
  <c r="AJ10" i="141"/>
  <c r="AJ7" i="141" s="1"/>
  <c r="AI10" i="141"/>
  <c r="AI7" i="141" s="1"/>
  <c r="AH10" i="141"/>
  <c r="AG10" i="141"/>
  <c r="AF10" i="141"/>
  <c r="AF7" i="141" s="1"/>
  <c r="AE10" i="141"/>
  <c r="AE7" i="141" s="1"/>
  <c r="AD10" i="141"/>
  <c r="AC10" i="141"/>
  <c r="AB10" i="141"/>
  <c r="AB7" i="141" s="1"/>
  <c r="AA10" i="141"/>
  <c r="AA7" i="141" s="1"/>
  <c r="Z10" i="141"/>
  <c r="Y10" i="141"/>
  <c r="X10" i="141"/>
  <c r="X7" i="141" s="1"/>
  <c r="W10" i="141"/>
  <c r="W7" i="141" s="1"/>
  <c r="V10" i="141"/>
  <c r="U10" i="141"/>
  <c r="T10" i="141"/>
  <c r="T7" i="141" s="1"/>
  <c r="S10" i="141"/>
  <c r="S7" i="141" s="1"/>
  <c r="R10" i="141"/>
  <c r="Q10" i="141"/>
  <c r="P10" i="141"/>
  <c r="P7" i="141" s="1"/>
  <c r="O10" i="141"/>
  <c r="O7" i="141" s="1"/>
  <c r="N10" i="141"/>
  <c r="M10" i="141"/>
  <c r="L10" i="141"/>
  <c r="L7" i="141" s="1"/>
  <c r="K10" i="141"/>
  <c r="K7" i="141" s="1"/>
  <c r="J10" i="141"/>
  <c r="I10" i="141"/>
  <c r="H10" i="141"/>
  <c r="H7" i="141" s="1"/>
  <c r="G10" i="141"/>
  <c r="G7" i="141" s="1"/>
  <c r="F10" i="141"/>
  <c r="E10" i="141"/>
  <c r="D10" i="141"/>
  <c r="D7" i="141" s="1"/>
  <c r="C10" i="141"/>
  <c r="C7" i="141" s="1"/>
  <c r="B10" i="141"/>
  <c r="AL7" i="141"/>
  <c r="AK7" i="141"/>
  <c r="AH7" i="141"/>
  <c r="AG7" i="141"/>
  <c r="AD7" i="141"/>
  <c r="AC7" i="141"/>
  <c r="Z7" i="141"/>
  <c r="Y7" i="141"/>
  <c r="V7" i="141"/>
  <c r="U7" i="141"/>
  <c r="R7" i="141"/>
  <c r="Q7" i="141"/>
  <c r="N7" i="141"/>
  <c r="M7" i="141"/>
  <c r="J7" i="141"/>
  <c r="I7" i="141"/>
  <c r="F7" i="141"/>
  <c r="E7" i="141"/>
  <c r="B7" i="141"/>
  <c r="AM6" i="141"/>
  <c r="AL6" i="141"/>
  <c r="AK6" i="141"/>
  <c r="AJ6" i="141"/>
  <c r="AI6" i="141"/>
  <c r="AH6" i="141"/>
  <c r="AG6" i="141"/>
  <c r="AF6" i="141"/>
  <c r="AE6" i="141"/>
  <c r="AD6" i="141"/>
  <c r="AC6" i="141"/>
  <c r="AB6" i="141"/>
  <c r="AA6" i="141"/>
  <c r="Z6" i="141"/>
  <c r="Y6" i="141"/>
  <c r="X6" i="141"/>
  <c r="W6" i="141"/>
  <c r="V6" i="141"/>
  <c r="U6" i="141"/>
  <c r="T6" i="141"/>
  <c r="S6" i="141"/>
  <c r="R6" i="141"/>
  <c r="Q6" i="141"/>
  <c r="P6" i="141"/>
  <c r="O6" i="141"/>
  <c r="N6" i="141"/>
  <c r="M6" i="141"/>
  <c r="L6" i="141"/>
  <c r="K6" i="141"/>
  <c r="J6" i="141"/>
  <c r="I6" i="141"/>
  <c r="H6" i="141"/>
  <c r="G6" i="141"/>
  <c r="F6" i="141"/>
  <c r="E6" i="141"/>
  <c r="D6" i="141"/>
  <c r="C6" i="141"/>
  <c r="B6" i="141"/>
  <c r="L29" i="140"/>
  <c r="J29" i="140"/>
  <c r="I29" i="140"/>
  <c r="H29" i="140"/>
  <c r="G29" i="140"/>
  <c r="F29" i="140"/>
  <c r="E29" i="140"/>
  <c r="D29" i="140"/>
  <c r="C29" i="140"/>
  <c r="B29" i="140"/>
  <c r="L14" i="140"/>
  <c r="J14" i="140"/>
  <c r="I14" i="140"/>
  <c r="H14" i="140"/>
  <c r="G14" i="140"/>
  <c r="F14" i="140"/>
  <c r="E14" i="140"/>
  <c r="D14" i="140"/>
  <c r="C14" i="140"/>
  <c r="B14" i="140"/>
  <c r="L7" i="140"/>
  <c r="J7" i="140"/>
  <c r="I7" i="140"/>
  <c r="H7" i="140"/>
  <c r="G7" i="140"/>
  <c r="F7" i="140"/>
  <c r="E7" i="140"/>
  <c r="D7" i="140"/>
  <c r="C7" i="140"/>
  <c r="B7" i="140"/>
  <c r="L6" i="140"/>
  <c r="J6" i="140"/>
  <c r="I6" i="140"/>
  <c r="H6" i="140"/>
  <c r="G6" i="140"/>
  <c r="F6" i="140"/>
  <c r="E6" i="140"/>
  <c r="D6" i="140"/>
  <c r="C6" i="140"/>
  <c r="B6" i="140"/>
  <c r="L5" i="140"/>
  <c r="J5" i="140"/>
  <c r="I5" i="140"/>
  <c r="H5" i="140"/>
  <c r="G5" i="140"/>
  <c r="F5" i="140"/>
  <c r="E5" i="140"/>
  <c r="D5" i="140"/>
  <c r="C5" i="140"/>
  <c r="B5" i="140"/>
  <c r="L4" i="140"/>
  <c r="J4" i="140"/>
  <c r="J26" i="140" s="1"/>
  <c r="I4" i="140"/>
  <c r="I26" i="140" s="1"/>
  <c r="H4" i="140"/>
  <c r="H26" i="140" s="1"/>
  <c r="G4" i="140"/>
  <c r="G26" i="140" s="1"/>
  <c r="F4" i="140"/>
  <c r="F26" i="140" s="1"/>
  <c r="E4" i="140"/>
  <c r="E26" i="140" s="1"/>
  <c r="D4" i="140"/>
  <c r="D26" i="140" s="1"/>
  <c r="C4" i="140"/>
  <c r="C26" i="140" s="1"/>
  <c r="B4" i="140"/>
  <c r="B26" i="140" s="1"/>
  <c r="D8" i="140" l="1"/>
  <c r="L26" i="140"/>
  <c r="H8" i="140"/>
  <c r="E8" i="140"/>
  <c r="I8" i="140"/>
  <c r="B8" i="140"/>
  <c r="F8" i="140"/>
  <c r="J8" i="140"/>
  <c r="C8" i="140"/>
  <c r="G8" i="140"/>
  <c r="L8" i="140"/>
  <c r="K7" i="120" l="1"/>
  <c r="K8" i="120"/>
  <c r="K9" i="120"/>
  <c r="K10" i="120"/>
  <c r="K11" i="120"/>
  <c r="K12" i="120"/>
  <c r="K13" i="120"/>
  <c r="K14" i="120"/>
  <c r="K15" i="120"/>
  <c r="K16" i="120"/>
  <c r="K17" i="120"/>
  <c r="K18" i="120"/>
  <c r="K19" i="120"/>
  <c r="K20" i="120"/>
  <c r="K21" i="120"/>
  <c r="K22" i="120"/>
  <c r="K23" i="120"/>
  <c r="K24" i="120"/>
  <c r="K25" i="120"/>
  <c r="K26" i="120"/>
  <c r="K27" i="120"/>
  <c r="K28" i="120"/>
  <c r="K29" i="120"/>
  <c r="K30" i="120"/>
  <c r="K31" i="120"/>
  <c r="K32" i="120"/>
  <c r="K33" i="120"/>
  <c r="K34" i="120"/>
  <c r="K35" i="120"/>
  <c r="G35" i="120"/>
  <c r="G34" i="120"/>
  <c r="G33" i="120"/>
  <c r="G32" i="120"/>
  <c r="G31" i="120"/>
  <c r="G30" i="120"/>
  <c r="G29" i="120"/>
  <c r="G28" i="120"/>
  <c r="G27" i="120"/>
  <c r="G26" i="120"/>
  <c r="G25" i="120"/>
  <c r="G24" i="120"/>
  <c r="G23" i="120"/>
  <c r="G22" i="120"/>
  <c r="G21" i="120"/>
  <c r="G20" i="120"/>
  <c r="G19" i="120"/>
  <c r="G18" i="120"/>
  <c r="G17" i="120"/>
  <c r="G16" i="120"/>
  <c r="G15" i="120"/>
  <c r="G14" i="120"/>
  <c r="G13" i="120"/>
  <c r="G12" i="120"/>
  <c r="G11" i="120"/>
  <c r="G10" i="120"/>
  <c r="G9" i="120"/>
  <c r="G8" i="120"/>
  <c r="G7" i="120"/>
  <c r="E35" i="120"/>
  <c r="E34" i="120"/>
  <c r="E33" i="120"/>
  <c r="E32" i="120"/>
  <c r="E31" i="120"/>
  <c r="E30" i="120"/>
  <c r="E29" i="120"/>
  <c r="E28" i="120"/>
  <c r="E27" i="120"/>
  <c r="E26" i="120"/>
  <c r="E25" i="120"/>
  <c r="E24" i="120"/>
  <c r="E23" i="120"/>
  <c r="E22" i="120"/>
  <c r="E21" i="120"/>
  <c r="E20" i="120"/>
  <c r="E19" i="120"/>
  <c r="E18" i="120"/>
  <c r="E17" i="120"/>
  <c r="E16" i="120"/>
  <c r="E15" i="120"/>
  <c r="E14" i="120"/>
  <c r="E13" i="120"/>
  <c r="E12" i="120"/>
  <c r="E11" i="120"/>
  <c r="E10" i="120"/>
  <c r="E9" i="120"/>
  <c r="E8" i="120"/>
  <c r="E7" i="120"/>
  <c r="C8" i="120"/>
  <c r="C9" i="120"/>
  <c r="C10" i="120"/>
  <c r="C11" i="120"/>
  <c r="C12" i="120"/>
  <c r="C13" i="120"/>
  <c r="C14" i="120"/>
  <c r="C15" i="120"/>
  <c r="C16" i="120"/>
  <c r="C17" i="120"/>
  <c r="C18" i="120"/>
  <c r="C19" i="120"/>
  <c r="C20" i="120"/>
  <c r="C21" i="120"/>
  <c r="C22" i="120"/>
  <c r="C23" i="120"/>
  <c r="C24" i="120"/>
  <c r="C25" i="120"/>
  <c r="C26" i="120"/>
  <c r="C27" i="120"/>
  <c r="C28" i="120"/>
  <c r="C29" i="120"/>
  <c r="C30" i="120"/>
  <c r="C31" i="120"/>
  <c r="C32" i="120"/>
  <c r="C33" i="120"/>
  <c r="C34" i="120"/>
  <c r="C35" i="120"/>
  <c r="C7" i="120"/>
  <c r="E12" i="135" l="1"/>
  <c r="D12" i="135"/>
  <c r="C12" i="135"/>
  <c r="B12" i="135"/>
  <c r="E11" i="135"/>
  <c r="D11" i="135"/>
  <c r="C11" i="135"/>
  <c r="B11" i="135"/>
  <c r="E10" i="135"/>
  <c r="D10" i="135"/>
  <c r="C10" i="135"/>
  <c r="B10" i="135"/>
  <c r="E9" i="135"/>
  <c r="D9" i="135"/>
  <c r="C9" i="135"/>
  <c r="B9" i="135"/>
  <c r="E8" i="135"/>
  <c r="D8" i="135"/>
  <c r="C8" i="135"/>
  <c r="B8" i="135"/>
  <c r="E7" i="135"/>
  <c r="D7" i="135"/>
  <c r="C7" i="135"/>
  <c r="B7" i="135"/>
  <c r="E6" i="135"/>
  <c r="D6" i="135"/>
  <c r="C6" i="135"/>
  <c r="B6" i="135"/>
  <c r="H7" i="120"/>
  <c r="H8" i="120"/>
  <c r="H9" i="120"/>
  <c r="H10" i="120"/>
  <c r="H11" i="120"/>
  <c r="H12" i="120"/>
  <c r="H13" i="120"/>
  <c r="H14" i="120"/>
  <c r="H15" i="120"/>
  <c r="H16" i="120"/>
  <c r="H17" i="120"/>
  <c r="H18" i="120"/>
  <c r="H19" i="120"/>
  <c r="H20" i="120"/>
  <c r="H21" i="120"/>
  <c r="H22" i="120"/>
  <c r="H23" i="120"/>
  <c r="H24" i="120"/>
  <c r="H25" i="120"/>
  <c r="H26" i="120"/>
  <c r="H27" i="120"/>
  <c r="H28" i="120"/>
  <c r="H29" i="120"/>
  <c r="H30" i="120"/>
  <c r="H31" i="120"/>
  <c r="H32" i="120"/>
  <c r="H33" i="120"/>
  <c r="H34" i="120"/>
  <c r="H35" i="120"/>
  <c r="H6" i="120"/>
  <c r="E10" i="81"/>
  <c r="E11" i="81"/>
  <c r="E12" i="81"/>
  <c r="E13" i="81"/>
  <c r="E14" i="81"/>
  <c r="E9" i="81"/>
  <c r="C10" i="81"/>
  <c r="D10" i="81"/>
  <c r="C11" i="81"/>
  <c r="D11" i="81"/>
  <c r="C12" i="81"/>
  <c r="D12" i="81"/>
  <c r="C13" i="81"/>
  <c r="D13" i="81"/>
  <c r="C14" i="81"/>
  <c r="D14" i="81"/>
  <c r="D9" i="81"/>
  <c r="C9" i="81"/>
  <c r="B10" i="81"/>
  <c r="B11" i="81"/>
  <c r="B12" i="81"/>
  <c r="B13" i="81"/>
  <c r="B14" i="81"/>
  <c r="B9" i="81"/>
  <c r="C7" i="82"/>
  <c r="G7" i="82"/>
  <c r="C8" i="82"/>
  <c r="G8" i="82"/>
  <c r="C9" i="82"/>
  <c r="G9" i="82"/>
  <c r="C10" i="82"/>
  <c r="G10" i="82"/>
  <c r="C11" i="82"/>
  <c r="G11" i="82"/>
  <c r="I21" i="82"/>
  <c r="I6" i="82" s="1"/>
  <c r="H21" i="82"/>
  <c r="H7" i="82" s="1"/>
  <c r="G21" i="82"/>
  <c r="G6" i="82" s="1"/>
  <c r="F21" i="82"/>
  <c r="F6" i="82" s="1"/>
  <c r="E21" i="82"/>
  <c r="E6" i="82" s="1"/>
  <c r="D21" i="82"/>
  <c r="D7" i="82" s="1"/>
  <c r="C21" i="82"/>
  <c r="C6" i="82" s="1"/>
  <c r="B21" i="82"/>
  <c r="B6" i="82" s="1"/>
  <c r="L16" i="66"/>
  <c r="G16" i="66"/>
  <c r="H16" i="66"/>
  <c r="I16" i="66"/>
  <c r="J16" i="66"/>
  <c r="K16" i="66"/>
  <c r="F16" i="66"/>
  <c r="B8" i="66"/>
  <c r="C8" i="66"/>
  <c r="D8" i="66"/>
  <c r="B9" i="66"/>
  <c r="C9" i="66"/>
  <c r="D9" i="66"/>
  <c r="B10" i="66"/>
  <c r="C10" i="66"/>
  <c r="D10" i="66"/>
  <c r="B11" i="66"/>
  <c r="C11" i="66"/>
  <c r="D11" i="66"/>
  <c r="B12" i="66"/>
  <c r="C12" i="66"/>
  <c r="D12" i="66"/>
  <c r="B13" i="66"/>
  <c r="C13" i="66"/>
  <c r="D13" i="66"/>
  <c r="B14" i="66"/>
  <c r="C14" i="66"/>
  <c r="D14" i="66"/>
  <c r="B15" i="66"/>
  <c r="C15" i="66"/>
  <c r="D15" i="66"/>
  <c r="C7" i="66"/>
  <c r="B97" i="61"/>
  <c r="Z13" i="73"/>
  <c r="Y13" i="73"/>
  <c r="X13" i="73"/>
  <c r="W13" i="73"/>
  <c r="V13" i="73"/>
  <c r="U13" i="73"/>
  <c r="T13" i="73"/>
  <c r="S13" i="73"/>
  <c r="R13" i="73"/>
  <c r="Q13" i="73"/>
  <c r="P13" i="73"/>
  <c r="O13" i="73"/>
  <c r="N13" i="73"/>
  <c r="M13" i="73"/>
  <c r="L13" i="73"/>
  <c r="K13" i="73"/>
  <c r="J13" i="73"/>
  <c r="I13" i="73"/>
  <c r="H13" i="73"/>
  <c r="G13" i="73"/>
  <c r="F13" i="73"/>
  <c r="E13" i="73"/>
  <c r="D13" i="73"/>
  <c r="C13" i="73"/>
  <c r="B13" i="73"/>
  <c r="Z12" i="73"/>
  <c r="Y12" i="73"/>
  <c r="X12" i="73"/>
  <c r="W12" i="73"/>
  <c r="V12" i="73"/>
  <c r="U12" i="73"/>
  <c r="T12" i="73"/>
  <c r="S12" i="73"/>
  <c r="R12" i="73"/>
  <c r="Q12" i="73"/>
  <c r="P12" i="73"/>
  <c r="O12" i="73"/>
  <c r="N12" i="73"/>
  <c r="M12" i="73"/>
  <c r="L12" i="73"/>
  <c r="K12" i="73"/>
  <c r="J12" i="73"/>
  <c r="I12" i="73"/>
  <c r="H12" i="73"/>
  <c r="G12" i="73"/>
  <c r="F12" i="73"/>
  <c r="E12" i="73"/>
  <c r="D12" i="73"/>
  <c r="C12" i="73"/>
  <c r="B12" i="73"/>
  <c r="Z11" i="73"/>
  <c r="Y11" i="73"/>
  <c r="X11" i="73"/>
  <c r="W11" i="73"/>
  <c r="V11" i="73"/>
  <c r="U11" i="73"/>
  <c r="T11" i="73"/>
  <c r="S11" i="73"/>
  <c r="R11" i="73"/>
  <c r="Q11" i="73"/>
  <c r="P11" i="73"/>
  <c r="O11" i="73"/>
  <c r="N11" i="73"/>
  <c r="M11" i="73"/>
  <c r="L11" i="73"/>
  <c r="K11" i="73"/>
  <c r="J11" i="73"/>
  <c r="I11" i="73"/>
  <c r="H11" i="73"/>
  <c r="G11" i="73"/>
  <c r="F11" i="73"/>
  <c r="E11" i="73"/>
  <c r="D11" i="73"/>
  <c r="C11" i="73"/>
  <c r="B11" i="73"/>
  <c r="Z10" i="73"/>
  <c r="Y10" i="73"/>
  <c r="X10" i="73"/>
  <c r="W10" i="73"/>
  <c r="V10" i="73"/>
  <c r="U10" i="73"/>
  <c r="T10" i="73"/>
  <c r="S10" i="73"/>
  <c r="R10" i="73"/>
  <c r="Q10" i="73"/>
  <c r="P10" i="73"/>
  <c r="O10" i="73"/>
  <c r="N10" i="73"/>
  <c r="M10" i="73"/>
  <c r="L10" i="73"/>
  <c r="K10" i="73"/>
  <c r="J10" i="73"/>
  <c r="I10" i="73"/>
  <c r="H10" i="73"/>
  <c r="G10" i="73"/>
  <c r="F10" i="73"/>
  <c r="E10" i="73"/>
  <c r="D10" i="73"/>
  <c r="C10" i="73"/>
  <c r="B10" i="73"/>
  <c r="Z9" i="73"/>
  <c r="Y9" i="73"/>
  <c r="X9" i="73"/>
  <c r="W9" i="73"/>
  <c r="V9" i="73"/>
  <c r="U9" i="73"/>
  <c r="T9" i="73"/>
  <c r="S9" i="73"/>
  <c r="R9" i="73"/>
  <c r="Q9" i="73"/>
  <c r="P9" i="73"/>
  <c r="O9" i="73"/>
  <c r="N9" i="73"/>
  <c r="M9" i="73"/>
  <c r="L9" i="73"/>
  <c r="K9" i="73"/>
  <c r="J9" i="73"/>
  <c r="I9" i="73"/>
  <c r="H9" i="73"/>
  <c r="G9" i="73"/>
  <c r="F9" i="73"/>
  <c r="E9" i="73"/>
  <c r="D9" i="73"/>
  <c r="C9" i="73"/>
  <c r="B9" i="73"/>
  <c r="D7" i="66"/>
  <c r="B7" i="66"/>
  <c r="B5" i="61"/>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39" i="61"/>
  <c r="B40" i="61"/>
  <c r="B41" i="61"/>
  <c r="B42" i="61"/>
  <c r="B43" i="61"/>
  <c r="B44" i="61"/>
  <c r="B45" i="61"/>
  <c r="B46" i="61"/>
  <c r="B47" i="61"/>
  <c r="B48" i="61"/>
  <c r="B49" i="61"/>
  <c r="B50" i="61"/>
  <c r="B51" i="61"/>
  <c r="B52" i="61"/>
  <c r="B53" i="61"/>
  <c r="B54" i="61"/>
  <c r="B55" i="61"/>
  <c r="B56" i="61"/>
  <c r="B57" i="61"/>
  <c r="B58" i="61"/>
  <c r="B59" i="61"/>
  <c r="B60" i="61"/>
  <c r="B61" i="61"/>
  <c r="B62" i="61"/>
  <c r="B63" i="61"/>
  <c r="B64" i="61"/>
  <c r="B65" i="61"/>
  <c r="B66" i="61"/>
  <c r="B67" i="61"/>
  <c r="B68" i="61"/>
  <c r="B69" i="61"/>
  <c r="B70" i="61"/>
  <c r="B71" i="61"/>
  <c r="B72" i="61"/>
  <c r="B73" i="61"/>
  <c r="B74" i="61"/>
  <c r="B75" i="61"/>
  <c r="B76" i="61"/>
  <c r="B77" i="61"/>
  <c r="B78" i="61"/>
  <c r="B79" i="61"/>
  <c r="B80" i="61"/>
  <c r="B81" i="61"/>
  <c r="B82" i="61"/>
  <c r="B83" i="61"/>
  <c r="B84" i="61"/>
  <c r="B85" i="61"/>
  <c r="B86" i="61"/>
  <c r="B87" i="61"/>
  <c r="B88" i="61"/>
  <c r="B89" i="61"/>
  <c r="B90" i="61"/>
  <c r="B91" i="61"/>
  <c r="B92" i="61"/>
  <c r="B93" i="61"/>
  <c r="B94" i="61"/>
  <c r="B95" i="61"/>
  <c r="B96" i="61"/>
  <c r="B4" i="61"/>
  <c r="H6" i="82" l="1"/>
  <c r="F11" i="82"/>
  <c r="B11" i="82"/>
  <c r="F10" i="82"/>
  <c r="B10" i="82"/>
  <c r="F9" i="82"/>
  <c r="B9" i="82"/>
  <c r="F8" i="82"/>
  <c r="B8" i="82"/>
  <c r="F7" i="82"/>
  <c r="B7" i="82"/>
  <c r="D6" i="82"/>
  <c r="I11" i="82"/>
  <c r="E11" i="82"/>
  <c r="I10" i="82"/>
  <c r="E10" i="82"/>
  <c r="I9" i="82"/>
  <c r="E9" i="82"/>
  <c r="I8" i="82"/>
  <c r="E8" i="82"/>
  <c r="I7" i="82"/>
  <c r="E7" i="82"/>
  <c r="H11" i="82"/>
  <c r="D11" i="82"/>
  <c r="H10" i="82"/>
  <c r="D10" i="82"/>
  <c r="H9" i="82"/>
  <c r="D9" i="82"/>
  <c r="H8" i="82"/>
  <c r="D8" i="82"/>
</calcChain>
</file>

<file path=xl/sharedStrings.xml><?xml version="1.0" encoding="utf-8"?>
<sst xmlns="http://schemas.openxmlformats.org/spreadsheetml/2006/main" count="615" uniqueCount="299">
  <si>
    <t>Actual Figures</t>
  </si>
  <si>
    <t>Agriculture</t>
  </si>
  <si>
    <t>Mining</t>
  </si>
  <si>
    <t>Manufacturing</t>
  </si>
  <si>
    <t>Construction</t>
  </si>
  <si>
    <t>Other</t>
  </si>
  <si>
    <t>Industry value added and GDP</t>
  </si>
  <si>
    <t>Current prices</t>
  </si>
  <si>
    <t>R million</t>
  </si>
  <si>
    <t>Agriculture, forestry and fishing</t>
  </si>
  <si>
    <t>Mining and quarrying</t>
  </si>
  <si>
    <t>Trade</t>
  </si>
  <si>
    <t>Exports</t>
  </si>
  <si>
    <t>Expenditure on GDP</t>
  </si>
  <si>
    <t>Less: Imports</t>
  </si>
  <si>
    <t>Constant 2010 prices</t>
  </si>
  <si>
    <t>Constant 2010 prices, seasonally adjusted, annualised</t>
  </si>
  <si>
    <t>Statistics South Africa</t>
  </si>
  <si>
    <t>Index of quarterly production in volume terms, Q1 2011 = 100</t>
  </si>
  <si>
    <t>Total value added</t>
  </si>
  <si>
    <t>Source: StatsSA GDP quarterly figures. Excel spreadsheet downloaded www.statssa.gov.za in June 2017</t>
  </si>
  <si>
    <t>2016 to 2017</t>
  </si>
  <si>
    <t>General government</t>
  </si>
  <si>
    <t>Public corporations</t>
  </si>
  <si>
    <t>Private business enterprises</t>
  </si>
  <si>
    <t>Total</t>
  </si>
  <si>
    <t>Constant 2010 Prices</t>
  </si>
  <si>
    <t>Actual percentage change in the GDP, quarter on quarter (Constant 2010 prices)</t>
  </si>
  <si>
    <t>Q4 2016</t>
  </si>
  <si>
    <t>Q1 2017</t>
  </si>
  <si>
    <t>Constant 2010 rand, seasonally adjusted</t>
  </si>
  <si>
    <t>Quarterly change</t>
  </si>
  <si>
    <t>Real economy sector shares of GDP</t>
  </si>
  <si>
    <t>Change in components of expenditure on the GDP, year to first quarter, 2011 to 2017</t>
  </si>
  <si>
    <t>Investment by type of organisation</t>
  </si>
  <si>
    <t>Source: StatsSA GDP quarterly figures. Excel spreadsheet downloaded www.statssa.gov.za in September 2017</t>
  </si>
  <si>
    <t>Not seasonally adjusted or annualised</t>
  </si>
  <si>
    <t>year to second quarter</t>
  </si>
  <si>
    <t>2015 to 2016</t>
  </si>
  <si>
    <t>Utilities/
logistics</t>
  </si>
  <si>
    <t>Business
services</t>
  </si>
  <si>
    <t>Govt 
services</t>
  </si>
  <si>
    <t>Personal 
Sevices</t>
  </si>
  <si>
    <t>Source: StatsSA GDP quarterly figures. GDPp_Tables_2q_2017. Excel spreadsheet downloaded from www.statssa.gov.za in September 2017</t>
  </si>
  <si>
    <t>Year to second quarter</t>
  </si>
  <si>
    <t>Q1 to Q2 2017</t>
  </si>
  <si>
    <t>Q2 2017</t>
  </si>
  <si>
    <t>Gross fixed capital formation</t>
  </si>
  <si>
    <t>seasonally adjusted, annualised</t>
  </si>
  <si>
    <t>Household consumption</t>
  </si>
  <si>
    <t>Government consumption</t>
  </si>
  <si>
    <t>annual average, 2011 to 2014</t>
  </si>
  <si>
    <t>total</t>
  </si>
  <si>
    <t>total investment as % of GDP (right axis)</t>
  </si>
  <si>
    <t>Constant, seasonally adjusted R bns.</t>
  </si>
  <si>
    <t>Average annual change, 2011 to 2015</t>
  </si>
  <si>
    <t>Change in investment by type of organisation</t>
  </si>
  <si>
    <t>Year to second quarter, constant (2010) rand; quarterly figures are seasonally adjusted</t>
  </si>
  <si>
    <t>Return on Assets</t>
  </si>
  <si>
    <t>Source: StatsSA, Quarterly Financial Statistics</t>
  </si>
  <si>
    <t>Year to first quarter</t>
  </si>
  <si>
    <t>mining</t>
  </si>
  <si>
    <t>manufacturing</t>
  </si>
  <si>
    <t>construction</t>
  </si>
  <si>
    <t>other</t>
  </si>
  <si>
    <t>Net profit or loss before taxation</t>
  </si>
  <si>
    <t>Carrying value of fixed assets as at the end of quarter</t>
  </si>
  <si>
    <t>Net profit before tax as % of carrying value of assets</t>
  </si>
  <si>
    <t>CPI</t>
  </si>
  <si>
    <t>year to first quarter; deflated by CPI</t>
  </si>
  <si>
    <t>Manufacturing sales in constant rand</t>
  </si>
  <si>
    <t>Q2 2010</t>
  </si>
  <si>
    <t>Q2 2015</t>
  </si>
  <si>
    <t>Q2 2016</t>
  </si>
  <si>
    <t>Transport equipment</t>
  </si>
  <si>
    <t>Petroleum</t>
  </si>
  <si>
    <t>Other manufacturing groups</t>
  </si>
  <si>
    <t>Electrical machinery</t>
  </si>
  <si>
    <t>ICT</t>
  </si>
  <si>
    <t>Furniture</t>
  </si>
  <si>
    <t>Total manufacturing</t>
  </si>
  <si>
    <t xml:space="preserve">StatsSA. Manufacturing volume and sales from 1998. Excel spreadsheet. Downloaded in August 2017. </t>
  </si>
  <si>
    <t>2010 Q2</t>
  </si>
  <si>
    <t>2015 Q2</t>
  </si>
  <si>
    <t>2016 Q2</t>
  </si>
  <si>
    <t>2017 Q1</t>
  </si>
  <si>
    <t>2017 Q2</t>
  </si>
  <si>
    <t>Food 
and beverages</t>
  </si>
  <si>
    <t>Metal 
products</t>
  </si>
  <si>
    <t>Chemicals, rubber 
and plastics</t>
  </si>
  <si>
    <t>Wood and paper
products</t>
  </si>
  <si>
    <t>Machinery 
and appliances</t>
  </si>
  <si>
    <t>Glass and 
non-metallic minerals</t>
  </si>
  <si>
    <t>Clothing 
and footwear</t>
  </si>
  <si>
    <t>Printing 
and publishing</t>
  </si>
  <si>
    <t>Employment in the second quarter</t>
  </si>
  <si>
    <t>Utilities</t>
  </si>
  <si>
    <t>Other (right axis)</t>
  </si>
  <si>
    <t>Transport</t>
  </si>
  <si>
    <t>Business services</t>
  </si>
  <si>
    <t>Community and social services</t>
  </si>
  <si>
    <t>Private households</t>
  </si>
  <si>
    <t>total ex mining and ag</t>
  </si>
  <si>
    <t>StatsSA. QLFS trends 2008 - 2017 Q1. Downloaded from www.statssa.gov.za in August 2017</t>
  </si>
  <si>
    <t>Employment in manufacturing and the rest of the economy</t>
  </si>
  <si>
    <t>Jan-Mar 2008</t>
  </si>
  <si>
    <t>Apr-Jun 2008</t>
  </si>
  <si>
    <t>Jul-Sep 2008</t>
  </si>
  <si>
    <t>Oct-Dec 2008</t>
  </si>
  <si>
    <t>Jan-Mar 2009</t>
  </si>
  <si>
    <t>Apr-Jun 2009</t>
  </si>
  <si>
    <t>Jul-Sep 2009</t>
  </si>
  <si>
    <t>Oct-Dec 2009</t>
  </si>
  <si>
    <t>Jan-Mar 2010</t>
  </si>
  <si>
    <t>Apr-Jun 2010</t>
  </si>
  <si>
    <t>Jul-Sep 2010</t>
  </si>
  <si>
    <t>Oct-Dec 2010</t>
  </si>
  <si>
    <t>Jan-Mar 2011</t>
  </si>
  <si>
    <t>Apr-Jun 2011</t>
  </si>
  <si>
    <t>Jul-Sep 2011</t>
  </si>
  <si>
    <t>Oct-Dec 2011</t>
  </si>
  <si>
    <t>Jan-Mar 2012</t>
  </si>
  <si>
    <t>Apr-Jun 2012</t>
  </si>
  <si>
    <t>Jul-Sep 2012</t>
  </si>
  <si>
    <t>Oct-Dec 2012</t>
  </si>
  <si>
    <t>Jan-Mar 2013</t>
  </si>
  <si>
    <t>Apr-Jun 2013</t>
  </si>
  <si>
    <t>Jul-Sep 2013</t>
  </si>
  <si>
    <t>Oct-Dec 2013</t>
  </si>
  <si>
    <t>Jan-Mar 2014</t>
  </si>
  <si>
    <t>Apr-Jun 2014</t>
  </si>
  <si>
    <t>Jul-Sep 2014</t>
  </si>
  <si>
    <t>Oct-Dec 2014</t>
  </si>
  <si>
    <t>Jan-Mar 2015</t>
  </si>
  <si>
    <t>Apr-Jun 2015</t>
  </si>
  <si>
    <t>Jul-Sep 2015</t>
  </si>
  <si>
    <t>Oct-Dec 2015</t>
  </si>
  <si>
    <t>Jan-Mar 2016</t>
  </si>
  <si>
    <t>Apr-Jun 2016</t>
  </si>
  <si>
    <t>Oct-Dec 2016</t>
  </si>
  <si>
    <t>Jan-Mar 2017</t>
  </si>
  <si>
    <t>Apr-Jun 2017</t>
  </si>
  <si>
    <t>Total ex manufacturing</t>
  </si>
  <si>
    <t xml:space="preserve"> Manufacturing</t>
  </si>
  <si>
    <t>Base</t>
  </si>
  <si>
    <t>Employment in manufacturing subsectors</t>
  </si>
  <si>
    <t>Q2 2008</t>
  </si>
  <si>
    <t>Food and 
beverages</t>
  </si>
  <si>
    <t>Clothing and 
footwear</t>
  </si>
  <si>
    <t>Wood and 
paper</t>
  </si>
  <si>
    <t>Publishing 
and printing</t>
  </si>
  <si>
    <t>Chemicals, rubber, 
plastic, petroleum</t>
  </si>
  <si>
    <t>Metals and 
metal products</t>
  </si>
  <si>
    <t>Machinery and 
appliances</t>
  </si>
  <si>
    <t>Transport 
equipment</t>
  </si>
  <si>
    <t>Glass and non-
metallic minerals</t>
  </si>
  <si>
    <t>Furniture, 
recycling, other</t>
  </si>
  <si>
    <t>StatsSA. QLFS Jan - Mar. Electronic database. Downloaded from www.statssa.gov.za in August 2017</t>
  </si>
  <si>
    <t>Mining employment</t>
  </si>
  <si>
    <t>Employed</t>
  </si>
  <si>
    <t>StatsSA. Quarterly Employment Statistics. August 2017.</t>
  </si>
  <si>
    <t>Balance of trade</t>
  </si>
  <si>
    <t>Nominal rand</t>
  </si>
  <si>
    <t>Billions of constant (2016) rand - deflated with CPI</t>
  </si>
  <si>
    <t>Billions of current U.S. dollars</t>
  </si>
  <si>
    <t>Imports</t>
  </si>
  <si>
    <t>Rands/dollar</t>
  </si>
  <si>
    <t>Balance</t>
  </si>
  <si>
    <t>Q1</t>
  </si>
  <si>
    <t>Q2</t>
  </si>
  <si>
    <t>Q3</t>
  </si>
  <si>
    <t>Q4</t>
  </si>
  <si>
    <t>Source: SARS monthly data</t>
  </si>
  <si>
    <t>USD</t>
  </si>
  <si>
    <t>Trade by manufacturing subsectors</t>
  </si>
  <si>
    <t>Value (billions)</t>
  </si>
  <si>
    <t>% change from Q2 2016</t>
  </si>
  <si>
    <t>Change in millions</t>
  </si>
  <si>
    <t xml:space="preserve"> Rand </t>
  </si>
  <si>
    <t>Rand</t>
  </si>
  <si>
    <t xml:space="preserve"> Exports </t>
  </si>
  <si>
    <t>Food and beverages</t>
  </si>
  <si>
    <t>Clothing and footwear</t>
  </si>
  <si>
    <t>Wood products</t>
  </si>
  <si>
    <t>Paper and publishing</t>
  </si>
  <si>
    <t>Chemicals, rubber, plastic</t>
  </si>
  <si>
    <t>Glass and non-metallic mineral products</t>
  </si>
  <si>
    <t>Metals and metal products</t>
  </si>
  <si>
    <t>Machinery and appliances</t>
  </si>
  <si>
    <t xml:space="preserve"> Imports </t>
  </si>
  <si>
    <t>Production year</t>
  </si>
  <si>
    <t>Maize</t>
  </si>
  <si>
    <t>Total RSA Production</t>
  </si>
  <si>
    <t>Wheat</t>
  </si>
  <si>
    <t>Groundnuts</t>
  </si>
  <si>
    <t>Sunflowerseed</t>
  </si>
  <si>
    <t>Sorghum</t>
  </si>
  <si>
    <t>Soybeans</t>
  </si>
  <si>
    <t>Barley</t>
  </si>
  <si>
    <t>Canola</t>
  </si>
  <si>
    <t>Hectare</t>
  </si>
  <si>
    <t>Ton</t>
  </si>
  <si>
    <t>Ton/h</t>
  </si>
  <si>
    <t>ton</t>
  </si>
  <si>
    <t>1998/99</t>
  </si>
  <si>
    <t>1999/00</t>
  </si>
  <si>
    <t xml:space="preserve"> 2000/01</t>
  </si>
  <si>
    <t xml:space="preserve"> 2001/02</t>
  </si>
  <si>
    <t xml:space="preserve"> 2002/03</t>
  </si>
  <si>
    <t xml:space="preserve"> 2003/04</t>
  </si>
  <si>
    <t xml:space="preserve"> 2004/05</t>
  </si>
  <si>
    <t xml:space="preserve"> 2005/06</t>
  </si>
  <si>
    <t xml:space="preserve"> 2006/07</t>
  </si>
  <si>
    <t xml:space="preserve"> 2007/08</t>
  </si>
  <si>
    <t xml:space="preserve"> 2008/09</t>
  </si>
  <si>
    <t xml:space="preserve"> 2009/10</t>
  </si>
  <si>
    <t xml:space="preserve"> 2010/11</t>
  </si>
  <si>
    <t xml:space="preserve"> 2011/12</t>
  </si>
  <si>
    <t xml:space="preserve"> 2012/13</t>
  </si>
  <si>
    <t xml:space="preserve"> 2013/14</t>
  </si>
  <si>
    <t xml:space="preserve"> 2014/15</t>
  </si>
  <si>
    <t>2015/16</t>
  </si>
  <si>
    <t>2016/17</t>
  </si>
  <si>
    <t>2017 Q1 to 2017 Q2</t>
  </si>
  <si>
    <t>South Africa</t>
  </si>
  <si>
    <t>European Union</t>
  </si>
  <si>
    <t>China</t>
  </si>
  <si>
    <t>United States</t>
  </si>
  <si>
    <t>Japan</t>
  </si>
  <si>
    <t>India</t>
  </si>
  <si>
    <t>SACU average (excl. SA)</t>
  </si>
  <si>
    <t>Data from database: World Development Indicators</t>
  </si>
  <si>
    <t>Last Updated: 08/02/2017</t>
  </si>
  <si>
    <t>GDP growth (annual %)</t>
  </si>
  <si>
    <t>Annual percentage growth rate of GDP at market prices based on constant local currency. Aggregates are based on constant 2010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</si>
  <si>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World Bank national accounts data, and OECD National Accounts data files.</t>
  </si>
  <si>
    <t>standard deviation</t>
  </si>
  <si>
    <t>average growth</t>
  </si>
  <si>
    <t>ratio of standard deviation to average growth</t>
  </si>
  <si>
    <t>minimum growth</t>
  </si>
  <si>
    <t>maximum growth</t>
  </si>
  <si>
    <t>period = 2 years to second quarter</t>
  </si>
  <si>
    <t>Maize production in mn tonnes</t>
  </si>
  <si>
    <t>gdp pc</t>
  </si>
  <si>
    <t>GDP in constant 2010 rand</t>
  </si>
  <si>
    <t>population (WB ex 2017 = mid year)</t>
  </si>
  <si>
    <t>GDP current</t>
  </si>
  <si>
    <t>deflator</t>
  </si>
  <si>
    <t>deflator rebased</t>
  </si>
  <si>
    <t>deflator in 2017 rand</t>
  </si>
  <si>
    <t>GDP per capita</t>
  </si>
  <si>
    <t>Quarterly change, Q1 to Q2, 2017 (a)</t>
  </si>
  <si>
    <t>(a) seasonally adjusted</t>
  </si>
  <si>
    <t>Second quarter</t>
  </si>
  <si>
    <t>imports in constant rand</t>
  </si>
  <si>
    <t>exports in US dollars</t>
  </si>
  <si>
    <t>imports in US dollars</t>
  </si>
  <si>
    <t>exports in constant rand</t>
  </si>
  <si>
    <t>Imports by sector</t>
  </si>
  <si>
    <t>Exports by sector</t>
  </si>
  <si>
    <t>Net profit before taxation in mining and manufacturing</t>
  </si>
  <si>
    <t>1994 = 100</t>
  </si>
  <si>
    <t>trade-weighted nominal exchange rate (right axis)</t>
  </si>
  <si>
    <t>metals prices</t>
  </si>
  <si>
    <t>Nominal effective exchange rate of the rand: End of period - 20 trading partners</t>
  </si>
  <si>
    <t>January</t>
  </si>
  <si>
    <t>February</t>
  </si>
  <si>
    <t>March</t>
  </si>
  <si>
    <t>April</t>
  </si>
  <si>
    <t>May</t>
  </si>
  <si>
    <t>June</t>
  </si>
  <si>
    <t>July</t>
  </si>
  <si>
    <t>August</t>
  </si>
  <si>
    <t>September</t>
  </si>
  <si>
    <t>October</t>
  </si>
  <si>
    <t>November</t>
  </si>
  <si>
    <t>December</t>
  </si>
  <si>
    <t>index of metals and coal price in dollars</t>
  </si>
  <si>
    <t>Index of mining prices in dollars and nominal trade-weighted exchange rate</t>
  </si>
  <si>
    <t>mining prices are an export-weighted index of international dollar prices for iron ore, coal, platinum and gold</t>
  </si>
  <si>
    <t>year to Q1</t>
  </si>
  <si>
    <t>Net direct investment</t>
  </si>
  <si>
    <t>Net portfolio investment</t>
  </si>
  <si>
    <t>Net other investment</t>
  </si>
  <si>
    <t>Net derivatives</t>
  </si>
  <si>
    <t>Balance on financial account - BPM6</t>
  </si>
  <si>
    <t>Expenditure on gross domestic product (including residual) (GDP at market prices)</t>
  </si>
  <si>
    <t>Net financial derivatives (a)</t>
  </si>
  <si>
    <t>Net capital flows into South Africa as % of GDP, by type</t>
  </si>
  <si>
    <t>Notes: 2002 is excluded because the restructuring of Anglo American led to extremely large shifts in net capital flows; negative figures = net capital outflow.</t>
  </si>
  <si>
    <t>Source: SARB interactive data set</t>
  </si>
  <si>
    <t>portfolio</t>
  </si>
  <si>
    <t>FDI</t>
  </si>
  <si>
    <t>Total UMIC ex China (a)</t>
  </si>
  <si>
    <t>Net capital flows to SA, China and other upper middle income economies, by type</t>
  </si>
  <si>
    <t>Source: World Bank, World Development Indicators database</t>
  </si>
  <si>
    <t>Gross Domestic Product by sector</t>
  </si>
  <si>
    <t>Growth in South Africa's main trading partners</t>
  </si>
  <si>
    <t>annual, 2011 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</si>
</sst>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 #,##0.00_ ;_ * \-#,##0.00_ ;_ * &quot;-&quot;??_ ;_ @_ "/>
    <numFmt numFmtId="164" formatCode="0.0%"/>
    <numFmt numFmtId="165" formatCode="_ * #,##0_ ;_ * \-#,##0_ ;_ * &quot;-&quot;??_ ;_ @_ "/>
    <numFmt numFmtId="166" formatCode="#,##0;\-#,##0;&quot;-&quot;"/>
    <numFmt numFmtId="167" formatCode="#,##0.00;\-#,##0.00;&quot;-&quot;"/>
    <numFmt numFmtId="168" formatCode="#,##0%;\-#,##0%;&quot;- &quot;"/>
    <numFmt numFmtId="169" formatCode="#,##0.0%;\-#,##0.0%;&quot;- &quot;"/>
    <numFmt numFmtId="170" formatCode="#,##0.00%;\-#,##0.00%;&quot;- &quot;"/>
    <numFmt numFmtId="171" formatCode="#,##0.0;\-#,##0.0;&quot;-&quot;"/>
    <numFmt numFmtId="172" formatCode="_(* #,##0.00_);_(* \(#,##0.00\);_(* &quot;-&quot;??_);_(@_)"/>
    <numFmt numFmtId="173" formatCode="&quot;$&quot;#,##0,;\(&quot;$&quot;#,##0,\)"/>
    <numFmt numFmtId="174" formatCode="&quot;R&quot;#,##0\ ;\(&quot;R&quot;#,##0\)"/>
    <numFmt numFmtId="175" formatCode="[Red]0%;[Red]\(0%\)"/>
    <numFmt numFmtId="176" formatCode="0%;\(0%\)"/>
    <numFmt numFmtId="177" formatCode="\ \ @"/>
    <numFmt numFmtId="178" formatCode="\ \ \ \ @"/>
    <numFmt numFmtId="179" formatCode="[$-409]mmm\-yy;@"/>
    <numFmt numFmtId="180" formatCode="0.0"/>
    <numFmt numFmtId="181" formatCode="_ * #,##0.0_ ;_ * \-#,##0.0_ ;_ * &quot;-&quot;??_ ;_ @_ "/>
    <numFmt numFmtId="182" formatCode="_(* #,##0_);_(* \(#,##0\);_(* &quot;-&quot;??_);_(@_)"/>
    <numFmt numFmtId="183" formatCode="_(* #,##0.0_);_(* \(#,##0.0\);_(* &quot;-&quot;??_);_(@_)"/>
  </numFmts>
  <fonts count="33" x14ac:knownFonts="1">
    <font>
      <sz val="11"/>
      <color theme="1"/>
      <name val="Calibri"/>
      <family val="2"/>
      <scheme val="minor"/>
    </font>
    <font>
      <sz val="11"/>
      <color theme="1"/>
      <name val="Calibri"/>
      <family val="2"/>
      <scheme val="minor"/>
    </font>
    <font>
      <b/>
      <sz val="20"/>
      <color theme="1"/>
      <name val="Calibri"/>
      <family val="2"/>
      <scheme val="minor"/>
    </font>
    <font>
      <sz val="10"/>
      <color indexed="8"/>
      <name val="Arial"/>
      <family val="2"/>
    </font>
    <font>
      <sz val="10"/>
      <name val="Arial"/>
      <family val="2"/>
    </font>
    <font>
      <sz val="10"/>
      <name val="Arial Narrow"/>
      <family val="2"/>
    </font>
    <font>
      <sz val="10"/>
      <color theme="1"/>
      <name val="Arial"/>
      <family val="2"/>
    </font>
    <font>
      <sz val="10"/>
      <color indexed="12"/>
      <name val="Arial"/>
      <family val="2"/>
    </font>
    <font>
      <sz val="8"/>
      <name val="Arial"/>
      <family val="2"/>
    </font>
    <font>
      <b/>
      <sz val="12"/>
      <name val="Arial"/>
      <family val="2"/>
    </font>
    <font>
      <sz val="10"/>
      <color indexed="14"/>
      <name val="Arial"/>
      <family val="2"/>
    </font>
    <font>
      <sz val="8"/>
      <name val="Arial Narrow"/>
      <family val="2"/>
    </font>
    <font>
      <sz val="8"/>
      <name val="Helv"/>
    </font>
    <font>
      <sz val="10"/>
      <name val="MS Sans Serif"/>
      <family val="2"/>
    </font>
    <font>
      <sz val="10"/>
      <color rgb="FF000000"/>
      <name val="Arial"/>
      <family val="2"/>
    </font>
    <font>
      <sz val="10"/>
      <color indexed="10"/>
      <name val="Arial"/>
      <family val="2"/>
    </font>
    <font>
      <sz val="9"/>
      <color theme="1"/>
      <name val="Arial"/>
      <family val="2"/>
    </font>
    <font>
      <b/>
      <sz val="10"/>
      <color theme="1"/>
      <name val="Arial"/>
      <family val="2"/>
    </font>
    <font>
      <sz val="9"/>
      <color theme="0" tint="-0.249977111117893"/>
      <name val="Arial"/>
      <family val="2"/>
    </font>
    <font>
      <b/>
      <sz val="9"/>
      <color theme="1"/>
      <name val="Arial"/>
      <family val="2"/>
    </font>
    <font>
      <b/>
      <sz val="11"/>
      <color theme="1"/>
      <name val="Calibri"/>
      <family val="2"/>
      <scheme val="minor"/>
    </font>
    <font>
      <sz val="10"/>
      <name val="Arial"/>
      <family val="2"/>
    </font>
    <font>
      <sz val="11"/>
      <color rgb="FF000000"/>
      <name val="Calibri"/>
      <family val="2"/>
      <scheme val="minor"/>
    </font>
    <font>
      <sz val="11"/>
      <color theme="1"/>
      <name val="Times New Roman"/>
      <family val="2"/>
    </font>
    <font>
      <sz val="9"/>
      <name val="Arial"/>
      <family val="2"/>
    </font>
    <font>
      <sz val="10"/>
      <color theme="1"/>
      <name val="Calibri"/>
      <family val="2"/>
      <scheme val="minor"/>
    </font>
    <font>
      <sz val="11"/>
      <name val="Calibri"/>
      <family val="2"/>
      <scheme val="minor"/>
    </font>
    <font>
      <b/>
      <sz val="11"/>
      <name val="Calibri"/>
      <family val="2"/>
      <scheme val="minor"/>
    </font>
    <font>
      <sz val="10"/>
      <color rgb="FF000000"/>
      <name val="Times New Roman"/>
      <family val="1"/>
    </font>
    <font>
      <b/>
      <sz val="20"/>
      <name val="Calibri"/>
      <family val="2"/>
      <scheme val="minor"/>
    </font>
    <font>
      <sz val="11"/>
      <name val="Calibri"/>
      <family val="2"/>
    </font>
    <font>
      <b/>
      <i/>
      <sz val="11"/>
      <color theme="1"/>
      <name val="Calibri"/>
      <family val="2"/>
      <scheme val="minor"/>
    </font>
    <font>
      <b/>
      <sz val="11"/>
      <name val="Calibri"/>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166" fontId="3" fillId="0" borderId="0" applyFill="0" applyBorder="0" applyAlignment="0"/>
    <xf numFmtId="167"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66" fontId="3" fillId="0" borderId="0" applyFill="0" applyBorder="0" applyAlignment="0"/>
    <xf numFmtId="171" fontId="3" fillId="0" borderId="0" applyFill="0" applyBorder="0" applyAlignment="0"/>
    <xf numFmtId="167" fontId="3" fillId="0" borderId="0" applyFill="0" applyBorder="0" applyAlignment="0"/>
    <xf numFmtId="166" fontId="4" fillId="0" borderId="0" applyFont="0" applyFill="0" applyBorder="0" applyAlignment="0" applyProtection="0"/>
    <xf numFmtId="172" fontId="5" fillId="0" borderId="0" applyFont="0" applyFill="0" applyBorder="0" applyAlignment="0" applyProtection="0"/>
    <xf numFmtId="172" fontId="1" fillId="0" borderId="0" applyFont="0" applyFill="0" applyBorder="0" applyAlignment="0" applyProtection="0"/>
    <xf numFmtId="172" fontId="5"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4" fontId="4" fillId="0" borderId="0" applyFont="0" applyFill="0" applyBorder="0" applyAlignment="0" applyProtection="0"/>
    <xf numFmtId="0" fontId="4" fillId="0" borderId="0" applyFont="0" applyFill="0" applyBorder="0" applyAlignment="0" applyProtection="0"/>
    <xf numFmtId="14" fontId="3" fillId="0" borderId="0" applyFill="0" applyBorder="0" applyAlignment="0"/>
    <xf numFmtId="166" fontId="7" fillId="0" borderId="0" applyFill="0" applyBorder="0" applyAlignment="0"/>
    <xf numFmtId="167" fontId="7" fillId="0" borderId="0" applyFill="0" applyBorder="0" applyAlignment="0"/>
    <xf numFmtId="166" fontId="7" fillId="0" borderId="0" applyFill="0" applyBorder="0" applyAlignment="0"/>
    <xf numFmtId="171" fontId="7" fillId="0" borderId="0" applyFill="0" applyBorder="0" applyAlignment="0"/>
    <xf numFmtId="167" fontId="7" fillId="0" borderId="0" applyFill="0" applyBorder="0" applyAlignment="0"/>
    <xf numFmtId="2" fontId="4" fillId="0" borderId="0" applyFont="0" applyFill="0" applyBorder="0" applyAlignment="0" applyProtection="0"/>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10" fontId="8" fillId="3" borderId="3" applyNumberFormat="0" applyBorder="0" applyAlignment="0" applyProtection="0"/>
    <xf numFmtId="166" fontId="10" fillId="0" borderId="0" applyFill="0" applyBorder="0" applyAlignment="0"/>
    <xf numFmtId="167" fontId="10" fillId="0" borderId="0" applyFill="0" applyBorder="0" applyAlignment="0"/>
    <xf numFmtId="166" fontId="10" fillId="0" borderId="0" applyFill="0" applyBorder="0" applyAlignment="0"/>
    <xf numFmtId="171" fontId="10" fillId="0" borderId="0" applyFill="0" applyBorder="0" applyAlignment="0"/>
    <xf numFmtId="167" fontId="10" fillId="0" borderId="0" applyFill="0" applyBorder="0" applyAlignment="0"/>
    <xf numFmtId="175" fontId="11" fillId="0" borderId="0"/>
    <xf numFmtId="0" fontId="5" fillId="0" borderId="0" applyFont="0"/>
    <xf numFmtId="37" fontId="12" fillId="0" borderId="0" applyFill="0"/>
    <xf numFmtId="0" fontId="1" fillId="0" borderId="0"/>
    <xf numFmtId="0" fontId="13" fillId="0" borderId="0"/>
    <xf numFmtId="0" fontId="4" fillId="0" borderId="0"/>
    <xf numFmtId="0" fontId="1" fillId="0" borderId="0"/>
    <xf numFmtId="0" fontId="13" fillId="0" borderId="0"/>
    <xf numFmtId="0" fontId="4" fillId="0" borderId="0"/>
    <xf numFmtId="0" fontId="4" fillId="0" borderId="0"/>
    <xf numFmtId="0" fontId="4" fillId="0" borderId="0"/>
    <xf numFmtId="0" fontId="14" fillId="0" borderId="0"/>
    <xf numFmtId="0" fontId="1" fillId="0" borderId="0"/>
    <xf numFmtId="170" fontId="4" fillId="0" borderId="0" applyFont="0" applyFill="0" applyBorder="0" applyAlignment="0" applyProtection="0"/>
    <xf numFmtId="176"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15" fillId="0" borderId="0" applyFill="0" applyBorder="0" applyAlignment="0"/>
    <xf numFmtId="167" fontId="15" fillId="0" borderId="0" applyFill="0" applyBorder="0" applyAlignment="0"/>
    <xf numFmtId="166" fontId="15" fillId="0" borderId="0" applyFill="0" applyBorder="0" applyAlignment="0"/>
    <xf numFmtId="171" fontId="15" fillId="0" borderId="0" applyFill="0" applyBorder="0" applyAlignment="0"/>
    <xf numFmtId="167" fontId="15" fillId="0" borderId="0" applyFill="0" applyBorder="0" applyAlignment="0"/>
    <xf numFmtId="0" fontId="8" fillId="0" borderId="0" applyNumberFormat="0" applyFont="0" applyAlignment="0"/>
    <xf numFmtId="49" fontId="3" fillId="0" borderId="0" applyFill="0" applyBorder="0" applyAlignment="0"/>
    <xf numFmtId="177" fontId="3" fillId="0" borderId="0" applyFill="0" applyBorder="0" applyAlignment="0"/>
    <xf numFmtId="178" fontId="3" fillId="0" borderId="0" applyFill="0" applyBorder="0" applyAlignment="0"/>
    <xf numFmtId="0" fontId="21" fillId="0" borderId="0"/>
    <xf numFmtId="43" fontId="1"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0" fontId="23" fillId="0" borderId="0"/>
    <xf numFmtId="43" fontId="23" fillId="0" borderId="0" applyFont="0" applyFill="0" applyBorder="0" applyAlignment="0" applyProtection="0"/>
    <xf numFmtId="0" fontId="4" fillId="0" borderId="0"/>
    <xf numFmtId="0" fontId="4" fillId="0" borderId="0"/>
    <xf numFmtId="0" fontId="4" fillId="0" borderId="0"/>
    <xf numFmtId="0" fontId="13" fillId="0" borderId="0"/>
    <xf numFmtId="0" fontId="28" fillId="0" borderId="0"/>
  </cellStyleXfs>
  <cellXfs count="114">
    <xf numFmtId="0" fontId="0" fillId="0" borderId="0" xfId="0"/>
    <xf numFmtId="0" fontId="2" fillId="0" borderId="0" xfId="0" applyFont="1"/>
    <xf numFmtId="0" fontId="0" fillId="0" borderId="0" xfId="0" quotePrefix="1"/>
    <xf numFmtId="164" fontId="0" fillId="0" borderId="0" xfId="2" applyNumberFormat="1" applyFont="1"/>
    <xf numFmtId="165" fontId="0" fillId="0" borderId="0" xfId="1" applyNumberFormat="1" applyFont="1"/>
    <xf numFmtId="0" fontId="16" fillId="0" borderId="0" xfId="0" applyFont="1" applyAlignment="1">
      <alignment vertical="center"/>
    </xf>
    <xf numFmtId="164" fontId="16" fillId="0" borderId="0" xfId="2" applyNumberFormat="1"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164" fontId="18" fillId="0" borderId="0" xfId="2" applyNumberFormat="1" applyFont="1" applyAlignment="1">
      <alignment horizontal="right" vertical="center"/>
    </xf>
    <xf numFmtId="179" fontId="16" fillId="0" borderId="0" xfId="0" applyNumberFormat="1" applyFont="1" applyAlignment="1">
      <alignment vertical="center"/>
    </xf>
    <xf numFmtId="0" fontId="16" fillId="0" borderId="0" xfId="0" applyNumberFormat="1" applyFont="1" applyAlignment="1">
      <alignment vertical="center"/>
    </xf>
    <xf numFmtId="0" fontId="16" fillId="0" borderId="0" xfId="2" applyNumberFormat="1" applyFont="1" applyAlignment="1">
      <alignment vertical="center"/>
    </xf>
    <xf numFmtId="3" fontId="16" fillId="0" borderId="0" xfId="0" applyNumberFormat="1" applyFont="1" applyAlignment="1">
      <alignment vertical="center"/>
    </xf>
    <xf numFmtId="0" fontId="19" fillId="0" borderId="0" xfId="0" applyFont="1" applyAlignment="1">
      <alignment vertical="center"/>
    </xf>
    <xf numFmtId="3" fontId="19" fillId="0" borderId="0" xfId="0" applyNumberFormat="1" applyFont="1" applyAlignment="1">
      <alignment vertical="center"/>
    </xf>
    <xf numFmtId="0" fontId="0" fillId="0" borderId="0" xfId="1" applyNumberFormat="1" applyFont="1"/>
    <xf numFmtId="181" fontId="0" fillId="0" borderId="0" xfId="1" applyNumberFormat="1" applyFont="1"/>
    <xf numFmtId="165" fontId="16" fillId="0" borderId="0" xfId="1" applyNumberFormat="1" applyFont="1" applyAlignment="1">
      <alignment vertical="center"/>
    </xf>
    <xf numFmtId="0" fontId="16" fillId="0" borderId="0" xfId="0" applyFont="1" applyFill="1" applyAlignment="1">
      <alignment vertical="center"/>
    </xf>
    <xf numFmtId="0" fontId="24" fillId="0" borderId="0" xfId="0" applyFont="1" applyAlignment="1">
      <alignment vertical="center"/>
    </xf>
    <xf numFmtId="180" fontId="0" fillId="0" borderId="0" xfId="0" applyNumberFormat="1"/>
    <xf numFmtId="10" fontId="0" fillId="0" borderId="0" xfId="2" applyNumberFormat="1" applyFont="1"/>
    <xf numFmtId="181" fontId="25" fillId="0" borderId="0" xfId="1" applyNumberFormat="1" applyFont="1"/>
    <xf numFmtId="165" fontId="25" fillId="0" borderId="0" xfId="1" applyNumberFormat="1" applyFont="1"/>
    <xf numFmtId="0" fontId="25" fillId="0" borderId="0" xfId="0" applyFont="1"/>
    <xf numFmtId="10" fontId="25" fillId="0" borderId="0" xfId="2" applyNumberFormat="1" applyFont="1"/>
    <xf numFmtId="3" fontId="17" fillId="0" borderId="0" xfId="0" applyNumberFormat="1" applyFont="1" applyAlignment="1">
      <alignment vertical="center"/>
    </xf>
    <xf numFmtId="9" fontId="0" fillId="0" borderId="0" xfId="2" applyFont="1"/>
    <xf numFmtId="165" fontId="0" fillId="0" borderId="0" xfId="1" quotePrefix="1" applyNumberFormat="1" applyFont="1"/>
    <xf numFmtId="164" fontId="25" fillId="0" borderId="0" xfId="2" applyNumberFormat="1" applyFont="1"/>
    <xf numFmtId="0" fontId="0" fillId="0" borderId="0" xfId="0" applyAlignment="1">
      <alignment wrapText="1"/>
    </xf>
    <xf numFmtId="165" fontId="0" fillId="0" borderId="0" xfId="0" applyNumberFormat="1"/>
    <xf numFmtId="0" fontId="0" fillId="0" borderId="0" xfId="0" applyNumberFormat="1"/>
    <xf numFmtId="0" fontId="0" fillId="0" borderId="0" xfId="1" quotePrefix="1" applyNumberFormat="1" applyFont="1"/>
    <xf numFmtId="165" fontId="18" fillId="0" borderId="0" xfId="1" applyNumberFormat="1" applyFont="1" applyAlignment="1">
      <alignment horizontal="right" vertical="center"/>
    </xf>
    <xf numFmtId="9" fontId="16" fillId="0" borderId="0" xfId="2" applyFont="1" applyAlignment="1">
      <alignment vertical="center"/>
    </xf>
    <xf numFmtId="0" fontId="16" fillId="0" borderId="0" xfId="1" applyNumberFormat="1" applyFont="1" applyAlignment="1">
      <alignment vertical="center"/>
    </xf>
    <xf numFmtId="10" fontId="16" fillId="0" borderId="0" xfId="2" applyNumberFormat="1" applyFont="1" applyAlignment="1">
      <alignment vertical="center"/>
    </xf>
    <xf numFmtId="0" fontId="20" fillId="0" borderId="0" xfId="1" applyNumberFormat="1" applyFont="1"/>
    <xf numFmtId="17" fontId="0" fillId="0" borderId="0" xfId="1" applyNumberFormat="1" applyFont="1"/>
    <xf numFmtId="165" fontId="0" fillId="0" borderId="0" xfId="1" applyNumberFormat="1" applyFont="1" applyFill="1"/>
    <xf numFmtId="0" fontId="0" fillId="0" borderId="0" xfId="1" applyNumberFormat="1" applyFont="1" applyFill="1"/>
    <xf numFmtId="0" fontId="0" fillId="0" borderId="0" xfId="0"/>
    <xf numFmtId="0" fontId="2" fillId="0" borderId="0" xfId="0" applyFont="1"/>
    <xf numFmtId="165" fontId="26" fillId="0" borderId="0" xfId="1" applyNumberFormat="1" applyFont="1"/>
    <xf numFmtId="165" fontId="0" fillId="0" borderId="0" xfId="1" applyNumberFormat="1" applyFont="1"/>
    <xf numFmtId="165" fontId="26" fillId="0" borderId="0" xfId="1" applyNumberFormat="1" applyFont="1" applyAlignment="1">
      <alignment horizontal="center" wrapText="1"/>
    </xf>
    <xf numFmtId="0" fontId="0" fillId="0" borderId="0" xfId="1" applyNumberFormat="1" applyFont="1"/>
    <xf numFmtId="165" fontId="26" fillId="0" borderId="0" xfId="1" quotePrefix="1" applyNumberFormat="1" applyFont="1"/>
    <xf numFmtId="0" fontId="26" fillId="0" borderId="0" xfId="1" applyNumberFormat="1" applyFont="1"/>
    <xf numFmtId="165" fontId="0" fillId="0" borderId="0" xfId="1" quotePrefix="1" applyNumberFormat="1" applyFont="1"/>
    <xf numFmtId="165" fontId="27" fillId="0" borderId="0" xfId="1" applyNumberFormat="1" applyFont="1"/>
    <xf numFmtId="0" fontId="0" fillId="0" borderId="0" xfId="0" applyFill="1"/>
    <xf numFmtId="164" fontId="0" fillId="0" borderId="0" xfId="2" applyNumberFormat="1" applyFont="1" applyFill="1"/>
    <xf numFmtId="165" fontId="0" fillId="0" borderId="0" xfId="1" quotePrefix="1" applyNumberFormat="1" applyFont="1" applyFill="1"/>
    <xf numFmtId="165" fontId="20" fillId="0" borderId="0" xfId="1" applyNumberFormat="1" applyFont="1"/>
    <xf numFmtId="165" fontId="20" fillId="0" borderId="0" xfId="1" quotePrefix="1" applyNumberFormat="1" applyFont="1"/>
    <xf numFmtId="165" fontId="0" fillId="0" borderId="0" xfId="1" applyNumberFormat="1" applyFont="1" applyAlignment="1">
      <alignment wrapText="1"/>
    </xf>
    <xf numFmtId="9" fontId="0" fillId="0" borderId="0" xfId="2" applyNumberFormat="1" applyFont="1"/>
    <xf numFmtId="165" fontId="0" fillId="0" borderId="0" xfId="1" applyNumberFormat="1" applyFont="1" applyAlignment="1">
      <alignment horizontal="left" indent="2"/>
    </xf>
    <xf numFmtId="3" fontId="24" fillId="0" borderId="0" xfId="0" applyNumberFormat="1" applyFont="1" applyAlignment="1">
      <alignment vertical="center"/>
    </xf>
    <xf numFmtId="9" fontId="24" fillId="0" borderId="0" xfId="2" applyFont="1" applyAlignment="1">
      <alignment vertical="center"/>
    </xf>
    <xf numFmtId="43" fontId="0" fillId="0" borderId="0" xfId="1" applyFont="1" applyAlignment="1">
      <alignment horizontal="left"/>
    </xf>
    <xf numFmtId="43" fontId="0" fillId="0" borderId="0" xfId="1" applyFont="1" applyAlignment="1">
      <alignment horizontal="right"/>
    </xf>
    <xf numFmtId="43" fontId="20" fillId="0" borderId="0" xfId="1" applyFont="1" applyAlignment="1">
      <alignment horizontal="left"/>
    </xf>
    <xf numFmtId="0" fontId="20" fillId="0" borderId="0" xfId="0" applyFont="1"/>
    <xf numFmtId="43" fontId="0" fillId="0" borderId="0" xfId="1" applyFont="1" applyAlignment="1">
      <alignment horizontal="left" wrapText="1"/>
    </xf>
    <xf numFmtId="165" fontId="26" fillId="0" borderId="0" xfId="1" applyNumberFormat="1" applyFont="1" applyAlignment="1">
      <alignment horizontal="left"/>
    </xf>
    <xf numFmtId="165" fontId="0" fillId="0" borderId="0" xfId="1" applyNumberFormat="1" applyFont="1" applyAlignment="1">
      <alignment horizontal="left"/>
    </xf>
    <xf numFmtId="0" fontId="29" fillId="0" borderId="0" xfId="0" applyFont="1"/>
    <xf numFmtId="0" fontId="26" fillId="0" borderId="0" xfId="0" applyFont="1"/>
    <xf numFmtId="9" fontId="0" fillId="0" borderId="0" xfId="2" applyNumberFormat="1" applyFont="1" applyAlignment="1">
      <alignment horizontal="right"/>
    </xf>
    <xf numFmtId="165" fontId="4" fillId="0" borderId="0" xfId="1" applyNumberFormat="1" applyFont="1"/>
    <xf numFmtId="0" fontId="4" fillId="0" borderId="0" xfId="80" applyNumberFormat="1"/>
    <xf numFmtId="3" fontId="0" fillId="0" borderId="0" xfId="0" applyNumberFormat="1"/>
    <xf numFmtId="3" fontId="26" fillId="0" borderId="0" xfId="0" applyNumberFormat="1" applyFont="1"/>
    <xf numFmtId="9" fontId="26" fillId="0" borderId="0" xfId="2" applyFont="1"/>
    <xf numFmtId="165" fontId="30" fillId="0" borderId="0" xfId="76" applyNumberFormat="1" applyFont="1" applyFill="1" applyBorder="1"/>
    <xf numFmtId="0" fontId="30" fillId="0" borderId="0" xfId="75" applyFont="1" applyFill="1" applyBorder="1"/>
    <xf numFmtId="0" fontId="30" fillId="0" borderId="0" xfId="76" applyNumberFormat="1" applyFont="1" applyFill="1" applyBorder="1"/>
    <xf numFmtId="9" fontId="6" fillId="0" borderId="0" xfId="0" applyNumberFormat="1" applyFont="1"/>
    <xf numFmtId="180" fontId="0" fillId="0" borderId="0" xfId="76" applyNumberFormat="1" applyFont="1" applyFill="1"/>
    <xf numFmtId="165" fontId="30" fillId="0" borderId="0" xfId="75" applyNumberFormat="1" applyFont="1" applyFill="1" applyBorder="1"/>
    <xf numFmtId="180" fontId="22" fillId="0" borderId="0" xfId="75" applyNumberFormat="1" applyFill="1"/>
    <xf numFmtId="180" fontId="22" fillId="0" borderId="0" xfId="75" applyNumberFormat="1" applyFont="1" applyFill="1"/>
    <xf numFmtId="180" fontId="1" fillId="0" borderId="0" xfId="76" applyNumberFormat="1" applyFont="1" applyFill="1"/>
    <xf numFmtId="180" fontId="1" fillId="0" borderId="0" xfId="76" applyNumberFormat="1" applyFont="1" applyFill="1" applyBorder="1"/>
    <xf numFmtId="1" fontId="30" fillId="0" borderId="0" xfId="75" applyNumberFormat="1" applyFont="1" applyFill="1" applyBorder="1"/>
    <xf numFmtId="180" fontId="30" fillId="0" borderId="0" xfId="75" applyNumberFormat="1" applyFont="1" applyFill="1" applyBorder="1"/>
    <xf numFmtId="0" fontId="30" fillId="0" borderId="0" xfId="75" applyNumberFormat="1" applyFont="1" applyFill="1" applyBorder="1"/>
    <xf numFmtId="0" fontId="0" fillId="0" borderId="0" xfId="0" applyAlignment="1"/>
    <xf numFmtId="0" fontId="20" fillId="0" borderId="3" xfId="0" applyFont="1" applyBorder="1"/>
    <xf numFmtId="0" fontId="20" fillId="0" borderId="3" xfId="0" applyFont="1" applyBorder="1" applyAlignment="1">
      <alignment horizontal="center"/>
    </xf>
    <xf numFmtId="0" fontId="31" fillId="0" borderId="3" xfId="0" applyFont="1" applyBorder="1"/>
    <xf numFmtId="181" fontId="20" fillId="0" borderId="3" xfId="1" applyNumberFormat="1" applyFont="1" applyBorder="1"/>
    <xf numFmtId="164" fontId="20" fillId="0" borderId="3" xfId="2" applyNumberFormat="1" applyFont="1" applyBorder="1"/>
    <xf numFmtId="165" fontId="20" fillId="0" borderId="3" xfId="1" applyNumberFormat="1" applyFont="1" applyBorder="1"/>
    <xf numFmtId="164" fontId="20" fillId="0" borderId="3" xfId="2" applyNumberFormat="1" applyFont="1" applyFill="1" applyBorder="1"/>
    <xf numFmtId="165" fontId="20" fillId="0" borderId="3" xfId="1" applyNumberFormat="1" applyFont="1" applyFill="1" applyBorder="1"/>
    <xf numFmtId="0" fontId="32" fillId="0" borderId="0" xfId="75" applyFont="1" applyFill="1" applyBorder="1"/>
    <xf numFmtId="0" fontId="32" fillId="0" borderId="0" xfId="76" applyNumberFormat="1" applyFont="1" applyFill="1" applyBorder="1"/>
    <xf numFmtId="165" fontId="32" fillId="0" borderId="0" xfId="76" applyNumberFormat="1" applyFont="1" applyFill="1" applyBorder="1"/>
    <xf numFmtId="9" fontId="30" fillId="0" borderId="0" xfId="2" applyFont="1" applyFill="1" applyBorder="1"/>
    <xf numFmtId="1" fontId="0" fillId="0" borderId="0" xfId="0" applyNumberFormat="1" applyAlignment="1"/>
    <xf numFmtId="43" fontId="0" fillId="0" borderId="0" xfId="1" applyFont="1"/>
    <xf numFmtId="181" fontId="30" fillId="0" borderId="0" xfId="1" applyNumberFormat="1" applyFont="1" applyFill="1" applyBorder="1"/>
    <xf numFmtId="43" fontId="0" fillId="0" borderId="0" xfId="1" applyNumberFormat="1" applyFont="1"/>
    <xf numFmtId="182" fontId="0" fillId="0" borderId="0" xfId="13" applyNumberFormat="1" applyFont="1"/>
    <xf numFmtId="172" fontId="0" fillId="0" borderId="0" xfId="13" applyNumberFormat="1" applyFont="1"/>
    <xf numFmtId="183" fontId="0" fillId="0" borderId="0" xfId="13" applyNumberFormat="1" applyFont="1"/>
    <xf numFmtId="182" fontId="0" fillId="0" borderId="0" xfId="1" applyNumberFormat="1" applyFont="1"/>
    <xf numFmtId="0" fontId="0" fillId="0" borderId="0" xfId="2" applyNumberFormat="1" applyFont="1"/>
    <xf numFmtId="0" fontId="20" fillId="0" borderId="3" xfId="0" applyFont="1" applyBorder="1" applyAlignment="1">
      <alignment horizontal="center"/>
    </xf>
  </cellXfs>
  <cellStyles count="85">
    <cellStyle name="Calc Currency (0)" xfId="3"/>
    <cellStyle name="Calc Currency (2)" xfId="4"/>
    <cellStyle name="Calc Percent (0)" xfId="5"/>
    <cellStyle name="Calc Percent (1)" xfId="6"/>
    <cellStyle name="Calc Percent (2)" xfId="7"/>
    <cellStyle name="Calc Units (0)" xfId="8"/>
    <cellStyle name="Calc Units (1)" xfId="9"/>
    <cellStyle name="Calc Units (2)" xfId="10"/>
    <cellStyle name="Comma" xfId="1" builtinId="3"/>
    <cellStyle name="Comma [00]" xfId="11"/>
    <cellStyle name="Comma 12" xfId="12"/>
    <cellStyle name="Comma 2" xfId="13"/>
    <cellStyle name="Comma 2 2" xfId="14"/>
    <cellStyle name="Comma 2 3" xfId="74"/>
    <cellStyle name="Comma 3" xfId="15"/>
    <cellStyle name="Comma 4" xfId="16"/>
    <cellStyle name="Comma 5" xfId="17"/>
    <cellStyle name="Comma 6" xfId="18"/>
    <cellStyle name="Comma 7" xfId="76"/>
    <cellStyle name="Comma 8" xfId="79"/>
    <cellStyle name="Comma0" xfId="19"/>
    <cellStyle name="Couma_#B P&amp;L Evolution_BINV" xfId="20"/>
    <cellStyle name="Currency [00]" xfId="21"/>
    <cellStyle name="Currency0" xfId="22"/>
    <cellStyle name="Date" xfId="23"/>
    <cellStyle name="Date Short" xfId="24"/>
    <cellStyle name="Enter Currency (0)" xfId="25"/>
    <cellStyle name="Enter Currency (2)" xfId="26"/>
    <cellStyle name="Enter Units (0)" xfId="27"/>
    <cellStyle name="Enter Units (1)" xfId="28"/>
    <cellStyle name="Enter Units (2)" xfId="29"/>
    <cellStyle name="Fixed" xfId="30"/>
    <cellStyle name="Grey" xfId="31"/>
    <cellStyle name="Header1" xfId="32"/>
    <cellStyle name="Header2" xfId="33"/>
    <cellStyle name="Input [yellow]" xfId="34"/>
    <cellStyle name="Link Currency (0)" xfId="35"/>
    <cellStyle name="Link Currency (2)" xfId="36"/>
    <cellStyle name="Link Units (0)" xfId="37"/>
    <cellStyle name="Link Units (1)" xfId="38"/>
    <cellStyle name="Link Units (2)" xfId="39"/>
    <cellStyle name="Normal" xfId="0" builtinId="0"/>
    <cellStyle name="Normal - Style1" xfId="40"/>
    <cellStyle name="Normal 10" xfId="78"/>
    <cellStyle name="Normal 11" xfId="81"/>
    <cellStyle name="Normal 12" xfId="41"/>
    <cellStyle name="Normal 2" xfId="42"/>
    <cellStyle name="Normal 2 2" xfId="43"/>
    <cellStyle name="Normal 2 2 2" xfId="44"/>
    <cellStyle name="Normal 2 3" xfId="82"/>
    <cellStyle name="Normal 3" xfId="45"/>
    <cellStyle name="Normal 3 2" xfId="46"/>
    <cellStyle name="Normal 3 2 2" xfId="47"/>
    <cellStyle name="Normal 3 3" xfId="48"/>
    <cellStyle name="Normal 4" xfId="49"/>
    <cellStyle name="Normal 4 2" xfId="83"/>
    <cellStyle name="Normal 5" xfId="50"/>
    <cellStyle name="Normal 5 2" xfId="84"/>
    <cellStyle name="Normal 6" xfId="51"/>
    <cellStyle name="Normal 7" xfId="52"/>
    <cellStyle name="Normal 8" xfId="73"/>
    <cellStyle name="Normal 8 2" xfId="80"/>
    <cellStyle name="Normal 9" xfId="75"/>
    <cellStyle name="Percent" xfId="2" builtinId="5"/>
    <cellStyle name="Percent [0]" xfId="53"/>
    <cellStyle name="Percent [00]" xfId="54"/>
    <cellStyle name="Percent [2]" xfId="55"/>
    <cellStyle name="Percent 10" xfId="56"/>
    <cellStyle name="Percent 2" xfId="57"/>
    <cellStyle name="Percent 2 2" xfId="58"/>
    <cellStyle name="Percent 3" xfId="59"/>
    <cellStyle name="Percent 4" xfId="60"/>
    <cellStyle name="Percent 5" xfId="61"/>
    <cellStyle name="Percent 6" xfId="62"/>
    <cellStyle name="Percent 7" xfId="63"/>
    <cellStyle name="Percent 8" xfId="77"/>
    <cellStyle name="PrePop Currency (0)" xfId="64"/>
    <cellStyle name="PrePop Currency (2)" xfId="65"/>
    <cellStyle name="PrePop Units (0)" xfId="66"/>
    <cellStyle name="PrePop Units (1)" xfId="67"/>
    <cellStyle name="PrePop Units (2)" xfId="68"/>
    <cellStyle name="Table Text" xfId="69"/>
    <cellStyle name="Text Indent A" xfId="70"/>
    <cellStyle name="Text Indent B" xfId="71"/>
    <cellStyle name="Text Indent C" xfId="72"/>
  </cellStyles>
  <dxfs count="71">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externalLink" Target="externalLinks/externalLink1.xml"/><Relationship Id="rId3" Type="http://schemas.openxmlformats.org/officeDocument/2006/relationships/chartsheet" Target="chartsheets/sheet1.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externalLink" Target="externalLinks/externalLink3.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externalLink" Target="externalLinks/externalLink2.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 quarterly GDP growth'!$B$3</c:f>
              <c:strCache>
                <c:ptCount val="1"/>
                <c:pt idx="0">
                  <c:v>Quarterly change</c:v>
                </c:pt>
              </c:strCache>
            </c:strRef>
          </c:tx>
          <c:spPr>
            <a:solidFill>
              <a:srgbClr val="1F497D">
                <a:lumMod val="50000"/>
              </a:srgbClr>
            </a:solidFill>
          </c:spPr>
          <c:invertIfNegative val="0"/>
          <c:cat>
            <c:numRef>
              <c:f>'1. quarterly GDP growth'!$A$4:$A$97</c:f>
              <c:numCache>
                <c:formatCode>General</c:formatCode>
                <c:ptCount val="94"/>
                <c:pt idx="0">
                  <c:v>1994</c:v>
                </c:pt>
                <c:pt idx="4">
                  <c:v>1995</c:v>
                </c:pt>
                <c:pt idx="8">
                  <c:v>1996</c:v>
                </c:pt>
                <c:pt idx="12">
                  <c:v>1997</c:v>
                </c:pt>
                <c:pt idx="16">
                  <c:v>1998</c:v>
                </c:pt>
                <c:pt idx="20">
                  <c:v>1999</c:v>
                </c:pt>
                <c:pt idx="24">
                  <c:v>2000</c:v>
                </c:pt>
                <c:pt idx="28">
                  <c:v>2001</c:v>
                </c:pt>
                <c:pt idx="32">
                  <c:v>2002</c:v>
                </c:pt>
                <c:pt idx="36">
                  <c:v>2003</c:v>
                </c:pt>
                <c:pt idx="40">
                  <c:v>2004</c:v>
                </c:pt>
                <c:pt idx="44">
                  <c:v>2005</c:v>
                </c:pt>
                <c:pt idx="48">
                  <c:v>2006</c:v>
                </c:pt>
                <c:pt idx="52">
                  <c:v>2007</c:v>
                </c:pt>
                <c:pt idx="56">
                  <c:v>2008</c:v>
                </c:pt>
                <c:pt idx="60">
                  <c:v>2009</c:v>
                </c:pt>
                <c:pt idx="64">
                  <c:v>2010</c:v>
                </c:pt>
                <c:pt idx="68">
                  <c:v>2011</c:v>
                </c:pt>
                <c:pt idx="72">
                  <c:v>2012</c:v>
                </c:pt>
                <c:pt idx="76">
                  <c:v>2013</c:v>
                </c:pt>
                <c:pt idx="80">
                  <c:v>2014</c:v>
                </c:pt>
                <c:pt idx="84">
                  <c:v>2015</c:v>
                </c:pt>
                <c:pt idx="88">
                  <c:v>2016</c:v>
                </c:pt>
                <c:pt idx="92">
                  <c:v>2017</c:v>
                </c:pt>
              </c:numCache>
            </c:numRef>
          </c:cat>
          <c:val>
            <c:numRef>
              <c:f>'1. quarterly GDP growth'!$B$4:$B$97</c:f>
              <c:numCache>
                <c:formatCode>0.0%</c:formatCode>
                <c:ptCount val="94"/>
                <c:pt idx="0">
                  <c:v>-4.7130822665275574E-4</c:v>
                </c:pt>
                <c:pt idx="1">
                  <c:v>9.7565843331155477E-3</c:v>
                </c:pt>
                <c:pt idx="2">
                  <c:v>1.1245145875966589E-2</c:v>
                </c:pt>
                <c:pt idx="3">
                  <c:v>1.8582983840178091E-2</c:v>
                </c:pt>
                <c:pt idx="4">
                  <c:v>2.4994739461348114E-3</c:v>
                </c:pt>
                <c:pt idx="5">
                  <c:v>2.8748138294714121E-3</c:v>
                </c:pt>
                <c:pt idx="6">
                  <c:v>6.6346528809462235E-3</c:v>
                </c:pt>
                <c:pt idx="7">
                  <c:v>3.3636360976436741E-3</c:v>
                </c:pt>
                <c:pt idx="8">
                  <c:v>1.852499660273188E-2</c:v>
                </c:pt>
                <c:pt idx="9">
                  <c:v>1.1913584255213827E-2</c:v>
                </c:pt>
                <c:pt idx="10">
                  <c:v>1.1914846565305171E-2</c:v>
                </c:pt>
                <c:pt idx="11">
                  <c:v>9.3816956640266902E-3</c:v>
                </c:pt>
                <c:pt idx="12">
                  <c:v>4.6421795462883164E-3</c:v>
                </c:pt>
                <c:pt idx="13">
                  <c:v>6.2740936412364334E-3</c:v>
                </c:pt>
                <c:pt idx="14">
                  <c:v>9.9426185469431161E-4</c:v>
                </c:pt>
                <c:pt idx="15">
                  <c:v>1.3812660576273394E-4</c:v>
                </c:pt>
                <c:pt idx="16">
                  <c:v>2.6270537268398009E-3</c:v>
                </c:pt>
                <c:pt idx="17">
                  <c:v>1.414254334074716E-3</c:v>
                </c:pt>
                <c:pt idx="18">
                  <c:v>-2.1903504855179667E-3</c:v>
                </c:pt>
                <c:pt idx="19">
                  <c:v>9.6284064544760462E-4</c:v>
                </c:pt>
                <c:pt idx="20">
                  <c:v>9.6107385070816065E-3</c:v>
                </c:pt>
                <c:pt idx="21">
                  <c:v>7.9588957093028601E-3</c:v>
                </c:pt>
                <c:pt idx="22">
                  <c:v>1.0918957840878374E-2</c:v>
                </c:pt>
                <c:pt idx="23">
                  <c:v>1.0999838166667164E-2</c:v>
                </c:pt>
                <c:pt idx="24">
                  <c:v>1.1688393411539488E-2</c:v>
                </c:pt>
                <c:pt idx="25">
                  <c:v>9.1998741684722329E-3</c:v>
                </c:pt>
                <c:pt idx="26">
                  <c:v>9.9039730316425878E-3</c:v>
                </c:pt>
                <c:pt idx="27">
                  <c:v>8.5095722253147876E-3</c:v>
                </c:pt>
                <c:pt idx="28">
                  <c:v>6.1451218382775341E-3</c:v>
                </c:pt>
                <c:pt idx="29">
                  <c:v>4.9970096094293925E-3</c:v>
                </c:pt>
                <c:pt idx="30">
                  <c:v>2.6574806735824019E-3</c:v>
                </c:pt>
                <c:pt idx="31">
                  <c:v>7.6932022008342482E-3</c:v>
                </c:pt>
                <c:pt idx="32">
                  <c:v>1.0859990214854287E-2</c:v>
                </c:pt>
                <c:pt idx="33">
                  <c:v>1.2688607200023627E-2</c:v>
                </c:pt>
                <c:pt idx="34">
                  <c:v>1.1318278134637705E-2</c:v>
                </c:pt>
                <c:pt idx="35">
                  <c:v>8.3199121704340406E-3</c:v>
                </c:pt>
                <c:pt idx="36">
                  <c:v>6.3476891543696734E-3</c:v>
                </c:pt>
                <c:pt idx="37">
                  <c:v>4.8837440379221331E-3</c:v>
                </c:pt>
                <c:pt idx="38">
                  <c:v>5.4268969571396042E-3</c:v>
                </c:pt>
                <c:pt idx="39">
                  <c:v>5.7693477545617267E-3</c:v>
                </c:pt>
                <c:pt idx="40">
                  <c:v>1.5137792758620927E-2</c:v>
                </c:pt>
                <c:pt idx="41">
                  <c:v>1.3974480614202811E-2</c:v>
                </c:pt>
                <c:pt idx="42">
                  <c:v>1.6351156135631983E-2</c:v>
                </c:pt>
                <c:pt idx="43">
                  <c:v>1.0679320086723454E-2</c:v>
                </c:pt>
                <c:pt idx="44">
                  <c:v>1.0166048582257448E-2</c:v>
                </c:pt>
                <c:pt idx="45">
                  <c:v>1.7945531524176106E-2</c:v>
                </c:pt>
                <c:pt idx="46">
                  <c:v>1.3636227821061331E-2</c:v>
                </c:pt>
                <c:pt idx="47">
                  <c:v>6.6935546518245292E-3</c:v>
                </c:pt>
                <c:pt idx="48">
                  <c:v>1.7571723602183953E-2</c:v>
                </c:pt>
                <c:pt idx="49">
                  <c:v>1.4202440816502238E-2</c:v>
                </c:pt>
                <c:pt idx="50">
                  <c:v>1.3811494066304553E-2</c:v>
                </c:pt>
                <c:pt idx="51">
                  <c:v>1.3828169460476936E-2</c:v>
                </c:pt>
                <c:pt idx="52">
                  <c:v>1.6236668072191929E-2</c:v>
                </c:pt>
                <c:pt idx="53">
                  <c:v>8.1955633322816634E-3</c:v>
                </c:pt>
                <c:pt idx="54">
                  <c:v>1.1719344438867685E-2</c:v>
                </c:pt>
                <c:pt idx="55">
                  <c:v>1.4170782144657501E-2</c:v>
                </c:pt>
                <c:pt idx="56">
                  <c:v>4.200088433545357E-3</c:v>
                </c:pt>
                <c:pt idx="57">
                  <c:v>1.2208898110870114E-2</c:v>
                </c:pt>
                <c:pt idx="58">
                  <c:v>2.3893574840387899E-3</c:v>
                </c:pt>
                <c:pt idx="59">
                  <c:v>-5.692462107890095E-3</c:v>
                </c:pt>
                <c:pt idx="60">
                  <c:v>-1.5555387027129886E-2</c:v>
                </c:pt>
                <c:pt idx="61">
                  <c:v>-3.4321203407682299E-3</c:v>
                </c:pt>
                <c:pt idx="62">
                  <c:v>2.3190804156123512E-3</c:v>
                </c:pt>
                <c:pt idx="63">
                  <c:v>6.6697508186199794E-3</c:v>
                </c:pt>
                <c:pt idx="64">
                  <c:v>1.1382975755377611E-2</c:v>
                </c:pt>
                <c:pt idx="65">
                  <c:v>6.8224192082033674E-3</c:v>
                </c:pt>
                <c:pt idx="66">
                  <c:v>1.1117499622629312E-2</c:v>
                </c:pt>
                <c:pt idx="67">
                  <c:v>1.0697950631458619E-2</c:v>
                </c:pt>
                <c:pt idx="68">
                  <c:v>9.504555769465739E-3</c:v>
                </c:pt>
                <c:pt idx="69">
                  <c:v>5.7495291719529273E-3</c:v>
                </c:pt>
                <c:pt idx="70">
                  <c:v>2.9824538178235827E-3</c:v>
                </c:pt>
                <c:pt idx="71">
                  <c:v>7.6220758055691729E-3</c:v>
                </c:pt>
                <c:pt idx="72">
                  <c:v>4.0008439375696092E-3</c:v>
                </c:pt>
                <c:pt idx="73">
                  <c:v>8.9770301519591644E-3</c:v>
                </c:pt>
                <c:pt idx="74">
                  <c:v>2.9905243969323703E-3</c:v>
                </c:pt>
                <c:pt idx="75">
                  <c:v>4.3531488011254726E-3</c:v>
                </c:pt>
                <c:pt idx="76">
                  <c:v>4.3638905166498709E-3</c:v>
                </c:pt>
                <c:pt idx="77">
                  <c:v>1.0469956541500736E-2</c:v>
                </c:pt>
                <c:pt idx="78">
                  <c:v>4.4835966289598073E-3</c:v>
                </c:pt>
                <c:pt idx="79">
                  <c:v>1.2755015097262401E-2</c:v>
                </c:pt>
                <c:pt idx="80">
                  <c:v>-4.0339394929633787E-3</c:v>
                </c:pt>
                <c:pt idx="81">
                  <c:v>1.7174433367037611E-3</c:v>
                </c:pt>
                <c:pt idx="82">
                  <c:v>5.5570750200806263E-3</c:v>
                </c:pt>
                <c:pt idx="83">
                  <c:v>1.0117644694857875E-2</c:v>
                </c:pt>
                <c:pt idx="84">
                  <c:v>4.8222816305389937E-3</c:v>
                </c:pt>
                <c:pt idx="85">
                  <c:v>-4.6571736689788867E-3</c:v>
                </c:pt>
                <c:pt idx="86">
                  <c:v>1.0870258594322113E-3</c:v>
                </c:pt>
                <c:pt idx="87">
                  <c:v>1.2958974293117986E-3</c:v>
                </c:pt>
                <c:pt idx="88">
                  <c:v>-3.7235634047499966E-3</c:v>
                </c:pt>
                <c:pt idx="89">
                  <c:v>7.7690555931173577E-3</c:v>
                </c:pt>
                <c:pt idx="90">
                  <c:v>1.1097137660089906E-3</c:v>
                </c:pt>
                <c:pt idx="91">
                  <c:v>-7.6171724705131894E-4</c:v>
                </c:pt>
                <c:pt idx="92">
                  <c:v>-1.4648706211355389E-3</c:v>
                </c:pt>
                <c:pt idx="93">
                  <c:v>6.293462336507627E-3</c:v>
                </c:pt>
              </c:numCache>
            </c:numRef>
          </c:val>
          <c:extLst xmlns:c16r2="http://schemas.microsoft.com/office/drawing/2015/06/chart">
            <c:ext xmlns:c16="http://schemas.microsoft.com/office/drawing/2014/chart" uri="{C3380CC4-5D6E-409C-BE32-E72D297353CC}">
              <c16:uniqueId val="{00000000-61BF-477D-AB75-358B32C93142}"/>
            </c:ext>
          </c:extLst>
        </c:ser>
        <c:dLbls>
          <c:showLegendKey val="0"/>
          <c:showVal val="0"/>
          <c:showCatName val="0"/>
          <c:showSerName val="0"/>
          <c:showPercent val="0"/>
          <c:showBubbleSize val="0"/>
        </c:dLbls>
        <c:gapWidth val="11"/>
        <c:overlap val="19"/>
        <c:axId val="90806528"/>
        <c:axId val="100966400"/>
      </c:barChart>
      <c:catAx>
        <c:axId val="9080652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966400"/>
        <c:crosses val="autoZero"/>
        <c:auto val="1"/>
        <c:lblAlgn val="ctr"/>
        <c:lblOffset val="100"/>
        <c:noMultiLvlLbl val="0"/>
      </c:catAx>
      <c:valAx>
        <c:axId val="100966400"/>
        <c:scaling>
          <c:orientation val="minMax"/>
          <c:max val="2.0000000000000004E-2"/>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90806528"/>
        <c:crosses val="autoZero"/>
        <c:crossBetween val="between"/>
      </c:valAx>
      <c:spPr>
        <a:noFill/>
        <a:ln w="25400">
          <a:noFill/>
        </a:ln>
      </c:spPr>
    </c:plotArea>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'8. Mfg sales in constant rands'!$B$4</c:f>
              <c:strCache>
                <c:ptCount val="1"/>
                <c:pt idx="0">
                  <c:v>2010 Q2</c:v>
                </c:pt>
              </c:strCache>
            </c:strRef>
          </c:tx>
          <c:spPr>
            <a:solidFill>
              <a:srgbClr val="1F497D">
                <a:lumMod val="50000"/>
              </a:srgbClr>
            </a:solidFill>
          </c:spPr>
          <c:invertIfNegative val="0"/>
          <c:cat>
            <c:strRef>
              <c:f>'8. Mfg sales in constant rands'!$A$5:$A$17</c:f>
              <c:strCache>
                <c:ptCount val="13"/>
                <c:pt idx="0">
                  <c:v>Food 
and beverages</c:v>
                </c:pt>
                <c:pt idx="1">
                  <c:v>Metal 
products</c:v>
                </c:pt>
                <c:pt idx="2">
                  <c:v>Chemicals, rubber 
and plastics</c:v>
                </c:pt>
                <c:pt idx="3">
                  <c:v>Transport equipment</c:v>
                </c:pt>
                <c:pt idx="4">
                  <c:v>Petroleum</c:v>
                </c:pt>
                <c:pt idx="5">
                  <c:v>Wood and paper
products</c:v>
                </c:pt>
                <c:pt idx="6">
                  <c:v>Machinery 
and appliances</c:v>
                </c:pt>
                <c:pt idx="7">
                  <c:v>Electrical machinery</c:v>
                </c:pt>
                <c:pt idx="8">
                  <c:v>Glass and 
non-metallic minerals</c:v>
                </c:pt>
                <c:pt idx="9">
                  <c:v>Clothing 
and footwear</c:v>
                </c:pt>
                <c:pt idx="10">
                  <c:v>Printing 
and publishing</c:v>
                </c:pt>
                <c:pt idx="11">
                  <c:v>ICT</c:v>
                </c:pt>
                <c:pt idx="12">
                  <c:v>Furniture</c:v>
                </c:pt>
              </c:strCache>
              <c:extLst xmlns:c16r2="http://schemas.microsoft.com/office/drawing/2015/06/chart">
                <c:ext xmlns:c15="http://schemas.microsoft.com/office/drawing/2012/chart" uri="{02D57815-91ED-43cb-92C2-25804820EDAC}">
                  <c15:fullRef>
                    <c15:sqref>'8. Mfg sales in constant rands'!$A$5:$A$18</c15:sqref>
                  </c15:fullRef>
                </c:ext>
              </c:extLst>
            </c:strRef>
          </c:cat>
          <c:val>
            <c:numRef>
              <c:f>'8. Mfg sales in constant rands'!$B$5:$B$17</c:f>
              <c:numCache>
                <c:formatCode>_ * #,##0_ ;_ * \-#,##0_ ;_ * "-"??_ ;_ @_ </c:formatCode>
                <c:ptCount val="13"/>
                <c:pt idx="0">
                  <c:v>103.09047580582524</c:v>
                </c:pt>
                <c:pt idx="1">
                  <c:v>13.99429828846154</c:v>
                </c:pt>
                <c:pt idx="2">
                  <c:v>10.298740349514564</c:v>
                </c:pt>
                <c:pt idx="3">
                  <c:v>22.93713302970297</c:v>
                </c:pt>
                <c:pt idx="4">
                  <c:v>33.468124797979797</c:v>
                </c:pt>
                <c:pt idx="5">
                  <c:v>70.466150019801958</c:v>
                </c:pt>
                <c:pt idx="6">
                  <c:v>15.093470626262627</c:v>
                </c:pt>
                <c:pt idx="7">
                  <c:v>89.785432266666675</c:v>
                </c:pt>
                <c:pt idx="8">
                  <c:v>26.321176541666667</c:v>
                </c:pt>
                <c:pt idx="9">
                  <c:v>14.976165638297871</c:v>
                </c:pt>
                <c:pt idx="10">
                  <c:v>7.5025870408163255</c:v>
                </c:pt>
                <c:pt idx="11">
                  <c:v>38.038841210526314</c:v>
                </c:pt>
                <c:pt idx="12">
                  <c:v>3.7595937391304353</c:v>
                </c:pt>
              </c:numCache>
              <c:extLst xmlns:c16r2="http://schemas.microsoft.com/office/drawing/2015/06/chart">
                <c:ext xmlns:c15="http://schemas.microsoft.com/office/drawing/2012/chart" uri="{02D57815-91ED-43cb-92C2-25804820EDAC}">
                  <c15:fullRef>
                    <c15:sqref>'8. Mfg sales in constant rands'!$B$5:$B$18</c15:sqref>
                  </c15:fullRef>
                </c:ext>
              </c:extLst>
            </c:numRef>
          </c:val>
          <c:extLst xmlns:c16r2="http://schemas.microsoft.com/office/drawing/2015/06/chart">
            <c:ext xmlns:c16="http://schemas.microsoft.com/office/drawing/2014/chart" uri="{C3380CC4-5D6E-409C-BE32-E72D297353CC}">
              <c16:uniqueId val="{00000000-0941-4FE6-8469-7BEDE558EEAE}"/>
            </c:ext>
          </c:extLst>
        </c:ser>
        <c:ser>
          <c:idx val="1"/>
          <c:order val="1"/>
          <c:tx>
            <c:strRef>
              <c:f>'8. Mfg sales in constant rands'!$C$4</c:f>
              <c:strCache>
                <c:ptCount val="1"/>
                <c:pt idx="0">
                  <c:v>2015 Q2</c:v>
                </c:pt>
              </c:strCache>
            </c:strRef>
          </c:tx>
          <c:spPr>
            <a:solidFill>
              <a:srgbClr val="4F81BD">
                <a:lumMod val="20000"/>
                <a:lumOff val="80000"/>
              </a:srgbClr>
            </a:solidFill>
          </c:spPr>
          <c:invertIfNegative val="0"/>
          <c:cat>
            <c:strRef>
              <c:f>'8. Mfg sales in constant rands'!$A$5:$A$17</c:f>
              <c:strCache>
                <c:ptCount val="13"/>
                <c:pt idx="0">
                  <c:v>Food 
and beverages</c:v>
                </c:pt>
                <c:pt idx="1">
                  <c:v>Metal 
products</c:v>
                </c:pt>
                <c:pt idx="2">
                  <c:v>Chemicals, rubber 
and plastics</c:v>
                </c:pt>
                <c:pt idx="3">
                  <c:v>Transport equipment</c:v>
                </c:pt>
                <c:pt idx="4">
                  <c:v>Petroleum</c:v>
                </c:pt>
                <c:pt idx="5">
                  <c:v>Wood and paper
products</c:v>
                </c:pt>
                <c:pt idx="6">
                  <c:v>Machinery 
and appliances</c:v>
                </c:pt>
                <c:pt idx="7">
                  <c:v>Electrical machinery</c:v>
                </c:pt>
                <c:pt idx="8">
                  <c:v>Glass and 
non-metallic minerals</c:v>
                </c:pt>
                <c:pt idx="9">
                  <c:v>Clothing 
and footwear</c:v>
                </c:pt>
                <c:pt idx="10">
                  <c:v>Printing 
and publishing</c:v>
                </c:pt>
                <c:pt idx="11">
                  <c:v>ICT</c:v>
                </c:pt>
                <c:pt idx="12">
                  <c:v>Furniture</c:v>
                </c:pt>
              </c:strCache>
              <c:extLst xmlns:c16r2="http://schemas.microsoft.com/office/drawing/2015/06/chart">
                <c:ext xmlns:c15="http://schemas.microsoft.com/office/drawing/2012/chart" uri="{02D57815-91ED-43cb-92C2-25804820EDAC}">
                  <c15:fullRef>
                    <c15:sqref>'8. Mfg sales in constant rands'!$A$5:$A$18</c15:sqref>
                  </c15:fullRef>
                </c:ext>
              </c:extLst>
            </c:strRef>
          </c:cat>
          <c:val>
            <c:numRef>
              <c:f>'8. Mfg sales in constant rands'!$C$5:$C$17</c:f>
              <c:numCache>
                <c:formatCode>_ * #,##0_ ;_ * \-#,##0_ ;_ * "-"??_ ;_ @_ </c:formatCode>
                <c:ptCount val="13"/>
                <c:pt idx="0">
                  <c:v>115.9767852815534</c:v>
                </c:pt>
                <c:pt idx="1">
                  <c:v>12.582029653846153</c:v>
                </c:pt>
                <c:pt idx="2">
                  <c:v>11.204124116504854</c:v>
                </c:pt>
                <c:pt idx="3">
                  <c:v>24.931666336633661</c:v>
                </c:pt>
                <c:pt idx="4">
                  <c:v>34.172716898989897</c:v>
                </c:pt>
                <c:pt idx="5">
                  <c:v>72.668217207920776</c:v>
                </c:pt>
                <c:pt idx="6">
                  <c:v>14.512952525252528</c:v>
                </c:pt>
                <c:pt idx="7">
                  <c:v>92.681736533333336</c:v>
                </c:pt>
                <c:pt idx="8">
                  <c:v>25.799965125000003</c:v>
                </c:pt>
                <c:pt idx="9">
                  <c:v>14.12038474468085</c:v>
                </c:pt>
                <c:pt idx="10">
                  <c:v>6.8205336734693871</c:v>
                </c:pt>
                <c:pt idx="11">
                  <c:v>55.329223578947364</c:v>
                </c:pt>
                <c:pt idx="12">
                  <c:v>4.0021481739130431</c:v>
                </c:pt>
              </c:numCache>
              <c:extLst xmlns:c16r2="http://schemas.microsoft.com/office/drawing/2015/06/chart">
                <c:ext xmlns:c15="http://schemas.microsoft.com/office/drawing/2012/chart" uri="{02D57815-91ED-43cb-92C2-25804820EDAC}">
                  <c15:fullRef>
                    <c15:sqref>'8. Mfg sales in constant rands'!$C$5:$C$18</c15:sqref>
                  </c15:fullRef>
                </c:ext>
              </c:extLst>
            </c:numRef>
          </c:val>
          <c:extLst xmlns:c16r2="http://schemas.microsoft.com/office/drawing/2015/06/chart">
            <c:ext xmlns:c16="http://schemas.microsoft.com/office/drawing/2014/chart" uri="{C3380CC4-5D6E-409C-BE32-E72D297353CC}">
              <c16:uniqueId val="{00000001-0941-4FE6-8469-7BEDE558EEAE}"/>
            </c:ext>
          </c:extLst>
        </c:ser>
        <c:ser>
          <c:idx val="2"/>
          <c:order val="2"/>
          <c:tx>
            <c:strRef>
              <c:f>'8. Mfg sales in constant rands'!$D$4</c:f>
              <c:strCache>
                <c:ptCount val="1"/>
                <c:pt idx="0">
                  <c:v>2016 Q2</c:v>
                </c:pt>
              </c:strCache>
            </c:strRef>
          </c:tx>
          <c:invertIfNegative val="0"/>
          <c:cat>
            <c:strRef>
              <c:f>'8. Mfg sales in constant rands'!$A$5:$A$17</c:f>
              <c:strCache>
                <c:ptCount val="13"/>
                <c:pt idx="0">
                  <c:v>Food 
and beverages</c:v>
                </c:pt>
                <c:pt idx="1">
                  <c:v>Metal 
products</c:v>
                </c:pt>
                <c:pt idx="2">
                  <c:v>Chemicals, rubber 
and plastics</c:v>
                </c:pt>
                <c:pt idx="3">
                  <c:v>Transport equipment</c:v>
                </c:pt>
                <c:pt idx="4">
                  <c:v>Petroleum</c:v>
                </c:pt>
                <c:pt idx="5">
                  <c:v>Wood and paper
products</c:v>
                </c:pt>
                <c:pt idx="6">
                  <c:v>Machinery 
and appliances</c:v>
                </c:pt>
                <c:pt idx="7">
                  <c:v>Electrical machinery</c:v>
                </c:pt>
                <c:pt idx="8">
                  <c:v>Glass and 
non-metallic minerals</c:v>
                </c:pt>
                <c:pt idx="9">
                  <c:v>Clothing 
and footwear</c:v>
                </c:pt>
                <c:pt idx="10">
                  <c:v>Printing 
and publishing</c:v>
                </c:pt>
                <c:pt idx="11">
                  <c:v>ICT</c:v>
                </c:pt>
                <c:pt idx="12">
                  <c:v>Furniture</c:v>
                </c:pt>
              </c:strCache>
              <c:extLst xmlns:c16r2="http://schemas.microsoft.com/office/drawing/2015/06/chart">
                <c:ext xmlns:c15="http://schemas.microsoft.com/office/drawing/2012/chart" uri="{02D57815-91ED-43cb-92C2-25804820EDAC}">
                  <c15:fullRef>
                    <c15:sqref>'8. Mfg sales in constant rands'!$A$5:$A$18</c15:sqref>
                  </c15:fullRef>
                </c:ext>
              </c:extLst>
            </c:strRef>
          </c:cat>
          <c:val>
            <c:numRef>
              <c:f>'8. Mfg sales in constant rands'!$D$5:$D$17</c:f>
              <c:numCache>
                <c:formatCode>_ * #,##0_ ;_ * \-#,##0_ ;_ * "-"??_ ;_ @_ </c:formatCode>
                <c:ptCount val="13"/>
                <c:pt idx="0">
                  <c:v>117.14826796116505</c:v>
                </c:pt>
                <c:pt idx="1">
                  <c:v>13.095581884615383</c:v>
                </c:pt>
                <c:pt idx="2">
                  <c:v>11.769988970873785</c:v>
                </c:pt>
                <c:pt idx="3">
                  <c:v>25.928932990099014</c:v>
                </c:pt>
                <c:pt idx="4">
                  <c:v>37.695677404040403</c:v>
                </c:pt>
                <c:pt idx="5">
                  <c:v>75.6043067920792</c:v>
                </c:pt>
                <c:pt idx="6">
                  <c:v>13.351916323232322</c:v>
                </c:pt>
                <c:pt idx="7">
                  <c:v>95.578040799999997</c:v>
                </c:pt>
                <c:pt idx="8">
                  <c:v>26.060570833333337</c:v>
                </c:pt>
                <c:pt idx="9">
                  <c:v>14.12038474468085</c:v>
                </c:pt>
                <c:pt idx="10">
                  <c:v>7.0251496836734688</c:v>
                </c:pt>
                <c:pt idx="11">
                  <c:v>61.669030447368414</c:v>
                </c:pt>
                <c:pt idx="12">
                  <c:v>3.7191680000000003</c:v>
                </c:pt>
              </c:numCache>
              <c:extLst xmlns:c16r2="http://schemas.microsoft.com/office/drawing/2015/06/chart">
                <c:ext xmlns:c15="http://schemas.microsoft.com/office/drawing/2012/chart" uri="{02D57815-91ED-43cb-92C2-25804820EDAC}">
                  <c15:fullRef>
                    <c15:sqref>'8. Mfg sales in constant rands'!$D$5:$D$18</c15:sqref>
                  </c15:fullRef>
                </c:ext>
              </c:extLst>
            </c:numRef>
          </c:val>
          <c:extLst xmlns:c16r2="http://schemas.microsoft.com/office/drawing/2015/06/chart">
            <c:ext xmlns:c16="http://schemas.microsoft.com/office/drawing/2014/chart" uri="{C3380CC4-5D6E-409C-BE32-E72D297353CC}">
              <c16:uniqueId val="{00000002-0941-4FE6-8469-7BEDE558EEAE}"/>
            </c:ext>
          </c:extLst>
        </c:ser>
        <c:ser>
          <c:idx val="3"/>
          <c:order val="3"/>
          <c:tx>
            <c:strRef>
              <c:f>'8. Mfg sales in constant rands'!$E$4</c:f>
              <c:strCache>
                <c:ptCount val="1"/>
                <c:pt idx="0">
                  <c:v>2017 Q1</c:v>
                </c:pt>
              </c:strCache>
            </c:strRef>
          </c:tx>
          <c:spPr>
            <a:solidFill>
              <a:srgbClr val="C0504D">
                <a:lumMod val="60000"/>
                <a:lumOff val="40000"/>
              </a:srgbClr>
            </a:solidFill>
          </c:spPr>
          <c:invertIfNegative val="0"/>
          <c:cat>
            <c:strRef>
              <c:f>'8. Mfg sales in constant rands'!$A$5:$A$17</c:f>
              <c:strCache>
                <c:ptCount val="13"/>
                <c:pt idx="0">
                  <c:v>Food 
and beverages</c:v>
                </c:pt>
                <c:pt idx="1">
                  <c:v>Metal 
products</c:v>
                </c:pt>
                <c:pt idx="2">
                  <c:v>Chemicals, rubber 
and plastics</c:v>
                </c:pt>
                <c:pt idx="3">
                  <c:v>Transport equipment</c:v>
                </c:pt>
                <c:pt idx="4">
                  <c:v>Petroleum</c:v>
                </c:pt>
                <c:pt idx="5">
                  <c:v>Wood and paper
products</c:v>
                </c:pt>
                <c:pt idx="6">
                  <c:v>Machinery 
and appliances</c:v>
                </c:pt>
                <c:pt idx="7">
                  <c:v>Electrical machinery</c:v>
                </c:pt>
                <c:pt idx="8">
                  <c:v>Glass and 
non-metallic minerals</c:v>
                </c:pt>
                <c:pt idx="9">
                  <c:v>Clothing 
and footwear</c:v>
                </c:pt>
                <c:pt idx="10">
                  <c:v>Printing 
and publishing</c:v>
                </c:pt>
                <c:pt idx="11">
                  <c:v>ICT</c:v>
                </c:pt>
                <c:pt idx="12">
                  <c:v>Furniture</c:v>
                </c:pt>
              </c:strCache>
              <c:extLst xmlns:c16r2="http://schemas.microsoft.com/office/drawing/2015/06/chart">
                <c:ext xmlns:c15="http://schemas.microsoft.com/office/drawing/2012/chart" uri="{02D57815-91ED-43cb-92C2-25804820EDAC}">
                  <c15:fullRef>
                    <c15:sqref>'8. Mfg sales in constant rands'!$A$5:$A$18</c15:sqref>
                  </c15:fullRef>
                </c:ext>
              </c:extLst>
            </c:strRef>
          </c:cat>
          <c:val>
            <c:numRef>
              <c:f>'8. Mfg sales in constant rands'!$E$5:$E$17</c:f>
              <c:numCache>
                <c:formatCode>_ * #,##0_ ;_ * \-#,##0_ ;_ * "-"??_ ;_ @_ </c:formatCode>
                <c:ptCount val="13"/>
                <c:pt idx="0">
                  <c:v>115.9767852815534</c:v>
                </c:pt>
                <c:pt idx="1">
                  <c:v>13.352358000000001</c:v>
                </c:pt>
                <c:pt idx="2">
                  <c:v>11.317297087378639</c:v>
                </c:pt>
                <c:pt idx="3">
                  <c:v>24.183716346534652</c:v>
                </c:pt>
                <c:pt idx="4">
                  <c:v>34.877309000000004</c:v>
                </c:pt>
                <c:pt idx="5">
                  <c:v>74.136261999999988</c:v>
                </c:pt>
                <c:pt idx="6">
                  <c:v>14.07756394949495</c:v>
                </c:pt>
                <c:pt idx="7">
                  <c:v>88.819997511111097</c:v>
                </c:pt>
                <c:pt idx="8">
                  <c:v>24.757542291666667</c:v>
                </c:pt>
                <c:pt idx="9">
                  <c:v>13.5498641489362</c:v>
                </c:pt>
                <c:pt idx="10">
                  <c:v>6.7523283367346929</c:v>
                </c:pt>
                <c:pt idx="11">
                  <c:v>61.092684368421047</c:v>
                </c:pt>
                <c:pt idx="12">
                  <c:v>4.0021481739130431</c:v>
                </c:pt>
              </c:numCache>
              <c:extLst xmlns:c16r2="http://schemas.microsoft.com/office/drawing/2015/06/chart">
                <c:ext xmlns:c15="http://schemas.microsoft.com/office/drawing/2012/chart" uri="{02D57815-91ED-43cb-92C2-25804820EDAC}">
                  <c15:fullRef>
                    <c15:sqref>'8. Mfg sales in constant rands'!$E$5:$E$18</c15:sqref>
                  </c15:fullRef>
                </c:ext>
              </c:extLst>
            </c:numRef>
          </c:val>
          <c:extLst xmlns:c16r2="http://schemas.microsoft.com/office/drawing/2015/06/chart">
            <c:ext xmlns:c16="http://schemas.microsoft.com/office/drawing/2014/chart" uri="{C3380CC4-5D6E-409C-BE32-E72D297353CC}">
              <c16:uniqueId val="{00000003-0941-4FE6-8469-7BEDE558EEAE}"/>
            </c:ext>
          </c:extLst>
        </c:ser>
        <c:ser>
          <c:idx val="4"/>
          <c:order val="4"/>
          <c:tx>
            <c:strRef>
              <c:f>'8. Mfg sales in constant rands'!$F$4</c:f>
              <c:strCache>
                <c:ptCount val="1"/>
                <c:pt idx="0">
                  <c:v>2017 Q2</c:v>
                </c:pt>
              </c:strCache>
            </c:strRef>
          </c:tx>
          <c:invertIfNegative val="0"/>
          <c:cat>
            <c:strRef>
              <c:f>'8. Mfg sales in constant rands'!$A$5:$A$17</c:f>
              <c:strCache>
                <c:ptCount val="13"/>
                <c:pt idx="0">
                  <c:v>Food 
and beverages</c:v>
                </c:pt>
                <c:pt idx="1">
                  <c:v>Metal 
products</c:v>
                </c:pt>
                <c:pt idx="2">
                  <c:v>Chemicals, rubber 
and plastics</c:v>
                </c:pt>
                <c:pt idx="3">
                  <c:v>Transport equipment</c:v>
                </c:pt>
                <c:pt idx="4">
                  <c:v>Petroleum</c:v>
                </c:pt>
                <c:pt idx="5">
                  <c:v>Wood and paper
products</c:v>
                </c:pt>
                <c:pt idx="6">
                  <c:v>Machinery 
and appliances</c:v>
                </c:pt>
                <c:pt idx="7">
                  <c:v>Electrical machinery</c:v>
                </c:pt>
                <c:pt idx="8">
                  <c:v>Glass and 
non-metallic minerals</c:v>
                </c:pt>
                <c:pt idx="9">
                  <c:v>Clothing 
and footwear</c:v>
                </c:pt>
                <c:pt idx="10">
                  <c:v>Printing 
and publishing</c:v>
                </c:pt>
                <c:pt idx="11">
                  <c:v>ICT</c:v>
                </c:pt>
                <c:pt idx="12">
                  <c:v>Furniture</c:v>
                </c:pt>
              </c:strCache>
              <c:extLst xmlns:c16r2="http://schemas.microsoft.com/office/drawing/2015/06/chart">
                <c:ext xmlns:c15="http://schemas.microsoft.com/office/drawing/2012/chart" uri="{02D57815-91ED-43cb-92C2-25804820EDAC}">
                  <c15:fullRef>
                    <c15:sqref>'8. Mfg sales in constant rands'!$A$5:$A$18</c15:sqref>
                  </c15:fullRef>
                </c:ext>
              </c:extLst>
            </c:strRef>
          </c:cat>
          <c:val>
            <c:numRef>
              <c:f>'8. Mfg sales in constant rands'!$F$5:$F$17</c:f>
              <c:numCache>
                <c:formatCode>_ * #,##0_ ;_ * \-#,##0_ ;_ * "-"??_ ;_ @_ </c:formatCode>
                <c:ptCount val="13"/>
                <c:pt idx="0">
                  <c:v>120.662716</c:v>
                </c:pt>
                <c:pt idx="1">
                  <c:v>13.352358000000001</c:v>
                </c:pt>
                <c:pt idx="2">
                  <c:v>11.656815999999999</c:v>
                </c:pt>
                <c:pt idx="3">
                  <c:v>25.180983000000001</c:v>
                </c:pt>
                <c:pt idx="4">
                  <c:v>34.877309000000004</c:v>
                </c:pt>
                <c:pt idx="5">
                  <c:v>74.136261999999988</c:v>
                </c:pt>
                <c:pt idx="6">
                  <c:v>14.367823</c:v>
                </c:pt>
                <c:pt idx="7">
                  <c:v>86.889127999999999</c:v>
                </c:pt>
                <c:pt idx="8">
                  <c:v>25.018148</c:v>
                </c:pt>
                <c:pt idx="9">
                  <c:v>13.407234000000001</c:v>
                </c:pt>
                <c:pt idx="10">
                  <c:v>6.6841229999999996</c:v>
                </c:pt>
                <c:pt idx="11">
                  <c:v>65.703452999999996</c:v>
                </c:pt>
                <c:pt idx="12">
                  <c:v>3.7191680000000003</c:v>
                </c:pt>
              </c:numCache>
              <c:extLst xmlns:c16r2="http://schemas.microsoft.com/office/drawing/2015/06/chart">
                <c:ext xmlns:c15="http://schemas.microsoft.com/office/drawing/2012/chart" uri="{02D57815-91ED-43cb-92C2-25804820EDAC}">
                  <c15:fullRef>
                    <c15:sqref>'8. Mfg sales in constant rands'!$F$5:$F$18</c15:sqref>
                  </c15:fullRef>
                </c:ext>
              </c:extLst>
            </c:numRef>
          </c:val>
          <c:extLst xmlns:c16r2="http://schemas.microsoft.com/office/drawing/2015/06/chart">
            <c:ext xmlns:c16="http://schemas.microsoft.com/office/drawing/2014/chart" uri="{C3380CC4-5D6E-409C-BE32-E72D297353CC}">
              <c16:uniqueId val="{00000004-0941-4FE6-8469-7BEDE558EEAE}"/>
            </c:ext>
          </c:extLst>
        </c:ser>
        <c:dLbls>
          <c:showLegendKey val="0"/>
          <c:showVal val="0"/>
          <c:showCatName val="0"/>
          <c:showSerName val="0"/>
          <c:showPercent val="0"/>
          <c:showBubbleSize val="0"/>
        </c:dLbls>
        <c:gapWidth val="11"/>
        <c:overlap val="19"/>
        <c:axId val="168653184"/>
        <c:axId val="168654720"/>
      </c:barChart>
      <c:catAx>
        <c:axId val="16865318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68654720"/>
        <c:crosses val="autoZero"/>
        <c:auto val="1"/>
        <c:lblAlgn val="ctr"/>
        <c:lblOffset val="100"/>
        <c:noMultiLvlLbl val="0"/>
      </c:catAx>
      <c:valAx>
        <c:axId val="168654720"/>
        <c:scaling>
          <c:orientation val="minMax"/>
        </c:scaling>
        <c:delete val="0"/>
        <c:axPos val="l"/>
        <c:majorGridlines>
          <c:spPr>
            <a:ln>
              <a:solidFill>
                <a:sysClr val="window" lastClr="FFFFFF">
                  <a:lumMod val="85000"/>
                </a:sysClr>
              </a:solidFill>
            </a:ln>
          </c:spPr>
        </c:majorGridlines>
        <c:title>
          <c:tx>
            <c:rich>
              <a:bodyPr rot="-5400000" vert="horz"/>
              <a:lstStyle/>
              <a:p>
                <a:pPr>
                  <a:defRPr/>
                </a:pPr>
                <a:r>
                  <a:rPr lang="en-ZA"/>
                  <a:t>Billions of constant (2017) rand</a:t>
                </a:r>
              </a:p>
            </c:rich>
          </c:tx>
          <c:overlay val="0"/>
        </c:title>
        <c:numFmt formatCode="_ * #,##0_ ;_ * \-#,##0_ ;_ * &quot;-&quot;??_ ;_ @_ " sourceLinked="1"/>
        <c:majorTickMark val="out"/>
        <c:minorTickMark val="none"/>
        <c:tickLblPos val="nextTo"/>
        <c:crossAx val="168653184"/>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'9. Employment by sector'!$A$4</c:f>
              <c:strCache>
                <c:ptCount val="1"/>
                <c:pt idx="0">
                  <c:v>Agriculture</c:v>
                </c:pt>
              </c:strCache>
            </c:strRef>
          </c:tx>
          <c:spPr>
            <a:solidFill>
              <a:srgbClr val="1F497D">
                <a:lumMod val="50000"/>
              </a:srgbClr>
            </a:solidFill>
          </c:spPr>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'9. Employment by sector'!$B$3:$L$3</c:f>
              <c:strCache>
                <c:ptCount val="11"/>
                <c:pt idx="0">
                  <c:v>2008</c:v>
                </c:pt>
                <c:pt idx="1">
                  <c:v>2009</c:v>
                </c:pt>
                <c:pt idx="2">
                  <c:v>2010</c:v>
                </c:pt>
                <c:pt idx="3">
                  <c:v>2011</c:v>
                </c:pt>
                <c:pt idx="4">
                  <c:v>2012</c:v>
                </c:pt>
                <c:pt idx="5">
                  <c:v>2013</c:v>
                </c:pt>
                <c:pt idx="6">
                  <c:v>2014</c:v>
                </c:pt>
                <c:pt idx="7">
                  <c:v>2015</c:v>
                </c:pt>
                <c:pt idx="8">
                  <c:v>2016</c:v>
                </c:pt>
                <c:pt idx="9">
                  <c:v>2017 Q1</c:v>
                </c:pt>
                <c:pt idx="10">
                  <c:v>2017</c:v>
                </c:pt>
              </c:strCache>
            </c:strRef>
          </c:cat>
          <c:val>
            <c:numRef>
              <c:f>'9. Employment by sector'!$B$4:$L$4</c:f>
              <c:numCache>
                <c:formatCode>_ * #,##0_ ;_ * \-#,##0_ ;_ * "-"??_ ;_ @_ </c:formatCode>
                <c:ptCount val="11"/>
                <c:pt idx="0">
                  <c:v>820</c:v>
                </c:pt>
                <c:pt idx="1">
                  <c:v>750</c:v>
                </c:pt>
                <c:pt idx="2">
                  <c:v>650</c:v>
                </c:pt>
                <c:pt idx="3">
                  <c:v>630</c:v>
                </c:pt>
                <c:pt idx="4">
                  <c:v>670</c:v>
                </c:pt>
                <c:pt idx="5">
                  <c:v>740</c:v>
                </c:pt>
                <c:pt idx="6">
                  <c:v>670</c:v>
                </c:pt>
                <c:pt idx="7">
                  <c:v>870</c:v>
                </c:pt>
                <c:pt idx="8">
                  <c:v>830</c:v>
                </c:pt>
                <c:pt idx="9">
                  <c:v>880</c:v>
                </c:pt>
                <c:pt idx="10">
                  <c:v>840</c:v>
                </c:pt>
              </c:numCache>
            </c:numRef>
          </c:val>
          <c:extLst xmlns:c16r2="http://schemas.microsoft.com/office/drawing/2015/06/chart">
            <c:ext xmlns:c16="http://schemas.microsoft.com/office/drawing/2014/chart" uri="{C3380CC4-5D6E-409C-BE32-E72D297353CC}">
              <c16:uniqueId val="{00000000-693C-4D97-B7FD-3D25F719BA04}"/>
            </c:ext>
          </c:extLst>
        </c:ser>
        <c:ser>
          <c:idx val="1"/>
          <c:order val="1"/>
          <c:tx>
            <c:strRef>
              <c:f>'9. Employment by sector'!$A$5</c:f>
              <c:strCache>
                <c:ptCount val="1"/>
                <c:pt idx="0">
                  <c:v>Manufacturing</c:v>
                </c:pt>
              </c:strCache>
            </c:strRef>
          </c:tx>
          <c:spPr>
            <a:solidFill>
              <a:schemeClr val="accent1">
                <a:lumMod val="20000"/>
                <a:lumOff val="80000"/>
              </a:schemeClr>
            </a:solidFill>
          </c:spPr>
          <c:invertIfNegative val="0"/>
          <c:dLbls>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'9. Employment by sector'!$B$3:$L$3</c:f>
              <c:strCache>
                <c:ptCount val="11"/>
                <c:pt idx="0">
                  <c:v>2008</c:v>
                </c:pt>
                <c:pt idx="1">
                  <c:v>2009</c:v>
                </c:pt>
                <c:pt idx="2">
                  <c:v>2010</c:v>
                </c:pt>
                <c:pt idx="3">
                  <c:v>2011</c:v>
                </c:pt>
                <c:pt idx="4">
                  <c:v>2012</c:v>
                </c:pt>
                <c:pt idx="5">
                  <c:v>2013</c:v>
                </c:pt>
                <c:pt idx="6">
                  <c:v>2014</c:v>
                </c:pt>
                <c:pt idx="7">
                  <c:v>2015</c:v>
                </c:pt>
                <c:pt idx="8">
                  <c:v>2016</c:v>
                </c:pt>
                <c:pt idx="9">
                  <c:v>2017 Q1</c:v>
                </c:pt>
                <c:pt idx="10">
                  <c:v>2017</c:v>
                </c:pt>
              </c:strCache>
            </c:strRef>
          </c:cat>
          <c:val>
            <c:numRef>
              <c:f>'9. Employment by sector'!$B$5:$L$5</c:f>
              <c:numCache>
                <c:formatCode>_ * #,##0_ ;_ * \-#,##0_ ;_ * "-"??_ ;_ @_ </c:formatCode>
                <c:ptCount val="11"/>
                <c:pt idx="0">
                  <c:v>2100</c:v>
                </c:pt>
                <c:pt idx="1">
                  <c:v>2030</c:v>
                </c:pt>
                <c:pt idx="2">
                  <c:v>1810</c:v>
                </c:pt>
                <c:pt idx="3">
                  <c:v>1830</c:v>
                </c:pt>
                <c:pt idx="4">
                  <c:v>1780</c:v>
                </c:pt>
                <c:pt idx="5">
                  <c:v>1840</c:v>
                </c:pt>
                <c:pt idx="6">
                  <c:v>1740</c:v>
                </c:pt>
                <c:pt idx="7">
                  <c:v>1760</c:v>
                </c:pt>
                <c:pt idx="8">
                  <c:v>1710</c:v>
                </c:pt>
                <c:pt idx="9">
                  <c:v>1790</c:v>
                </c:pt>
                <c:pt idx="10">
                  <c:v>1800</c:v>
                </c:pt>
              </c:numCache>
            </c:numRef>
          </c:val>
          <c:extLst xmlns:c16r2="http://schemas.microsoft.com/office/drawing/2015/06/chart">
            <c:ext xmlns:c16="http://schemas.microsoft.com/office/drawing/2014/chart" uri="{C3380CC4-5D6E-409C-BE32-E72D297353CC}">
              <c16:uniqueId val="{00000001-693C-4D97-B7FD-3D25F719BA04}"/>
            </c:ext>
          </c:extLst>
        </c:ser>
        <c:ser>
          <c:idx val="2"/>
          <c:order val="2"/>
          <c:tx>
            <c:strRef>
              <c:f>'9. Employment by sector'!$A$6</c:f>
              <c:strCache>
                <c:ptCount val="1"/>
                <c:pt idx="0">
                  <c:v>Utilities</c:v>
                </c:pt>
              </c:strCache>
            </c:strRef>
          </c:tx>
          <c:invertIfNegative val="0"/>
          <c:cat>
            <c:strRef>
              <c:f>'9. Employment by sector'!$B$3:$L$3</c:f>
              <c:strCache>
                <c:ptCount val="11"/>
                <c:pt idx="0">
                  <c:v>2008</c:v>
                </c:pt>
                <c:pt idx="1">
                  <c:v>2009</c:v>
                </c:pt>
                <c:pt idx="2">
                  <c:v>2010</c:v>
                </c:pt>
                <c:pt idx="3">
                  <c:v>2011</c:v>
                </c:pt>
                <c:pt idx="4">
                  <c:v>2012</c:v>
                </c:pt>
                <c:pt idx="5">
                  <c:v>2013</c:v>
                </c:pt>
                <c:pt idx="6">
                  <c:v>2014</c:v>
                </c:pt>
                <c:pt idx="7">
                  <c:v>2015</c:v>
                </c:pt>
                <c:pt idx="8">
                  <c:v>2016</c:v>
                </c:pt>
                <c:pt idx="9">
                  <c:v>2017 Q1</c:v>
                </c:pt>
                <c:pt idx="10">
                  <c:v>2017</c:v>
                </c:pt>
              </c:strCache>
            </c:strRef>
          </c:cat>
          <c:val>
            <c:numRef>
              <c:f>'9. Employment by sector'!$B$6:$L$6</c:f>
              <c:numCache>
                <c:formatCode>_ * #,##0_ ;_ * \-#,##0_ ;_ * "-"??_ ;_ @_ </c:formatCode>
                <c:ptCount val="11"/>
                <c:pt idx="0">
                  <c:v>110</c:v>
                </c:pt>
                <c:pt idx="1">
                  <c:v>100</c:v>
                </c:pt>
                <c:pt idx="2">
                  <c:v>100</c:v>
                </c:pt>
                <c:pt idx="3">
                  <c:v>100</c:v>
                </c:pt>
                <c:pt idx="4">
                  <c:v>100</c:v>
                </c:pt>
                <c:pt idx="5">
                  <c:v>120</c:v>
                </c:pt>
                <c:pt idx="6">
                  <c:v>120</c:v>
                </c:pt>
                <c:pt idx="7">
                  <c:v>140</c:v>
                </c:pt>
                <c:pt idx="8">
                  <c:v>110</c:v>
                </c:pt>
                <c:pt idx="9">
                  <c:v>150</c:v>
                </c:pt>
                <c:pt idx="10">
                  <c:v>150</c:v>
                </c:pt>
              </c:numCache>
            </c:numRef>
          </c:val>
          <c:extLst xmlns:c16r2="http://schemas.microsoft.com/office/drawing/2015/06/chart">
            <c:ext xmlns:c16="http://schemas.microsoft.com/office/drawing/2014/chart" uri="{C3380CC4-5D6E-409C-BE32-E72D297353CC}">
              <c16:uniqueId val="{00000002-693C-4D97-B7FD-3D25F719BA04}"/>
            </c:ext>
          </c:extLst>
        </c:ser>
        <c:ser>
          <c:idx val="3"/>
          <c:order val="3"/>
          <c:tx>
            <c:strRef>
              <c:f>'9. Employment by sector'!$A$7</c:f>
              <c:strCache>
                <c:ptCount val="1"/>
                <c:pt idx="0">
                  <c:v>Construction</c:v>
                </c:pt>
              </c:strCache>
            </c:strRef>
          </c:tx>
          <c:invertIfNegative val="0"/>
          <c:dLbls>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'9. Employment by sector'!$B$3:$L$3</c:f>
              <c:strCache>
                <c:ptCount val="11"/>
                <c:pt idx="0">
                  <c:v>2008</c:v>
                </c:pt>
                <c:pt idx="1">
                  <c:v>2009</c:v>
                </c:pt>
                <c:pt idx="2">
                  <c:v>2010</c:v>
                </c:pt>
                <c:pt idx="3">
                  <c:v>2011</c:v>
                </c:pt>
                <c:pt idx="4">
                  <c:v>2012</c:v>
                </c:pt>
                <c:pt idx="5">
                  <c:v>2013</c:v>
                </c:pt>
                <c:pt idx="6">
                  <c:v>2014</c:v>
                </c:pt>
                <c:pt idx="7">
                  <c:v>2015</c:v>
                </c:pt>
                <c:pt idx="8">
                  <c:v>2016</c:v>
                </c:pt>
                <c:pt idx="9">
                  <c:v>2017 Q1</c:v>
                </c:pt>
                <c:pt idx="10">
                  <c:v>2017</c:v>
                </c:pt>
              </c:strCache>
            </c:strRef>
          </c:cat>
          <c:val>
            <c:numRef>
              <c:f>'9. Employment by sector'!$B$7:$L$7</c:f>
              <c:numCache>
                <c:formatCode>_ * #,##0_ ;_ * \-#,##0_ ;_ * "-"??_ ;_ @_ </c:formatCode>
                <c:ptCount val="11"/>
                <c:pt idx="0">
                  <c:v>1220</c:v>
                </c:pt>
                <c:pt idx="1">
                  <c:v>1210</c:v>
                </c:pt>
                <c:pt idx="2">
                  <c:v>1100</c:v>
                </c:pt>
                <c:pt idx="3">
                  <c:v>1100</c:v>
                </c:pt>
                <c:pt idx="4">
                  <c:v>1070</c:v>
                </c:pt>
                <c:pt idx="5">
                  <c:v>1150</c:v>
                </c:pt>
                <c:pt idx="6">
                  <c:v>1180</c:v>
                </c:pt>
                <c:pt idx="7">
                  <c:v>1400</c:v>
                </c:pt>
                <c:pt idx="8">
                  <c:v>1390</c:v>
                </c:pt>
                <c:pt idx="9">
                  <c:v>1510</c:v>
                </c:pt>
                <c:pt idx="10">
                  <c:v>1400</c:v>
                </c:pt>
              </c:numCache>
            </c:numRef>
          </c:val>
          <c:extLst xmlns:c16r2="http://schemas.microsoft.com/office/drawing/2015/06/chart">
            <c:ext xmlns:c16="http://schemas.microsoft.com/office/drawing/2014/chart" uri="{C3380CC4-5D6E-409C-BE32-E72D297353CC}">
              <c16:uniqueId val="{00000003-693C-4D97-B7FD-3D25F719BA04}"/>
            </c:ext>
          </c:extLst>
        </c:ser>
        <c:dLbls>
          <c:showLegendKey val="0"/>
          <c:showVal val="0"/>
          <c:showCatName val="0"/>
          <c:showSerName val="0"/>
          <c:showPercent val="0"/>
          <c:showBubbleSize val="0"/>
        </c:dLbls>
        <c:gapWidth val="17"/>
        <c:overlap val="100"/>
        <c:axId val="168892288"/>
        <c:axId val="168893824"/>
      </c:barChart>
      <c:lineChart>
        <c:grouping val="standard"/>
        <c:varyColors val="0"/>
        <c:ser>
          <c:idx val="4"/>
          <c:order val="4"/>
          <c:tx>
            <c:strRef>
              <c:f>'9. Employment by sector'!$A$8</c:f>
              <c:strCache>
                <c:ptCount val="1"/>
                <c:pt idx="0">
                  <c:v>Other (right axis)</c:v>
                </c:pt>
              </c:strCache>
            </c:strRef>
          </c:tx>
          <c:spPr>
            <a:ln>
              <a:solidFill>
                <a:sysClr val="windowText" lastClr="000000"/>
              </a:solidFill>
            </a:ln>
          </c:spPr>
          <c:marker>
            <c:symbol val="none"/>
          </c:marker>
          <c:cat>
            <c:strRef>
              <c:f>'9. Employment by sector'!$B$3:$L$3</c:f>
              <c:strCache>
                <c:ptCount val="11"/>
                <c:pt idx="0">
                  <c:v>2008</c:v>
                </c:pt>
                <c:pt idx="1">
                  <c:v>2009</c:v>
                </c:pt>
                <c:pt idx="2">
                  <c:v>2010</c:v>
                </c:pt>
                <c:pt idx="3">
                  <c:v>2011</c:v>
                </c:pt>
                <c:pt idx="4">
                  <c:v>2012</c:v>
                </c:pt>
                <c:pt idx="5">
                  <c:v>2013</c:v>
                </c:pt>
                <c:pt idx="6">
                  <c:v>2014</c:v>
                </c:pt>
                <c:pt idx="7">
                  <c:v>2015</c:v>
                </c:pt>
                <c:pt idx="8">
                  <c:v>2016</c:v>
                </c:pt>
                <c:pt idx="9">
                  <c:v>2017 Q1</c:v>
                </c:pt>
                <c:pt idx="10">
                  <c:v>2017</c:v>
                </c:pt>
              </c:strCache>
            </c:strRef>
          </c:cat>
          <c:val>
            <c:numRef>
              <c:f>'9. Employment by sector'!$B$8:$L$8</c:f>
              <c:numCache>
                <c:formatCode>_ * #,##0_ ;_ * \-#,##0_ ;_ * "-"??_ ;_ @_ </c:formatCode>
                <c:ptCount val="11"/>
                <c:pt idx="0">
                  <c:v>10.333813690918591</c:v>
                </c:pt>
                <c:pt idx="1">
                  <c:v>10.262216809969688</c:v>
                </c:pt>
                <c:pt idx="2">
                  <c:v>10.146556919918014</c:v>
                </c:pt>
                <c:pt idx="3">
                  <c:v>10.268664556242147</c:v>
                </c:pt>
                <c:pt idx="4">
                  <c:v>10.698314269093672</c:v>
                </c:pt>
                <c:pt idx="5">
                  <c:v>10.839299256893838</c:v>
                </c:pt>
                <c:pt idx="6">
                  <c:v>11.380160728390869</c:v>
                </c:pt>
                <c:pt idx="7">
                  <c:v>11.494897500557103</c:v>
                </c:pt>
                <c:pt idx="8">
                  <c:v>11.509601249703627</c:v>
                </c:pt>
                <c:pt idx="9">
                  <c:v>11.896543919969721</c:v>
                </c:pt>
                <c:pt idx="10">
                  <c:v>11.922224117662962</c:v>
                </c:pt>
              </c:numCache>
            </c:numRef>
          </c:val>
          <c:smooth val="1"/>
          <c:extLst xmlns:c16r2="http://schemas.microsoft.com/office/drawing/2015/06/chart">
            <c:ext xmlns:c16="http://schemas.microsoft.com/office/drawing/2014/chart" uri="{C3380CC4-5D6E-409C-BE32-E72D297353CC}">
              <c16:uniqueId val="{00000004-693C-4D97-B7FD-3D25F719BA04}"/>
            </c:ext>
          </c:extLst>
        </c:ser>
        <c:dLbls>
          <c:showLegendKey val="0"/>
          <c:showVal val="0"/>
          <c:showCatName val="0"/>
          <c:showSerName val="0"/>
          <c:showPercent val="0"/>
          <c:showBubbleSize val="0"/>
        </c:dLbls>
        <c:marker val="1"/>
        <c:smooth val="0"/>
        <c:axId val="168914304"/>
        <c:axId val="168912384"/>
      </c:lineChart>
      <c:catAx>
        <c:axId val="168892288"/>
        <c:scaling>
          <c:orientation val="minMax"/>
        </c:scaling>
        <c:delete val="0"/>
        <c:axPos val="b"/>
        <c:numFmt formatCode="General" sourceLinked="1"/>
        <c:majorTickMark val="out"/>
        <c:minorTickMark val="none"/>
        <c:tickLblPos val="nextTo"/>
        <c:crossAx val="168893824"/>
        <c:crosses val="autoZero"/>
        <c:auto val="1"/>
        <c:lblAlgn val="ctr"/>
        <c:lblOffset val="100"/>
        <c:noMultiLvlLbl val="0"/>
      </c:catAx>
      <c:valAx>
        <c:axId val="168893824"/>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thousands employed</a:t>
                </a:r>
              </a:p>
            </c:rich>
          </c:tx>
          <c:overlay val="0"/>
        </c:title>
        <c:numFmt formatCode="_ * #,##0_ ;_ * \-#,##0_ ;_ * &quot;-&quot;??_ ;_ @_ " sourceLinked="1"/>
        <c:majorTickMark val="out"/>
        <c:minorTickMark val="none"/>
        <c:tickLblPos val="nextTo"/>
        <c:crossAx val="168892288"/>
        <c:crosses val="autoZero"/>
        <c:crossBetween val="between"/>
      </c:valAx>
      <c:valAx>
        <c:axId val="168912384"/>
        <c:scaling>
          <c:orientation val="minMax"/>
          <c:max val="12"/>
          <c:min val="0"/>
        </c:scaling>
        <c:delete val="0"/>
        <c:axPos val="r"/>
        <c:title>
          <c:tx>
            <c:rich>
              <a:bodyPr rot="5400000" vert="horz"/>
              <a:lstStyle/>
              <a:p>
                <a:pPr>
                  <a:defRPr/>
                </a:pPr>
                <a:r>
                  <a:rPr lang="en-US"/>
                  <a:t>millions employed</a:t>
                </a:r>
              </a:p>
            </c:rich>
          </c:tx>
          <c:overlay val="0"/>
        </c:title>
        <c:numFmt formatCode="_ * #,##0_ ;_ * \-#,##0_ ;_ * &quot;-&quot;??_ ;_ @_ " sourceLinked="1"/>
        <c:majorTickMark val="out"/>
        <c:minorTickMark val="none"/>
        <c:tickLblPos val="nextTo"/>
        <c:crossAx val="168914304"/>
        <c:crosses val="max"/>
        <c:crossBetween val="between"/>
      </c:valAx>
      <c:catAx>
        <c:axId val="168914304"/>
        <c:scaling>
          <c:orientation val="minMax"/>
        </c:scaling>
        <c:delete val="1"/>
        <c:axPos val="b"/>
        <c:numFmt formatCode="General" sourceLinked="1"/>
        <c:majorTickMark val="out"/>
        <c:minorTickMark val="none"/>
        <c:tickLblPos val="nextTo"/>
        <c:crossAx val="168912384"/>
        <c:crosses val="autoZero"/>
        <c:auto val="1"/>
        <c:lblAlgn val="ctr"/>
        <c:lblOffset val="100"/>
        <c:noMultiLvlLbl val="0"/>
      </c:catAx>
      <c:spPr>
        <a:noFill/>
        <a:ln w="25400">
          <a:noFill/>
        </a:ln>
      </c:spPr>
    </c:plotArea>
    <c:legend>
      <c:legendPos val="r"/>
      <c:layout>
        <c:manualLayout>
          <c:xMode val="edge"/>
          <c:yMode val="edge"/>
          <c:x val="0.8084329279632636"/>
          <c:y val="0.21530366021039349"/>
          <c:w val="0.18337082417574735"/>
          <c:h val="0.43072721009659465"/>
        </c:manualLayout>
      </c:layou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'10. Employment in mfg and other'!$A$5</c:f>
              <c:strCache>
                <c:ptCount val="1"/>
                <c:pt idx="0">
                  <c:v>Base</c:v>
                </c:pt>
              </c:strCache>
            </c:strRef>
          </c:tx>
          <c:spPr>
            <a:ln w="47625">
              <a:solidFill>
                <a:srgbClr val="1F497D">
                  <a:lumMod val="50000"/>
                </a:srgbClr>
              </a:solidFill>
            </a:ln>
          </c:spPr>
          <c:marker>
            <c:symbol val="none"/>
          </c:marker>
          <c:cat>
            <c:numRef>
              <c:f>'10. Employment in mfg and other'!$B$4:$AM$4</c:f>
              <c:numCache>
                <c:formatCode>General</c:formatCode>
                <c:ptCount val="38"/>
                <c:pt idx="0">
                  <c:v>2008</c:v>
                </c:pt>
                <c:pt idx="4">
                  <c:v>2009</c:v>
                </c:pt>
                <c:pt idx="8">
                  <c:v>2010</c:v>
                </c:pt>
                <c:pt idx="12">
                  <c:v>2011</c:v>
                </c:pt>
                <c:pt idx="16">
                  <c:v>2012</c:v>
                </c:pt>
                <c:pt idx="20">
                  <c:v>2013</c:v>
                </c:pt>
                <c:pt idx="24">
                  <c:v>2014</c:v>
                </c:pt>
                <c:pt idx="28">
                  <c:v>2015</c:v>
                </c:pt>
                <c:pt idx="32">
                  <c:v>2016</c:v>
                </c:pt>
                <c:pt idx="36">
                  <c:v>2017</c:v>
                </c:pt>
              </c:numCache>
            </c:numRef>
          </c:cat>
          <c:val>
            <c:numRef>
              <c:f>'10. Employment in mfg and other'!$B$5:$AM$5</c:f>
              <c:numCache>
                <c:formatCode>_ * #,##0_ ;_ * \-#,##0_ ;_ * "-"??_ ;_ @_ </c:formatCode>
                <c:ptCount val="3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numCache>
            </c:numRef>
          </c:val>
          <c:smooth val="1"/>
          <c:extLst xmlns:c16r2="http://schemas.microsoft.com/office/drawing/2015/06/chart">
            <c:ext xmlns:c16="http://schemas.microsoft.com/office/drawing/2014/chart" uri="{C3380CC4-5D6E-409C-BE32-E72D297353CC}">
              <c16:uniqueId val="{00000000-31FB-4327-B3AE-665C9E15B134}"/>
            </c:ext>
          </c:extLst>
        </c:ser>
        <c:ser>
          <c:idx val="2"/>
          <c:order val="1"/>
          <c:tx>
            <c:strRef>
              <c:f>'10. Employment in mfg and other'!$A$7</c:f>
              <c:strCache>
                <c:ptCount val="1"/>
                <c:pt idx="0">
                  <c:v>Total ex manufacturing</c:v>
                </c:pt>
              </c:strCache>
            </c:strRef>
          </c:tx>
          <c:spPr>
            <a:ln>
              <a:solidFill>
                <a:sysClr val="windowText" lastClr="000000"/>
              </a:solidFill>
            </a:ln>
          </c:spPr>
          <c:marker>
            <c:symbol val="none"/>
          </c:marker>
          <c:cat>
            <c:numRef>
              <c:f>'10. Employment in mfg and other'!$B$4:$AM$4</c:f>
              <c:numCache>
                <c:formatCode>General</c:formatCode>
                <c:ptCount val="38"/>
                <c:pt idx="0">
                  <c:v>2008</c:v>
                </c:pt>
                <c:pt idx="4">
                  <c:v>2009</c:v>
                </c:pt>
                <c:pt idx="8">
                  <c:v>2010</c:v>
                </c:pt>
                <c:pt idx="12">
                  <c:v>2011</c:v>
                </c:pt>
                <c:pt idx="16">
                  <c:v>2012</c:v>
                </c:pt>
                <c:pt idx="20">
                  <c:v>2013</c:v>
                </c:pt>
                <c:pt idx="24">
                  <c:v>2014</c:v>
                </c:pt>
                <c:pt idx="28">
                  <c:v>2015</c:v>
                </c:pt>
                <c:pt idx="32">
                  <c:v>2016</c:v>
                </c:pt>
                <c:pt idx="36">
                  <c:v>2017</c:v>
                </c:pt>
              </c:numCache>
            </c:numRef>
          </c:cat>
          <c:val>
            <c:numRef>
              <c:f>'10. Employment in mfg and other'!$B$7:$AM$7</c:f>
              <c:numCache>
                <c:formatCode>_ * #,##0_ ;_ * \-#,##0_ ;_ * "-"??_ ;_ @_ </c:formatCode>
                <c:ptCount val="38"/>
                <c:pt idx="0">
                  <c:v>100</c:v>
                </c:pt>
                <c:pt idx="1">
                  <c:v>101.29045841176602</c:v>
                </c:pt>
                <c:pt idx="2">
                  <c:v>101.35248623208383</c:v>
                </c:pt>
                <c:pt idx="3">
                  <c:v>102.79954680739314</c:v>
                </c:pt>
                <c:pt idx="4">
                  <c:v>102.08981354763935</c:v>
                </c:pt>
                <c:pt idx="5">
                  <c:v>99.989936415360958</c:v>
                </c:pt>
                <c:pt idx="6">
                  <c:v>97.062774634476995</c:v>
                </c:pt>
                <c:pt idx="7">
                  <c:v>98.055786597880527</c:v>
                </c:pt>
                <c:pt idx="8">
                  <c:v>96.953685508968192</c:v>
                </c:pt>
                <c:pt idx="9">
                  <c:v>97.370001165657712</c:v>
                </c:pt>
                <c:pt idx="10">
                  <c:v>95.997939798541495</c:v>
                </c:pt>
                <c:pt idx="11">
                  <c:v>97.429314561209921</c:v>
                </c:pt>
                <c:pt idx="12">
                  <c:v>97.333815860156122</c:v>
                </c:pt>
                <c:pt idx="13">
                  <c:v>98.078216981383235</c:v>
                </c:pt>
                <c:pt idx="14">
                  <c:v>99.639476202806577</c:v>
                </c:pt>
                <c:pt idx="15">
                  <c:v>100.81612132438585</c:v>
                </c:pt>
                <c:pt idx="16">
                  <c:v>100.9735199927176</c:v>
                </c:pt>
                <c:pt idx="17">
                  <c:v>101.80329218931115</c:v>
                </c:pt>
                <c:pt idx="18">
                  <c:v>103.26461176692013</c:v>
                </c:pt>
                <c:pt idx="19">
                  <c:v>103.10657335297077</c:v>
                </c:pt>
                <c:pt idx="20">
                  <c:v>103.04823632702815</c:v>
                </c:pt>
                <c:pt idx="21">
                  <c:v>104.27751224370314</c:v>
                </c:pt>
                <c:pt idx="22">
                  <c:v>107.55432398604306</c:v>
                </c:pt>
                <c:pt idx="23">
                  <c:v>108.7938547693162</c:v>
                </c:pt>
                <c:pt idx="24">
                  <c:v>107.49753074048454</c:v>
                </c:pt>
                <c:pt idx="25">
                  <c:v>108.30061470991473</c:v>
                </c:pt>
                <c:pt idx="26">
                  <c:v>108.51521509221004</c:v>
                </c:pt>
                <c:pt idx="27">
                  <c:v>110.09019488257019</c:v>
                </c:pt>
                <c:pt idx="28">
                  <c:v>110.98763023895444</c:v>
                </c:pt>
                <c:pt idx="29">
                  <c:v>112.77360212222796</c:v>
                </c:pt>
                <c:pt idx="30">
                  <c:v>114.0163146529942</c:v>
                </c:pt>
                <c:pt idx="31">
                  <c:v>115.84791208937834</c:v>
                </c:pt>
                <c:pt idx="32">
                  <c:v>113.81899635296018</c:v>
                </c:pt>
                <c:pt idx="33">
                  <c:v>112.22979438293666</c:v>
                </c:pt>
                <c:pt idx="34">
                  <c:v>114.79408497046846</c:v>
                </c:pt>
                <c:pt idx="35">
                  <c:v>116.34539525200569</c:v>
                </c:pt>
                <c:pt idx="36">
                  <c:v>117.00436297854178</c:v>
                </c:pt>
                <c:pt idx="37">
                  <c:v>116.01361553174337</c:v>
                </c:pt>
              </c:numCache>
            </c:numRef>
          </c:val>
          <c:smooth val="1"/>
          <c:extLst xmlns:c16r2="http://schemas.microsoft.com/office/drawing/2015/06/chart">
            <c:ext xmlns:c16="http://schemas.microsoft.com/office/drawing/2014/chart" uri="{C3380CC4-5D6E-409C-BE32-E72D297353CC}">
              <c16:uniqueId val="{00000002-31FB-4327-B3AE-665C9E15B134}"/>
            </c:ext>
          </c:extLst>
        </c:ser>
        <c:ser>
          <c:idx val="1"/>
          <c:order val="2"/>
          <c:tx>
            <c:strRef>
              <c:f>'10. Employment in mfg and other'!$A$6</c:f>
              <c:strCache>
                <c:ptCount val="1"/>
                <c:pt idx="0">
                  <c:v>Manufacturing</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numRef>
              <c:f>'10. Employment in mfg and other'!$B$4:$AM$4</c:f>
              <c:numCache>
                <c:formatCode>General</c:formatCode>
                <c:ptCount val="38"/>
                <c:pt idx="0">
                  <c:v>2008</c:v>
                </c:pt>
                <c:pt idx="4">
                  <c:v>2009</c:v>
                </c:pt>
                <c:pt idx="8">
                  <c:v>2010</c:v>
                </c:pt>
                <c:pt idx="12">
                  <c:v>2011</c:v>
                </c:pt>
                <c:pt idx="16">
                  <c:v>2012</c:v>
                </c:pt>
                <c:pt idx="20">
                  <c:v>2013</c:v>
                </c:pt>
                <c:pt idx="24">
                  <c:v>2014</c:v>
                </c:pt>
                <c:pt idx="28">
                  <c:v>2015</c:v>
                </c:pt>
                <c:pt idx="32">
                  <c:v>2016</c:v>
                </c:pt>
                <c:pt idx="36">
                  <c:v>2017</c:v>
                </c:pt>
              </c:numCache>
            </c:numRef>
          </c:cat>
          <c:val>
            <c:numRef>
              <c:f>'10. Employment in mfg and other'!$B$6:$AM$6</c:f>
              <c:numCache>
                <c:formatCode>_ * #,##0_ ;_ * \-#,##0_ ;_ * "-"??_ ;_ @_ </c:formatCode>
                <c:ptCount val="38"/>
                <c:pt idx="0">
                  <c:v>100</c:v>
                </c:pt>
                <c:pt idx="1">
                  <c:v>99.416815108848652</c:v>
                </c:pt>
                <c:pt idx="2">
                  <c:v>97.350246847756537</c:v>
                </c:pt>
                <c:pt idx="3">
                  <c:v>99.330945876920779</c:v>
                </c:pt>
                <c:pt idx="4">
                  <c:v>96.2185343855908</c:v>
                </c:pt>
                <c:pt idx="5">
                  <c:v>96.232680515496199</c:v>
                </c:pt>
                <c:pt idx="6">
                  <c:v>88.353741857368234</c:v>
                </c:pt>
                <c:pt idx="7">
                  <c:v>89.340634413858382</c:v>
                </c:pt>
                <c:pt idx="8">
                  <c:v>87.449184837843433</c:v>
                </c:pt>
                <c:pt idx="9">
                  <c:v>85.561578809686523</c:v>
                </c:pt>
                <c:pt idx="10">
                  <c:v>85.949646539455145</c:v>
                </c:pt>
                <c:pt idx="11">
                  <c:v>89.451281491554468</c:v>
                </c:pt>
                <c:pt idx="12">
                  <c:v>90.266583579055677</c:v>
                </c:pt>
                <c:pt idx="13">
                  <c:v>86.78327389149419</c:v>
                </c:pt>
                <c:pt idx="14">
                  <c:v>86.978848883819651</c:v>
                </c:pt>
                <c:pt idx="15">
                  <c:v>90.435989131074436</c:v>
                </c:pt>
                <c:pt idx="16">
                  <c:v>87.038078201555123</c:v>
                </c:pt>
                <c:pt idx="17">
                  <c:v>84.369510125257108</c:v>
                </c:pt>
                <c:pt idx="18">
                  <c:v>86.807381316404928</c:v>
                </c:pt>
                <c:pt idx="19">
                  <c:v>85.941372172286847</c:v>
                </c:pt>
                <c:pt idx="20">
                  <c:v>87.917187617573433</c:v>
                </c:pt>
                <c:pt idx="21">
                  <c:v>87.047456711501241</c:v>
                </c:pt>
                <c:pt idx="22">
                  <c:v>84.224105122238726</c:v>
                </c:pt>
                <c:pt idx="23">
                  <c:v>83.661493886692256</c:v>
                </c:pt>
                <c:pt idx="24">
                  <c:v>85.453145914671609</c:v>
                </c:pt>
                <c:pt idx="25">
                  <c:v>82.633087453494696</c:v>
                </c:pt>
                <c:pt idx="26">
                  <c:v>82.43761318187552</c:v>
                </c:pt>
                <c:pt idx="27">
                  <c:v>82.859318444856072</c:v>
                </c:pt>
                <c:pt idx="28">
                  <c:v>84.241728153874433</c:v>
                </c:pt>
                <c:pt idx="29">
                  <c:v>83.17301641925809</c:v>
                </c:pt>
                <c:pt idx="30">
                  <c:v>84.037614692946661</c:v>
                </c:pt>
                <c:pt idx="31">
                  <c:v>82.325790419829019</c:v>
                </c:pt>
                <c:pt idx="32">
                  <c:v>77.89904614213404</c:v>
                </c:pt>
                <c:pt idx="33">
                  <c:v>81.06420748790822</c:v>
                </c:pt>
                <c:pt idx="34">
                  <c:v>79.721997543334012</c:v>
                </c:pt>
                <c:pt idx="35">
                  <c:v>81.815294299576252</c:v>
                </c:pt>
                <c:pt idx="36">
                  <c:v>84.77134258550295</c:v>
                </c:pt>
                <c:pt idx="37">
                  <c:v>85.22514883289027</c:v>
                </c:pt>
              </c:numCache>
            </c:numRef>
          </c:val>
          <c:smooth val="1"/>
          <c:extLst xmlns:c16r2="http://schemas.microsoft.com/office/drawing/2015/06/chart">
            <c:ext xmlns:c16="http://schemas.microsoft.com/office/drawing/2014/chart" uri="{C3380CC4-5D6E-409C-BE32-E72D297353CC}">
              <c16:uniqueId val="{00000001-31FB-4327-B3AE-665C9E15B134}"/>
            </c:ext>
          </c:extLst>
        </c:ser>
        <c:dLbls>
          <c:showLegendKey val="0"/>
          <c:showVal val="0"/>
          <c:showCatName val="0"/>
          <c:showSerName val="0"/>
          <c:showPercent val="0"/>
          <c:showBubbleSize val="0"/>
        </c:dLbls>
        <c:marker val="1"/>
        <c:smooth val="0"/>
        <c:axId val="169236736"/>
        <c:axId val="169243008"/>
      </c:lineChart>
      <c:catAx>
        <c:axId val="169236736"/>
        <c:scaling>
          <c:orientation val="minMax"/>
        </c:scaling>
        <c:delete val="0"/>
        <c:axPos val="b"/>
        <c:numFmt formatCode="General" sourceLinked="1"/>
        <c:majorTickMark val="out"/>
        <c:minorTickMark val="none"/>
        <c:tickLblPos val="nextTo"/>
        <c:txPr>
          <a:bodyPr rot="0" vert="horz"/>
          <a:lstStyle/>
          <a:p>
            <a:pPr>
              <a:defRPr/>
            </a:pPr>
            <a:endParaRPr lang="en-US"/>
          </a:p>
        </c:txPr>
        <c:crossAx val="169243008"/>
        <c:crosses val="autoZero"/>
        <c:auto val="1"/>
        <c:lblAlgn val="ctr"/>
        <c:lblOffset val="100"/>
        <c:noMultiLvlLbl val="0"/>
      </c:catAx>
      <c:valAx>
        <c:axId val="169243008"/>
        <c:scaling>
          <c:orientation val="minMax"/>
          <c:max val="120"/>
          <c:min val="75"/>
        </c:scaling>
        <c:delete val="0"/>
        <c:axPos val="l"/>
        <c:majorGridlines>
          <c:spPr>
            <a:ln>
              <a:solidFill>
                <a:sysClr val="window" lastClr="FFFFFF">
                  <a:lumMod val="75000"/>
                </a:sysClr>
              </a:solidFill>
            </a:ln>
          </c:spPr>
        </c:majorGridlines>
        <c:title>
          <c:tx>
            <c:rich>
              <a:bodyPr rot="-5400000" vert="horz"/>
              <a:lstStyle/>
              <a:p>
                <a:pPr>
                  <a:defRPr/>
                </a:pPr>
                <a:r>
                  <a:rPr lang="en-US"/>
                  <a:t>Q1 2008 = 100</a:t>
                </a:r>
              </a:p>
            </c:rich>
          </c:tx>
          <c:overlay val="0"/>
        </c:title>
        <c:numFmt formatCode="_ * #,##0_ ;_ * \-#,##0_ ;_ * &quot;-&quot;??_ ;_ @_ " sourceLinked="1"/>
        <c:majorTickMark val="out"/>
        <c:minorTickMark val="none"/>
        <c:tickLblPos val="nextTo"/>
        <c:crossAx val="169236736"/>
        <c:crosses val="autoZero"/>
        <c:crossBetween val="between"/>
        <c:majorUnit val="5"/>
      </c:valAx>
      <c:spPr>
        <a:noFill/>
        <a:ln w="25400">
          <a:noFill/>
        </a:ln>
      </c:spPr>
    </c:plotArea>
    <c:legend>
      <c:legendPos val="t"/>
      <c:legendEntry>
        <c:idx val="0"/>
        <c:delete val="1"/>
      </c:legendEntry>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'11. Employment mfg subsectors'!$B$3</c:f>
              <c:strCache>
                <c:ptCount val="1"/>
                <c:pt idx="0">
                  <c:v>Q2 2008</c:v>
                </c:pt>
              </c:strCache>
            </c:strRef>
          </c:tx>
          <c:spPr>
            <a:solidFill>
              <a:srgbClr val="1F497D">
                <a:lumMod val="50000"/>
              </a:srgbClr>
            </a:solidFill>
          </c:spPr>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subsectors'!$B$4:$B$13</c:f>
              <c:numCache>
                <c:formatCode>_ * #,##0_ ;_ * \-#,##0_ ;_ * "-"??_ ;_ @_ </c:formatCode>
                <c:ptCount val="10"/>
                <c:pt idx="0">
                  <c:v>308.84103028580017</c:v>
                </c:pt>
                <c:pt idx="1">
                  <c:v>290.69099973889979</c:v>
                </c:pt>
                <c:pt idx="2">
                  <c:v>155.52144584279998</c:v>
                </c:pt>
                <c:pt idx="3">
                  <c:v>89.511114548500046</c:v>
                </c:pt>
                <c:pt idx="4">
                  <c:v>262.72564996609975</c:v>
                </c:pt>
                <c:pt idx="5">
                  <c:v>360.28135327559983</c:v>
                </c:pt>
                <c:pt idx="6">
                  <c:v>235.43120033860004</c:v>
                </c:pt>
                <c:pt idx="7">
                  <c:v>167.01679301610008</c:v>
                </c:pt>
                <c:pt idx="8">
                  <c:v>119.91931331199999</c:v>
                </c:pt>
                <c:pt idx="9">
                  <c:v>132.47330435240002</c:v>
                </c:pt>
              </c:numCache>
            </c:numRef>
          </c:val>
          <c:extLst xmlns:c16r2="http://schemas.microsoft.com/office/drawing/2015/06/chart">
            <c:ext xmlns:c16="http://schemas.microsoft.com/office/drawing/2014/chart" uri="{C3380CC4-5D6E-409C-BE32-E72D297353CC}">
              <c16:uniqueId val="{00000000-76FB-4553-AAF5-B236F7DC02ED}"/>
            </c:ext>
          </c:extLst>
        </c:ser>
        <c:ser>
          <c:idx val="1"/>
          <c:order val="1"/>
          <c:tx>
            <c:strRef>
              <c:f>'11. Employment mfg subsectors'!$C$3</c:f>
              <c:strCache>
                <c:ptCount val="1"/>
                <c:pt idx="0">
                  <c:v>Q2 2010</c:v>
                </c:pt>
              </c:strCache>
            </c:strRef>
          </c:tx>
          <c:spPr>
            <a:solidFill>
              <a:srgbClr val="4F81BD">
                <a:lumMod val="20000"/>
                <a:lumOff val="80000"/>
              </a:srgbClr>
            </a:solidFill>
          </c:spPr>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subsectors'!$C$4:$C$13</c:f>
              <c:numCache>
                <c:formatCode>_ * #,##0_ ;_ * \-#,##0_ ;_ * "-"??_ ;_ @_ </c:formatCode>
                <c:ptCount val="10"/>
                <c:pt idx="0">
                  <c:v>316.87643403660002</c:v>
                </c:pt>
                <c:pt idx="1">
                  <c:v>244.17285917859985</c:v>
                </c:pt>
                <c:pt idx="2">
                  <c:v>131.61899001099999</c:v>
                </c:pt>
                <c:pt idx="3">
                  <c:v>91.816804561499993</c:v>
                </c:pt>
                <c:pt idx="4">
                  <c:v>218.52357156330004</c:v>
                </c:pt>
                <c:pt idx="5">
                  <c:v>327.72556739280031</c:v>
                </c:pt>
                <c:pt idx="6">
                  <c:v>132.37481471860002</c:v>
                </c:pt>
                <c:pt idx="7">
                  <c:v>137.29792099329998</c:v>
                </c:pt>
                <c:pt idx="8">
                  <c:v>111.60704377910001</c:v>
                </c:pt>
                <c:pt idx="9">
                  <c:v>116.13059922400004</c:v>
                </c:pt>
              </c:numCache>
            </c:numRef>
          </c:val>
          <c:extLst xmlns:c16r2="http://schemas.microsoft.com/office/drawing/2015/06/chart">
            <c:ext xmlns:c16="http://schemas.microsoft.com/office/drawing/2014/chart" uri="{C3380CC4-5D6E-409C-BE32-E72D297353CC}">
              <c16:uniqueId val="{00000001-76FB-4553-AAF5-B236F7DC02ED}"/>
            </c:ext>
          </c:extLst>
        </c:ser>
        <c:ser>
          <c:idx val="2"/>
          <c:order val="2"/>
          <c:tx>
            <c:strRef>
              <c:f>'11. Employment mfg subsectors'!$D$3</c:f>
              <c:strCache>
                <c:ptCount val="1"/>
                <c:pt idx="0">
                  <c:v>Q2 2015</c:v>
                </c:pt>
              </c:strCache>
            </c:strRef>
          </c:tx>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subsectors'!$D$4:$D$13</c:f>
              <c:numCache>
                <c:formatCode>_ * #,##0_ ;_ * \-#,##0_ ;_ * "-"??_ ;_ @_ </c:formatCode>
                <c:ptCount val="10"/>
                <c:pt idx="0">
                  <c:v>391.93059165969987</c:v>
                </c:pt>
                <c:pt idx="1">
                  <c:v>215.54717772070003</c:v>
                </c:pt>
                <c:pt idx="2">
                  <c:v>124.56862845350001</c:v>
                </c:pt>
                <c:pt idx="3">
                  <c:v>71.871647796300024</c:v>
                </c:pt>
                <c:pt idx="4">
                  <c:v>217.55327063869998</c:v>
                </c:pt>
                <c:pt idx="5">
                  <c:v>277.09980394040008</c:v>
                </c:pt>
                <c:pt idx="6">
                  <c:v>138.39827943590004</c:v>
                </c:pt>
                <c:pt idx="7">
                  <c:v>104.80568409550001</c:v>
                </c:pt>
                <c:pt idx="8">
                  <c:v>121.40961213930005</c:v>
                </c:pt>
                <c:pt idx="9">
                  <c:v>113.32335582099999</c:v>
                </c:pt>
              </c:numCache>
            </c:numRef>
          </c:val>
          <c:extLst xmlns:c16r2="http://schemas.microsoft.com/office/drawing/2015/06/chart">
            <c:ext xmlns:c16="http://schemas.microsoft.com/office/drawing/2014/chart" uri="{C3380CC4-5D6E-409C-BE32-E72D297353CC}">
              <c16:uniqueId val="{00000002-76FB-4553-AAF5-B236F7DC02ED}"/>
            </c:ext>
          </c:extLst>
        </c:ser>
        <c:ser>
          <c:idx val="3"/>
          <c:order val="3"/>
          <c:tx>
            <c:strRef>
              <c:f>'11. Employment mfg subsectors'!$E$3</c:f>
              <c:strCache>
                <c:ptCount val="1"/>
                <c:pt idx="0">
                  <c:v>Q2 2016</c:v>
                </c:pt>
              </c:strCache>
            </c:strRef>
          </c:tx>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subsectors'!$E$4:$E$13</c:f>
              <c:numCache>
                <c:formatCode>_ * #,##0_ ;_ * \-#,##0_ ;_ * "-"??_ ;_ @_ </c:formatCode>
                <c:ptCount val="10"/>
                <c:pt idx="0">
                  <c:v>356.94075836229996</c:v>
                </c:pt>
                <c:pt idx="1">
                  <c:v>264.76492684810012</c:v>
                </c:pt>
                <c:pt idx="2">
                  <c:v>91.904235921400016</c:v>
                </c:pt>
                <c:pt idx="3">
                  <c:v>96.328142867599965</c:v>
                </c:pt>
                <c:pt idx="4">
                  <c:v>216.39121595550003</c:v>
                </c:pt>
                <c:pt idx="5">
                  <c:v>255.88550668839989</c:v>
                </c:pt>
                <c:pt idx="6">
                  <c:v>146.68352855719999</c:v>
                </c:pt>
                <c:pt idx="7">
                  <c:v>92.500530725200036</c:v>
                </c:pt>
                <c:pt idx="8">
                  <c:v>130.60969901509992</c:v>
                </c:pt>
                <c:pt idx="9">
                  <c:v>80.190156307800009</c:v>
                </c:pt>
              </c:numCache>
            </c:numRef>
          </c:val>
          <c:extLst xmlns:c16r2="http://schemas.microsoft.com/office/drawing/2015/06/chart">
            <c:ext xmlns:c16="http://schemas.microsoft.com/office/drawing/2014/chart" uri="{C3380CC4-5D6E-409C-BE32-E72D297353CC}">
              <c16:uniqueId val="{00000003-76FB-4553-AAF5-B236F7DC02ED}"/>
            </c:ext>
          </c:extLst>
        </c:ser>
        <c:ser>
          <c:idx val="4"/>
          <c:order val="4"/>
          <c:tx>
            <c:strRef>
              <c:f>'11. Employment mfg subsectors'!$F$3</c:f>
              <c:strCache>
                <c:ptCount val="1"/>
                <c:pt idx="0">
                  <c:v>Q1 2017</c:v>
                </c:pt>
              </c:strCache>
            </c:strRef>
          </c:tx>
          <c:spPr>
            <a:solidFill>
              <a:srgbClr val="C0504D">
                <a:lumMod val="60000"/>
                <a:lumOff val="40000"/>
              </a:srgbClr>
            </a:solidFill>
          </c:spPr>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subsectors'!$F$4:$F$13</c:f>
              <c:numCache>
                <c:formatCode>_ * #,##0_ ;_ * \-#,##0_ ;_ * "-"??_ ;_ @_ </c:formatCode>
                <c:ptCount val="10"/>
                <c:pt idx="0">
                  <c:v>390.60115196639941</c:v>
                </c:pt>
                <c:pt idx="1">
                  <c:v>236.99384834589992</c:v>
                </c:pt>
                <c:pt idx="2">
                  <c:v>120.33034289769994</c:v>
                </c:pt>
                <c:pt idx="3">
                  <c:v>88.355514907100002</c:v>
                </c:pt>
                <c:pt idx="4">
                  <c:v>247.0066661798999</c:v>
                </c:pt>
                <c:pt idx="5">
                  <c:v>287.78363033180017</c:v>
                </c:pt>
                <c:pt idx="6">
                  <c:v>134.40865219459997</c:v>
                </c:pt>
                <c:pt idx="7">
                  <c:v>95.4762891994</c:v>
                </c:pt>
                <c:pt idx="8">
                  <c:v>124.84016734830003</c:v>
                </c:pt>
                <c:pt idx="9">
                  <c:v>95.685365752399989</c:v>
                </c:pt>
              </c:numCache>
            </c:numRef>
          </c:val>
          <c:extLst xmlns:c16r2="http://schemas.microsoft.com/office/drawing/2015/06/chart">
            <c:ext xmlns:c16="http://schemas.microsoft.com/office/drawing/2014/chart" uri="{C3380CC4-5D6E-409C-BE32-E72D297353CC}">
              <c16:uniqueId val="{00000004-76FB-4553-AAF5-B236F7DC02ED}"/>
            </c:ext>
          </c:extLst>
        </c:ser>
        <c:ser>
          <c:idx val="5"/>
          <c:order val="5"/>
          <c:tx>
            <c:strRef>
              <c:f>'11. Employment mfg subsectors'!$G$3</c:f>
              <c:strCache>
                <c:ptCount val="1"/>
                <c:pt idx="0">
                  <c:v>Q2 2017</c:v>
                </c:pt>
              </c:strCache>
            </c:strRef>
          </c:tx>
          <c:invertIfNegative val="0"/>
          <c:cat>
            <c:strRef>
              <c:f>'11. Employment mfg subsectors'!$A$4:$A$13</c:f>
              <c:strCache>
                <c:ptCount val="10"/>
                <c:pt idx="0">
                  <c:v>Food and 
beverages</c:v>
                </c:pt>
                <c:pt idx="1">
                  <c:v>Clothing and 
footwear</c:v>
                </c:pt>
                <c:pt idx="2">
                  <c:v>Wood and 
paper</c:v>
                </c:pt>
                <c:pt idx="3">
                  <c:v>Publishing 
and printing</c:v>
                </c:pt>
                <c:pt idx="4">
                  <c:v>Chemicals, rubber, 
plastic, petroleum</c:v>
                </c:pt>
                <c:pt idx="5">
                  <c:v>Metals and 
metal products</c:v>
                </c:pt>
                <c:pt idx="6">
                  <c:v>Machinery and 
appliances</c:v>
                </c:pt>
                <c:pt idx="7">
                  <c:v>Transport 
equipment</c:v>
                </c:pt>
                <c:pt idx="8">
                  <c:v>Glass and non-
metallic minerals</c:v>
                </c:pt>
                <c:pt idx="9">
                  <c:v>Furniture, 
recycling, other</c:v>
                </c:pt>
              </c:strCache>
            </c:strRef>
          </c:cat>
          <c:val>
            <c:numRef>
              <c:f>'11. Employment mfg subsectors'!$G$4:$G$13</c:f>
              <c:numCache>
                <c:formatCode>_ * #,##0_ ;_ * \-#,##0_ ;_ * "-"??_ ;_ @_ </c:formatCode>
                <c:ptCount val="10"/>
                <c:pt idx="0">
                  <c:v>385.56321213659999</c:v>
                </c:pt>
                <c:pt idx="1">
                  <c:v>222.73016016889997</c:v>
                </c:pt>
                <c:pt idx="2">
                  <c:v>130.40944694710001</c:v>
                </c:pt>
                <c:pt idx="3">
                  <c:v>96.820017966799981</c:v>
                </c:pt>
                <c:pt idx="4">
                  <c:v>249.1764051122999</c:v>
                </c:pt>
                <c:pt idx="5">
                  <c:v>290.36633966520014</c:v>
                </c:pt>
                <c:pt idx="6">
                  <c:v>139.25351363439998</c:v>
                </c:pt>
                <c:pt idx="7">
                  <c:v>92.926303677300012</c:v>
                </c:pt>
                <c:pt idx="8">
                  <c:v>124.3374952410999</c:v>
                </c:pt>
                <c:pt idx="9">
                  <c:v>88.13582274940002</c:v>
                </c:pt>
              </c:numCache>
            </c:numRef>
          </c:val>
          <c:extLst xmlns:c16r2="http://schemas.microsoft.com/office/drawing/2015/06/chart">
            <c:ext xmlns:c16="http://schemas.microsoft.com/office/drawing/2014/chart" uri="{C3380CC4-5D6E-409C-BE32-E72D297353CC}">
              <c16:uniqueId val="{00000005-76FB-4553-AAF5-B236F7DC02ED}"/>
            </c:ext>
          </c:extLst>
        </c:ser>
        <c:dLbls>
          <c:showLegendKey val="0"/>
          <c:showVal val="0"/>
          <c:showCatName val="0"/>
          <c:showSerName val="0"/>
          <c:showPercent val="0"/>
          <c:showBubbleSize val="0"/>
        </c:dLbls>
        <c:gapWidth val="63"/>
        <c:overlap val="19"/>
        <c:axId val="166923648"/>
        <c:axId val="166937728"/>
      </c:barChart>
      <c:catAx>
        <c:axId val="166923648"/>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166937728"/>
        <c:crosses val="autoZero"/>
        <c:auto val="1"/>
        <c:lblAlgn val="ctr"/>
        <c:lblOffset val="100"/>
        <c:noMultiLvlLbl val="0"/>
      </c:catAx>
      <c:valAx>
        <c:axId val="166937728"/>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ZA"/>
                  <a:t>thousands</a:t>
                </a:r>
              </a:p>
            </c:rich>
          </c:tx>
          <c:overlay val="0"/>
        </c:title>
        <c:numFmt formatCode="_ * #,##0_ ;_ * \-#,##0_ ;_ * &quot;-&quot;??_ ;_ @_ " sourceLinked="1"/>
        <c:majorTickMark val="out"/>
        <c:minorTickMark val="none"/>
        <c:tickLblPos val="nextTo"/>
        <c:txPr>
          <a:bodyPr/>
          <a:lstStyle/>
          <a:p>
            <a:pPr>
              <a:defRPr sz="1600"/>
            </a:pPr>
            <a:endParaRPr lang="en-US"/>
          </a:p>
        </c:txPr>
        <c:crossAx val="166923648"/>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1F497D">
                <a:lumMod val="50000"/>
              </a:srgbClr>
            </a:solidFill>
          </c:spPr>
          <c:invertIfNegative val="0"/>
          <c:cat>
            <c:numRef>
              <c:f>'12. Mining employment'!$A$4:$A$32</c:f>
              <c:numCache>
                <c:formatCode>General</c:formatCode>
                <c:ptCount val="29"/>
                <c:pt idx="0">
                  <c:v>2010</c:v>
                </c:pt>
                <c:pt idx="4">
                  <c:v>2011</c:v>
                </c:pt>
                <c:pt idx="8">
                  <c:v>2012</c:v>
                </c:pt>
                <c:pt idx="12">
                  <c:v>2013</c:v>
                </c:pt>
                <c:pt idx="16">
                  <c:v>2014</c:v>
                </c:pt>
                <c:pt idx="20">
                  <c:v>2015</c:v>
                </c:pt>
                <c:pt idx="24">
                  <c:v>2016</c:v>
                </c:pt>
                <c:pt idx="28">
                  <c:v>2017</c:v>
                </c:pt>
              </c:numCache>
            </c:numRef>
          </c:cat>
          <c:val>
            <c:numRef>
              <c:f>'12. Mining employment'!$B$4:$B$32</c:f>
              <c:numCache>
                <c:formatCode>_ * #,##0_ ;_ * \-#,##0_ ;_ * "-"??_ ;_ @_ </c:formatCode>
                <c:ptCount val="29"/>
                <c:pt idx="0">
                  <c:v>491000</c:v>
                </c:pt>
                <c:pt idx="1">
                  <c:v>497000</c:v>
                </c:pt>
                <c:pt idx="2">
                  <c:v>505000</c:v>
                </c:pt>
                <c:pt idx="3">
                  <c:v>504000</c:v>
                </c:pt>
                <c:pt idx="4">
                  <c:v>511000</c:v>
                </c:pt>
                <c:pt idx="5">
                  <c:v>517000</c:v>
                </c:pt>
                <c:pt idx="6">
                  <c:v>519000</c:v>
                </c:pt>
                <c:pt idx="7">
                  <c:v>518000</c:v>
                </c:pt>
                <c:pt idx="8">
                  <c:v>523000</c:v>
                </c:pt>
                <c:pt idx="9">
                  <c:v>534000</c:v>
                </c:pt>
                <c:pt idx="10">
                  <c:v>518000</c:v>
                </c:pt>
                <c:pt idx="11">
                  <c:v>515000</c:v>
                </c:pt>
                <c:pt idx="12">
                  <c:v>515000</c:v>
                </c:pt>
                <c:pt idx="13">
                  <c:v>511000</c:v>
                </c:pt>
                <c:pt idx="14">
                  <c:v>507000</c:v>
                </c:pt>
                <c:pt idx="15">
                  <c:v>499000</c:v>
                </c:pt>
                <c:pt idx="16">
                  <c:v>491000</c:v>
                </c:pt>
                <c:pt idx="17">
                  <c:v>491000</c:v>
                </c:pt>
                <c:pt idx="18">
                  <c:v>498000</c:v>
                </c:pt>
                <c:pt idx="19">
                  <c:v>491000</c:v>
                </c:pt>
                <c:pt idx="20">
                  <c:v>490000</c:v>
                </c:pt>
                <c:pt idx="21">
                  <c:v>489000</c:v>
                </c:pt>
                <c:pt idx="22">
                  <c:v>476000</c:v>
                </c:pt>
                <c:pt idx="23">
                  <c:v>459000</c:v>
                </c:pt>
                <c:pt idx="24">
                  <c:v>458000</c:v>
                </c:pt>
                <c:pt idx="25">
                  <c:v>458000</c:v>
                </c:pt>
                <c:pt idx="26">
                  <c:v>458000</c:v>
                </c:pt>
                <c:pt idx="27">
                  <c:v>456000</c:v>
                </c:pt>
                <c:pt idx="28">
                  <c:v>464000</c:v>
                </c:pt>
              </c:numCache>
            </c:numRef>
          </c:val>
          <c:extLst xmlns:c16r2="http://schemas.microsoft.com/office/drawing/2015/06/chart">
            <c:ext xmlns:c16="http://schemas.microsoft.com/office/drawing/2014/chart" uri="{C3380CC4-5D6E-409C-BE32-E72D297353CC}">
              <c16:uniqueId val="{00000000-EAC3-499A-A614-546C7C6E2135}"/>
            </c:ext>
          </c:extLst>
        </c:ser>
        <c:dLbls>
          <c:showLegendKey val="0"/>
          <c:showVal val="0"/>
          <c:showCatName val="0"/>
          <c:showSerName val="0"/>
          <c:showPercent val="0"/>
          <c:showBubbleSize val="0"/>
        </c:dLbls>
        <c:gapWidth val="0"/>
        <c:overlap val="75"/>
        <c:axId val="166979456"/>
        <c:axId val="166980992"/>
      </c:barChart>
      <c:catAx>
        <c:axId val="166979456"/>
        <c:scaling>
          <c:orientation val="minMax"/>
        </c:scaling>
        <c:delete val="0"/>
        <c:axPos val="b"/>
        <c:numFmt formatCode="General" sourceLinked="1"/>
        <c:majorTickMark val="out"/>
        <c:minorTickMark val="none"/>
        <c:tickLblPos val="nextTo"/>
        <c:txPr>
          <a:bodyPr rot="0" vert="horz"/>
          <a:lstStyle/>
          <a:p>
            <a:pPr>
              <a:defRPr/>
            </a:pPr>
            <a:endParaRPr lang="en-US"/>
          </a:p>
        </c:txPr>
        <c:crossAx val="166980992"/>
        <c:crosses val="autoZero"/>
        <c:auto val="1"/>
        <c:lblAlgn val="ctr"/>
        <c:lblOffset val="100"/>
        <c:noMultiLvlLbl val="0"/>
      </c:catAx>
      <c:valAx>
        <c:axId val="166980992"/>
        <c:scaling>
          <c:orientation val="minMax"/>
          <c:min val="0"/>
        </c:scaling>
        <c:delete val="0"/>
        <c:axPos val="l"/>
        <c:majorGridlines>
          <c:spPr>
            <a:ln>
              <a:solidFill>
                <a:sysClr val="window" lastClr="FFFFFF">
                  <a:lumMod val="75000"/>
                </a:sysClr>
              </a:solidFill>
            </a:ln>
          </c:spPr>
        </c:majorGridlines>
        <c:numFmt formatCode="_ * #,##0_ ;_ * \-#,##0_ ;_ * &quot;-&quot;??_ ;_ @_ " sourceLinked="1"/>
        <c:majorTickMark val="out"/>
        <c:minorTickMark val="none"/>
        <c:tickLblPos val="nextTo"/>
        <c:crossAx val="166979456"/>
        <c:crosses val="autoZero"/>
        <c:crossBetween val="between"/>
      </c:valAx>
      <c:spPr>
        <a:noFill/>
        <a:ln w="25400">
          <a:noFill/>
        </a:ln>
      </c:spPr>
    </c:plotArea>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US"/>
              <a:t>Billions of constant rand</a:t>
            </a:r>
          </a:p>
        </c:rich>
      </c:tx>
      <c:overlay val="0"/>
    </c:title>
    <c:autoTitleDeleted val="0"/>
    <c:plotArea>
      <c:layout/>
      <c:barChart>
        <c:barDir val="col"/>
        <c:grouping val="clustered"/>
        <c:varyColors val="0"/>
        <c:ser>
          <c:idx val="2"/>
          <c:order val="2"/>
          <c:tx>
            <c:strRef>
              <c:f>'13. Exports, imports, BOP'!$M$3</c:f>
              <c:strCache>
                <c:ptCount val="1"/>
                <c:pt idx="0">
                  <c:v>Balance</c:v>
                </c:pt>
              </c:strCache>
            </c:strRef>
          </c:tx>
          <c:spPr>
            <a:ln w="19050">
              <a:solidFill>
                <a:srgbClr val="5B9BD5">
                  <a:lumMod val="50000"/>
                </a:srgbClr>
              </a:solidFill>
            </a:ln>
          </c:spPr>
          <c:invertIfNegative val="0"/>
          <c:cat>
            <c:strLit>
              <c:ptCount val="29"/>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pt idx="15">
                <c:v>2013 Q4</c:v>
              </c:pt>
              <c:pt idx="16">
                <c:v>2014 Q1</c:v>
              </c:pt>
              <c:pt idx="17">
                <c:v>2014 Q2</c:v>
              </c:pt>
              <c:pt idx="18">
                <c:v>2014 Q3</c:v>
              </c:pt>
              <c:pt idx="19">
                <c:v>2014 Q4</c:v>
              </c:pt>
              <c:pt idx="20">
                <c:v>2015 Q1</c:v>
              </c:pt>
              <c:pt idx="21">
                <c:v>2015 Q2</c:v>
              </c:pt>
              <c:pt idx="22">
                <c:v>2015 Q3</c:v>
              </c:pt>
              <c:pt idx="23">
                <c:v>2015 Q4</c:v>
              </c:pt>
              <c:pt idx="24">
                <c:v>2016 Q1</c:v>
              </c:pt>
              <c:pt idx="25">
                <c:v>2016 Q2</c:v>
              </c:pt>
              <c:pt idx="26">
                <c:v>2016 Q3</c:v>
              </c:pt>
              <c:pt idx="27">
                <c:v>2016 Q4</c:v>
              </c:pt>
              <c:pt idx="28">
                <c:v>2017 Q1</c:v>
              </c:pt>
            </c:strLit>
          </c:cat>
          <c:val>
            <c:numRef>
              <c:f>'13. Exports, imports, BOP'!$M$4:$M$33</c:f>
              <c:numCache>
                <c:formatCode>_ * #,##0_ ;_ * \-#,##0_ ;_ * "-"??_ ;_ @_ </c:formatCode>
                <c:ptCount val="30"/>
                <c:pt idx="0">
                  <c:v>-6</c:v>
                </c:pt>
                <c:pt idx="1">
                  <c:v>2</c:v>
                </c:pt>
                <c:pt idx="2">
                  <c:v>1</c:v>
                </c:pt>
                <c:pt idx="3">
                  <c:v>11</c:v>
                </c:pt>
                <c:pt idx="4">
                  <c:v>-3</c:v>
                </c:pt>
                <c:pt idx="5">
                  <c:v>1</c:v>
                </c:pt>
                <c:pt idx="6">
                  <c:v>-4</c:v>
                </c:pt>
                <c:pt idx="7">
                  <c:v>-10</c:v>
                </c:pt>
                <c:pt idx="8">
                  <c:v>-20</c:v>
                </c:pt>
                <c:pt idx="9">
                  <c:v>-19</c:v>
                </c:pt>
                <c:pt idx="10">
                  <c:v>-25</c:v>
                </c:pt>
                <c:pt idx="11">
                  <c:v>-25</c:v>
                </c:pt>
                <c:pt idx="12">
                  <c:v>-34</c:v>
                </c:pt>
                <c:pt idx="13">
                  <c:v>-28</c:v>
                </c:pt>
                <c:pt idx="14">
                  <c:v>-36</c:v>
                </c:pt>
                <c:pt idx="15">
                  <c:v>-7</c:v>
                </c:pt>
                <c:pt idx="16">
                  <c:v>-24</c:v>
                </c:pt>
                <c:pt idx="17">
                  <c:v>-17</c:v>
                </c:pt>
                <c:pt idx="18">
                  <c:v>-23</c:v>
                </c:pt>
                <c:pt idx="19">
                  <c:v>-18</c:v>
                </c:pt>
                <c:pt idx="20">
                  <c:v>-29</c:v>
                </c:pt>
                <c:pt idx="21">
                  <c:v>8</c:v>
                </c:pt>
                <c:pt idx="22">
                  <c:v>-11</c:v>
                </c:pt>
                <c:pt idx="23">
                  <c:v>-12</c:v>
                </c:pt>
                <c:pt idx="24">
                  <c:v>-16</c:v>
                </c:pt>
                <c:pt idx="25">
                  <c:v>29</c:v>
                </c:pt>
                <c:pt idx="26">
                  <c:v>3</c:v>
                </c:pt>
                <c:pt idx="27">
                  <c:v>7</c:v>
                </c:pt>
                <c:pt idx="28" formatCode="0">
                  <c:v>5</c:v>
                </c:pt>
                <c:pt idx="29" formatCode="General">
                  <c:v>23</c:v>
                </c:pt>
              </c:numCache>
            </c:numRef>
          </c:val>
          <c:extLst xmlns:c16r2="http://schemas.microsoft.com/office/drawing/2015/06/chart">
            <c:ext xmlns:c16="http://schemas.microsoft.com/office/drawing/2014/chart" uri="{C3380CC4-5D6E-409C-BE32-E72D297353CC}">
              <c16:uniqueId val="{00000000-2EF5-4F7C-9F8D-5A7D65381E29}"/>
            </c:ext>
          </c:extLst>
        </c:ser>
        <c:dLbls>
          <c:showLegendKey val="0"/>
          <c:showVal val="0"/>
          <c:showCatName val="0"/>
          <c:showSerName val="0"/>
          <c:showPercent val="0"/>
          <c:showBubbleSize val="0"/>
        </c:dLbls>
        <c:gapWidth val="27"/>
        <c:axId val="169031936"/>
        <c:axId val="169046400"/>
      </c:barChart>
      <c:lineChart>
        <c:grouping val="standard"/>
        <c:varyColors val="0"/>
        <c:ser>
          <c:idx val="0"/>
          <c:order val="0"/>
          <c:tx>
            <c:strRef>
              <c:f>'13. Exports, imports, BOP'!$K$3</c:f>
              <c:strCache>
                <c:ptCount val="1"/>
                <c:pt idx="0">
                  <c:v>Exports</c:v>
                </c:pt>
              </c:strCache>
            </c:strRef>
          </c:tx>
          <c:spPr>
            <a:ln w="47625">
              <a:solidFill>
                <a:srgbClr val="1F497D">
                  <a:lumMod val="50000"/>
                </a:srgbClr>
              </a:solidFill>
            </a:ln>
          </c:spPr>
          <c:marker>
            <c:symbol val="none"/>
          </c:marker>
          <c:cat>
            <c:multiLvlStrRef>
              <c:f>'13. Exports, imports, BOP'!$I$4:$J$33</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2010</c:v>
                  </c:pt>
                  <c:pt idx="4">
                    <c:v>2011</c:v>
                  </c:pt>
                  <c:pt idx="8">
                    <c:v>2012</c:v>
                  </c:pt>
                  <c:pt idx="12">
                    <c:v>2013</c:v>
                  </c:pt>
                  <c:pt idx="16">
                    <c:v>2014</c:v>
                  </c:pt>
                  <c:pt idx="20">
                    <c:v>2015</c:v>
                  </c:pt>
                  <c:pt idx="24">
                    <c:v>2016</c:v>
                  </c:pt>
                  <c:pt idx="28">
                    <c:v>2017</c:v>
                  </c:pt>
                </c:lvl>
              </c:multiLvlStrCache>
            </c:multiLvlStrRef>
          </c:cat>
          <c:val>
            <c:numRef>
              <c:f>'13. Exports, imports, BOP'!$K$4:$K$33</c:f>
              <c:numCache>
                <c:formatCode>_ * #,##0_ ;_ * \-#,##0_ ;_ * "-"??_ ;_ @_ </c:formatCode>
                <c:ptCount val="30"/>
                <c:pt idx="0">
                  <c:v>87</c:v>
                </c:pt>
                <c:pt idx="1">
                  <c:v>100</c:v>
                </c:pt>
                <c:pt idx="2">
                  <c:v>109</c:v>
                </c:pt>
                <c:pt idx="3">
                  <c:v>114</c:v>
                </c:pt>
                <c:pt idx="4">
                  <c:v>111</c:v>
                </c:pt>
                <c:pt idx="5">
                  <c:v>121</c:v>
                </c:pt>
                <c:pt idx="6">
                  <c:v>135</c:v>
                </c:pt>
                <c:pt idx="7">
                  <c:v>142</c:v>
                </c:pt>
                <c:pt idx="8">
                  <c:v>128</c:v>
                </c:pt>
                <c:pt idx="9">
                  <c:v>134</c:v>
                </c:pt>
                <c:pt idx="10">
                  <c:v>139</c:v>
                </c:pt>
                <c:pt idx="11">
                  <c:v>146</c:v>
                </c:pt>
                <c:pt idx="12">
                  <c:v>141</c:v>
                </c:pt>
                <c:pt idx="13">
                  <c:v>161</c:v>
                </c:pt>
                <c:pt idx="14">
                  <c:v>181</c:v>
                </c:pt>
                <c:pt idx="15">
                  <c:v>202</c:v>
                </c:pt>
                <c:pt idx="16">
                  <c:v>201</c:v>
                </c:pt>
                <c:pt idx="17">
                  <c:v>201</c:v>
                </c:pt>
                <c:pt idx="18">
                  <c:v>219</c:v>
                </c:pt>
                <c:pt idx="19">
                  <c:v>225</c:v>
                </c:pt>
                <c:pt idx="20">
                  <c:v>204</c:v>
                </c:pt>
                <c:pt idx="21">
                  <c:v>235</c:v>
                </c:pt>
                <c:pt idx="22">
                  <c:v>246</c:v>
                </c:pt>
                <c:pt idx="23">
                  <c:v>243</c:v>
                </c:pt>
                <c:pt idx="24">
                  <c:v>239</c:v>
                </c:pt>
                <c:pt idx="25">
                  <c:v>286</c:v>
                </c:pt>
                <c:pt idx="26">
                  <c:v>274</c:v>
                </c:pt>
                <c:pt idx="27">
                  <c:v>273</c:v>
                </c:pt>
                <c:pt idx="28" formatCode="0">
                  <c:v>266</c:v>
                </c:pt>
                <c:pt idx="29" formatCode="General">
                  <c:v>296</c:v>
                </c:pt>
              </c:numCache>
            </c:numRef>
          </c:val>
          <c:smooth val="1"/>
          <c:extLst xmlns:c16r2="http://schemas.microsoft.com/office/drawing/2015/06/chart">
            <c:ext xmlns:c16="http://schemas.microsoft.com/office/drawing/2014/chart" uri="{C3380CC4-5D6E-409C-BE32-E72D297353CC}">
              <c16:uniqueId val="{00000001-2EF5-4F7C-9F8D-5A7D65381E29}"/>
            </c:ext>
          </c:extLst>
        </c:ser>
        <c:ser>
          <c:idx val="1"/>
          <c:order val="1"/>
          <c:tx>
            <c:strRef>
              <c:f>'13. Exports, imports, BOP'!$L$3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'13. Exports, imports, BOP'!$I$4:$J$33</c:f>
              <c:multiLvlStrCache>
                <c:ptCount val="3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lvl>
                <c:lvl>
                  <c:pt idx="0">
                    <c:v>2010</c:v>
                  </c:pt>
                  <c:pt idx="4">
                    <c:v>2011</c:v>
                  </c:pt>
                  <c:pt idx="8">
                    <c:v>2012</c:v>
                  </c:pt>
                  <c:pt idx="12">
                    <c:v>2013</c:v>
                  </c:pt>
                  <c:pt idx="16">
                    <c:v>2014</c:v>
                  </c:pt>
                  <c:pt idx="20">
                    <c:v>2015</c:v>
                  </c:pt>
                  <c:pt idx="24">
                    <c:v>2016</c:v>
                  </c:pt>
                  <c:pt idx="28">
                    <c:v>2017</c:v>
                  </c:pt>
                </c:lvl>
              </c:multiLvlStrCache>
            </c:multiLvlStrRef>
          </c:cat>
          <c:val>
            <c:numRef>
              <c:f>'13. Exports, imports, BOP'!$L$4:$L$33</c:f>
              <c:numCache>
                <c:formatCode>_ * #,##0_ ;_ * \-#,##0_ ;_ * "-"??_ ;_ @_ </c:formatCode>
                <c:ptCount val="30"/>
                <c:pt idx="0">
                  <c:v>93</c:v>
                </c:pt>
                <c:pt idx="1">
                  <c:v>98</c:v>
                </c:pt>
                <c:pt idx="2">
                  <c:v>108</c:v>
                </c:pt>
                <c:pt idx="3">
                  <c:v>103</c:v>
                </c:pt>
                <c:pt idx="4">
                  <c:v>114</c:v>
                </c:pt>
                <c:pt idx="5">
                  <c:v>120</c:v>
                </c:pt>
                <c:pt idx="6">
                  <c:v>138</c:v>
                </c:pt>
                <c:pt idx="7">
                  <c:v>151</c:v>
                </c:pt>
                <c:pt idx="8">
                  <c:v>148</c:v>
                </c:pt>
                <c:pt idx="9">
                  <c:v>152</c:v>
                </c:pt>
                <c:pt idx="10">
                  <c:v>164</c:v>
                </c:pt>
                <c:pt idx="11">
                  <c:v>170</c:v>
                </c:pt>
                <c:pt idx="12">
                  <c:v>175</c:v>
                </c:pt>
                <c:pt idx="13">
                  <c:v>189</c:v>
                </c:pt>
                <c:pt idx="14">
                  <c:v>217</c:v>
                </c:pt>
                <c:pt idx="15">
                  <c:v>209</c:v>
                </c:pt>
                <c:pt idx="16">
                  <c:v>224</c:v>
                </c:pt>
                <c:pt idx="17">
                  <c:v>218</c:v>
                </c:pt>
                <c:pt idx="18">
                  <c:v>242</c:v>
                </c:pt>
                <c:pt idx="19">
                  <c:v>243</c:v>
                </c:pt>
                <c:pt idx="20">
                  <c:v>233</c:v>
                </c:pt>
                <c:pt idx="21">
                  <c:v>227</c:v>
                </c:pt>
                <c:pt idx="22">
                  <c:v>257</c:v>
                </c:pt>
                <c:pt idx="23">
                  <c:v>255</c:v>
                </c:pt>
                <c:pt idx="24">
                  <c:v>255</c:v>
                </c:pt>
                <c:pt idx="25">
                  <c:v>257</c:v>
                </c:pt>
                <c:pt idx="26">
                  <c:v>271</c:v>
                </c:pt>
                <c:pt idx="27">
                  <c:v>266</c:v>
                </c:pt>
                <c:pt idx="28" formatCode="0">
                  <c:v>261</c:v>
                </c:pt>
                <c:pt idx="29" formatCode="General">
                  <c:v>273</c:v>
                </c:pt>
              </c:numCache>
            </c:numRef>
          </c:val>
          <c:smooth val="1"/>
          <c:extLst xmlns:c16r2="http://schemas.microsoft.com/office/drawing/2015/06/chart">
            <c:ext xmlns:c16="http://schemas.microsoft.com/office/drawing/2014/chart" uri="{C3380CC4-5D6E-409C-BE32-E72D297353CC}">
              <c16:uniqueId val="{00000002-2EF5-4F7C-9F8D-5A7D65381E29}"/>
            </c:ext>
          </c:extLst>
        </c:ser>
        <c:dLbls>
          <c:showLegendKey val="0"/>
          <c:showVal val="0"/>
          <c:showCatName val="0"/>
          <c:showSerName val="0"/>
          <c:showPercent val="0"/>
          <c:showBubbleSize val="0"/>
        </c:dLbls>
        <c:marker val="1"/>
        <c:smooth val="0"/>
        <c:axId val="169031936"/>
        <c:axId val="169046400"/>
      </c:lineChart>
      <c:catAx>
        <c:axId val="16903193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69046400"/>
        <c:crosses val="autoZero"/>
        <c:auto val="1"/>
        <c:lblAlgn val="ctr"/>
        <c:lblOffset val="100"/>
        <c:noMultiLvlLbl val="0"/>
      </c:catAx>
      <c:valAx>
        <c:axId val="169046400"/>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billions of constant (2016) rand</a:t>
                </a:r>
              </a:p>
            </c:rich>
          </c:tx>
          <c:overlay val="0"/>
        </c:title>
        <c:numFmt formatCode="_ * #,##0_ ;_ * \-#,##0_ ;_ * &quot;-&quot;??_ ;_ @_ " sourceLinked="1"/>
        <c:majorTickMark val="out"/>
        <c:minorTickMark val="none"/>
        <c:tickLblPos val="nextTo"/>
        <c:crossAx val="169031936"/>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US"/>
              <a:t>Billions of U.S. dollars</a:t>
            </a:r>
          </a:p>
        </c:rich>
      </c:tx>
      <c:overlay val="0"/>
    </c:title>
    <c:autoTitleDeleted val="0"/>
    <c:plotArea>
      <c:layout/>
      <c:barChart>
        <c:barDir val="col"/>
        <c:grouping val="clustered"/>
        <c:varyColors val="0"/>
        <c:ser>
          <c:idx val="2"/>
          <c:order val="2"/>
          <c:tx>
            <c:strRef>
              <c:f>'13. Exports, imports, BOP'!$S$3</c:f>
              <c:strCache>
                <c:ptCount val="1"/>
                <c:pt idx="0">
                  <c:v>Balance</c:v>
                </c:pt>
              </c:strCache>
            </c:strRef>
          </c:tx>
          <c:spPr>
            <a:ln w="19050">
              <a:solidFill>
                <a:srgbClr val="5B9BD5">
                  <a:lumMod val="50000"/>
                </a:srgbClr>
              </a:solidFill>
            </a:ln>
          </c:spPr>
          <c:invertIfNegative val="0"/>
          <c:cat>
            <c:strLit>
              <c:ptCount val="29"/>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pt idx="15">
                <c:v>2013 Q4</c:v>
              </c:pt>
              <c:pt idx="16">
                <c:v>2014 Q1</c:v>
              </c:pt>
              <c:pt idx="17">
                <c:v>2014 Q2</c:v>
              </c:pt>
              <c:pt idx="18">
                <c:v>2014 Q3</c:v>
              </c:pt>
              <c:pt idx="19">
                <c:v>2014 Q4</c:v>
              </c:pt>
              <c:pt idx="20">
                <c:v>2015 Q1</c:v>
              </c:pt>
              <c:pt idx="21">
                <c:v>2015 Q2</c:v>
              </c:pt>
              <c:pt idx="22">
                <c:v>2015 Q3</c:v>
              </c:pt>
              <c:pt idx="23">
                <c:v>2015 Q4</c:v>
              </c:pt>
              <c:pt idx="24">
                <c:v>2016 Q1</c:v>
              </c:pt>
              <c:pt idx="25">
                <c:v>2016 Q2</c:v>
              </c:pt>
              <c:pt idx="26">
                <c:v>2016 Q3</c:v>
              </c:pt>
              <c:pt idx="27">
                <c:v>2016 Q4</c:v>
              </c:pt>
              <c:pt idx="28">
                <c:v>2017 Q1</c:v>
              </c:pt>
            </c:strLit>
          </c:cat>
          <c:val>
            <c:numRef>
              <c:f>'13. Exports, imports, BOP'!$S$4:$S$33</c:f>
              <c:numCache>
                <c:formatCode>_ * #,##0_ ;_ * \-#,##0_ ;_ * "-"??_ ;_ @_ </c:formatCode>
                <c:ptCount val="30"/>
                <c:pt idx="0">
                  <c:v>-1.114934930492737</c:v>
                </c:pt>
                <c:pt idx="1">
                  <c:v>0.43920304092079121</c:v>
                </c:pt>
                <c:pt idx="2">
                  <c:v>0.13503010387493219</c:v>
                </c:pt>
                <c:pt idx="3">
                  <c:v>2.2532117949391477</c:v>
                </c:pt>
                <c:pt idx="4">
                  <c:v>-0.6219113252360664</c:v>
                </c:pt>
                <c:pt idx="5">
                  <c:v>0.2038379191223747</c:v>
                </c:pt>
                <c:pt idx="6">
                  <c:v>-0.76967948522167262</c:v>
                </c:pt>
                <c:pt idx="7">
                  <c:v>-1.6162655402912876</c:v>
                </c:pt>
                <c:pt idx="8">
                  <c:v>-3.3881154158818099</c:v>
                </c:pt>
                <c:pt idx="9">
                  <c:v>-3.0386578486393674</c:v>
                </c:pt>
                <c:pt idx="10">
                  <c:v>-3.9503715528441532</c:v>
                </c:pt>
                <c:pt idx="11">
                  <c:v>-3.666303851207882</c:v>
                </c:pt>
                <c:pt idx="12">
                  <c:v>-4.7921801326278164</c:v>
                </c:pt>
                <c:pt idx="13">
                  <c:v>-3.7445876012469625</c:v>
                </c:pt>
                <c:pt idx="14">
                  <c:v>-4.43686970923698</c:v>
                </c:pt>
                <c:pt idx="15">
                  <c:v>-0.87441472570952783</c:v>
                </c:pt>
                <c:pt idx="16">
                  <c:v>-2.6040020489656079</c:v>
                </c:pt>
                <c:pt idx="17">
                  <c:v>-1.9347690824037862</c:v>
                </c:pt>
                <c:pt idx="18">
                  <c:v>-2.4880953158304564</c:v>
                </c:pt>
                <c:pt idx="19">
                  <c:v>-1.8479649984141453</c:v>
                </c:pt>
                <c:pt idx="20">
                  <c:v>-2.8484656647889786</c:v>
                </c:pt>
                <c:pt idx="21">
                  <c:v>0.7383458837149881</c:v>
                </c:pt>
                <c:pt idx="22">
                  <c:v>-0.93930831048514563</c:v>
                </c:pt>
                <c:pt idx="23">
                  <c:v>-1.0499522960008179</c:v>
                </c:pt>
                <c:pt idx="24">
                  <c:v>-1.044749497679188</c:v>
                </c:pt>
                <c:pt idx="25">
                  <c:v>2.0154669621725922</c:v>
                </c:pt>
                <c:pt idx="26" formatCode="_ * #,##0.0_ ;_ * \-#,##0.0_ ;_ * &quot;-&quot;??_ ;_ @_ ">
                  <c:v>0.19788608670182128</c:v>
                </c:pt>
                <c:pt idx="27" formatCode="_ * #,##0.0_ ;_ * \-#,##0.0_ ;_ * &quot;-&quot;??_ ;_ @_ ">
                  <c:v>0.49481956126377824</c:v>
                </c:pt>
                <c:pt idx="28" formatCode="0">
                  <c:v>0.41979814598597542</c:v>
                </c:pt>
                <c:pt idx="29" formatCode="General">
                  <c:v>1.1044189745572197E-2</c:v>
                </c:pt>
              </c:numCache>
            </c:numRef>
          </c:val>
          <c:extLst xmlns:c16r2="http://schemas.microsoft.com/office/drawing/2015/06/chart">
            <c:ext xmlns:c16="http://schemas.microsoft.com/office/drawing/2014/chart" uri="{C3380CC4-5D6E-409C-BE32-E72D297353CC}">
              <c16:uniqueId val="{00000000-3B95-4A0C-9209-5955986C9255}"/>
            </c:ext>
          </c:extLst>
        </c:ser>
        <c:dLbls>
          <c:showLegendKey val="0"/>
          <c:showVal val="0"/>
          <c:showCatName val="0"/>
          <c:showSerName val="0"/>
          <c:showPercent val="0"/>
          <c:showBubbleSize val="0"/>
        </c:dLbls>
        <c:gapWidth val="22"/>
        <c:axId val="169075072"/>
        <c:axId val="169076992"/>
      </c:barChart>
      <c:lineChart>
        <c:grouping val="standard"/>
        <c:varyColors val="0"/>
        <c:ser>
          <c:idx val="0"/>
          <c:order val="0"/>
          <c:tx>
            <c:strRef>
              <c:f>'13. Exports, imports, BOP'!$Q$3</c:f>
              <c:strCache>
                <c:ptCount val="1"/>
                <c:pt idx="0">
                  <c:v>Exports</c:v>
                </c:pt>
              </c:strCache>
            </c:strRef>
          </c:tx>
          <c:spPr>
            <a:ln w="47625">
              <a:solidFill>
                <a:srgbClr val="1F497D">
                  <a:lumMod val="50000"/>
                </a:srgbClr>
              </a:solidFill>
            </a:ln>
          </c:spPr>
          <c:marker>
            <c:symbol val="none"/>
          </c:marker>
          <c:cat>
            <c:strLit>
              <c:ptCount val="29"/>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pt idx="15">
                <c:v>2013 Q4</c:v>
              </c:pt>
              <c:pt idx="16">
                <c:v>2014 Q1</c:v>
              </c:pt>
              <c:pt idx="17">
                <c:v>2014 Q2</c:v>
              </c:pt>
              <c:pt idx="18">
                <c:v>2014 Q3</c:v>
              </c:pt>
              <c:pt idx="19">
                <c:v>2014 Q4</c:v>
              </c:pt>
              <c:pt idx="20">
                <c:v>2015 Q1</c:v>
              </c:pt>
              <c:pt idx="21">
                <c:v>2015 Q2</c:v>
              </c:pt>
              <c:pt idx="22">
                <c:v>2015 Q3</c:v>
              </c:pt>
              <c:pt idx="23">
                <c:v>2015 Q4</c:v>
              </c:pt>
              <c:pt idx="24">
                <c:v>2016 Q1</c:v>
              </c:pt>
              <c:pt idx="25">
                <c:v>2016 Q2</c:v>
              </c:pt>
              <c:pt idx="26">
                <c:v>2016 Q3</c:v>
              </c:pt>
              <c:pt idx="27">
                <c:v>2016 Q4</c:v>
              </c:pt>
              <c:pt idx="28">
                <c:v>2017 Q1</c:v>
              </c:pt>
            </c:strLit>
          </c:cat>
          <c:val>
            <c:numRef>
              <c:f>'13. Exports, imports, BOP'!$Q$4:$Q$33</c:f>
              <c:numCache>
                <c:formatCode>_ * #,##0_ ;_ * \-#,##0_ ;_ * "-"??_ ;_ @_ </c:formatCode>
                <c:ptCount val="30"/>
                <c:pt idx="0">
                  <c:v>17.12322202387141</c:v>
                </c:pt>
                <c:pt idx="1">
                  <c:v>19.460523770977606</c:v>
                </c:pt>
                <c:pt idx="2">
                  <c:v>21.517807079870739</c:v>
                </c:pt>
                <c:pt idx="3">
                  <c:v>23.727656802720468</c:v>
                </c:pt>
                <c:pt idx="4">
                  <c:v>22.468106307928831</c:v>
                </c:pt>
                <c:pt idx="5">
                  <c:v>24.803753501506218</c:v>
                </c:pt>
                <c:pt idx="6">
                  <c:v>25.968065285697964</c:v>
                </c:pt>
                <c:pt idx="7">
                  <c:v>23.795810176235737</c:v>
                </c:pt>
                <c:pt idx="8">
                  <c:v>22.157817455084256</c:v>
                </c:pt>
                <c:pt idx="9">
                  <c:v>21.713284436721221</c:v>
                </c:pt>
                <c:pt idx="10">
                  <c:v>21.972229659144748</c:v>
                </c:pt>
                <c:pt idx="11">
                  <c:v>21.526663133733461</c:v>
                </c:pt>
                <c:pt idx="12">
                  <c:v>19.98289696108057</c:v>
                </c:pt>
                <c:pt idx="13">
                  <c:v>21.1416930211942</c:v>
                </c:pt>
                <c:pt idx="14">
                  <c:v>22.337593341656564</c:v>
                </c:pt>
                <c:pt idx="15">
                  <c:v>24.258313352842045</c:v>
                </c:pt>
                <c:pt idx="16">
                  <c:v>22.08557641918846</c:v>
                </c:pt>
                <c:pt idx="17">
                  <c:v>22.320196847184302</c:v>
                </c:pt>
                <c:pt idx="18">
                  <c:v>23.485194325014536</c:v>
                </c:pt>
                <c:pt idx="19">
                  <c:v>23.220394370094574</c:v>
                </c:pt>
                <c:pt idx="20">
                  <c:v>19.945565941949649</c:v>
                </c:pt>
                <c:pt idx="21">
                  <c:v>21.809674989499641</c:v>
                </c:pt>
                <c:pt idx="22">
                  <c:v>21.02523586199823</c:v>
                </c:pt>
                <c:pt idx="23">
                  <c:v>18.807062391632986</c:v>
                </c:pt>
                <c:pt idx="24">
                  <c:v>16.288285140164756</c:v>
                </c:pt>
                <c:pt idx="25">
                  <c:v>20.065318141655851</c:v>
                </c:pt>
                <c:pt idx="26">
                  <c:v>20.229963316341959</c:v>
                </c:pt>
                <c:pt idx="27">
                  <c:v>20.224127646173191</c:v>
                </c:pt>
                <c:pt idx="28" formatCode="0">
                  <c:v>20.352469598335183</c:v>
                </c:pt>
                <c:pt idx="29" formatCode="General">
                  <c:v>21.550493852036126</c:v>
                </c:pt>
              </c:numCache>
            </c:numRef>
          </c:val>
          <c:smooth val="1"/>
          <c:extLst xmlns:c16r2="http://schemas.microsoft.com/office/drawing/2015/06/chart">
            <c:ext xmlns:c16="http://schemas.microsoft.com/office/drawing/2014/chart" uri="{C3380CC4-5D6E-409C-BE32-E72D297353CC}">
              <c16:uniqueId val="{00000001-3B95-4A0C-9209-5955986C9255}"/>
            </c:ext>
          </c:extLst>
        </c:ser>
        <c:ser>
          <c:idx val="1"/>
          <c:order val="1"/>
          <c:tx>
            <c:strRef>
              <c:f>'13. Exports, imports, BOP'!$R$3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strLit>
              <c:ptCount val="29"/>
              <c:pt idx="0">
                <c:v>2010 Q1</c:v>
              </c:pt>
              <c:pt idx="1">
                <c:v>2010 Q2</c:v>
              </c:pt>
              <c:pt idx="2">
                <c:v>2010 Q3</c:v>
              </c:pt>
              <c:pt idx="3">
                <c:v>2010 Q4</c:v>
              </c:pt>
              <c:pt idx="4">
                <c:v>2011 Q1</c:v>
              </c:pt>
              <c:pt idx="5">
                <c:v>2011 Q2</c:v>
              </c:pt>
              <c:pt idx="6">
                <c:v>2011 Q3</c:v>
              </c:pt>
              <c:pt idx="7">
                <c:v>2011 Q4</c:v>
              </c:pt>
              <c:pt idx="8">
                <c:v>2012 Q1</c:v>
              </c:pt>
              <c:pt idx="9">
                <c:v>2012 Q2</c:v>
              </c:pt>
              <c:pt idx="10">
                <c:v>2012 Q3</c:v>
              </c:pt>
              <c:pt idx="11">
                <c:v>2012 Q4</c:v>
              </c:pt>
              <c:pt idx="12">
                <c:v>2013 Q1</c:v>
              </c:pt>
              <c:pt idx="13">
                <c:v>2013 Q2</c:v>
              </c:pt>
              <c:pt idx="14">
                <c:v>2013 Q3</c:v>
              </c:pt>
              <c:pt idx="15">
                <c:v>2013 Q4</c:v>
              </c:pt>
              <c:pt idx="16">
                <c:v>2014 Q1</c:v>
              </c:pt>
              <c:pt idx="17">
                <c:v>2014 Q2</c:v>
              </c:pt>
              <c:pt idx="18">
                <c:v>2014 Q3</c:v>
              </c:pt>
              <c:pt idx="19">
                <c:v>2014 Q4</c:v>
              </c:pt>
              <c:pt idx="20">
                <c:v>2015 Q1</c:v>
              </c:pt>
              <c:pt idx="21">
                <c:v>2015 Q2</c:v>
              </c:pt>
              <c:pt idx="22">
                <c:v>2015 Q3</c:v>
              </c:pt>
              <c:pt idx="23">
                <c:v>2015 Q4</c:v>
              </c:pt>
              <c:pt idx="24">
                <c:v>2016 Q1</c:v>
              </c:pt>
              <c:pt idx="25">
                <c:v>2016 Q2</c:v>
              </c:pt>
              <c:pt idx="26">
                <c:v>2016 Q3</c:v>
              </c:pt>
              <c:pt idx="27">
                <c:v>2016 Q4</c:v>
              </c:pt>
              <c:pt idx="28">
                <c:v>2017 Q1</c:v>
              </c:pt>
            </c:strLit>
          </c:cat>
          <c:val>
            <c:numRef>
              <c:f>'13. Exports, imports, BOP'!$R$4:$R$33</c:f>
              <c:numCache>
                <c:formatCode>_ * #,##0_ ;_ * \-#,##0_ ;_ * "-"??_ ;_ @_ </c:formatCode>
                <c:ptCount val="30"/>
                <c:pt idx="0">
                  <c:v>18.238156954364147</c:v>
                </c:pt>
                <c:pt idx="1">
                  <c:v>19.021320730056814</c:v>
                </c:pt>
                <c:pt idx="2">
                  <c:v>21.382776975995807</c:v>
                </c:pt>
                <c:pt idx="3">
                  <c:v>21.47444500778132</c:v>
                </c:pt>
                <c:pt idx="4">
                  <c:v>23.090017633164898</c:v>
                </c:pt>
                <c:pt idx="5">
                  <c:v>24.599915582383844</c:v>
                </c:pt>
                <c:pt idx="6">
                  <c:v>26.737744770919637</c:v>
                </c:pt>
                <c:pt idx="7">
                  <c:v>25.412075716527024</c:v>
                </c:pt>
                <c:pt idx="8">
                  <c:v>25.545932870966066</c:v>
                </c:pt>
                <c:pt idx="9">
                  <c:v>24.751942285360588</c:v>
                </c:pt>
                <c:pt idx="10">
                  <c:v>25.922601211988901</c:v>
                </c:pt>
                <c:pt idx="11">
                  <c:v>25.192966984941343</c:v>
                </c:pt>
                <c:pt idx="12">
                  <c:v>24.775077093708386</c:v>
                </c:pt>
                <c:pt idx="13">
                  <c:v>24.886280622441163</c:v>
                </c:pt>
                <c:pt idx="14">
                  <c:v>26.774463050893544</c:v>
                </c:pt>
                <c:pt idx="15">
                  <c:v>25.132728078551573</c:v>
                </c:pt>
                <c:pt idx="16">
                  <c:v>24.689578468154068</c:v>
                </c:pt>
                <c:pt idx="17">
                  <c:v>24.254965929588089</c:v>
                </c:pt>
                <c:pt idx="18">
                  <c:v>25.973289640844992</c:v>
                </c:pt>
                <c:pt idx="19">
                  <c:v>25.06835936850872</c:v>
                </c:pt>
                <c:pt idx="20">
                  <c:v>22.794031606738628</c:v>
                </c:pt>
                <c:pt idx="21">
                  <c:v>21.071329105784653</c:v>
                </c:pt>
                <c:pt idx="22">
                  <c:v>21.964544172483375</c:v>
                </c:pt>
                <c:pt idx="23">
                  <c:v>19.857014687633804</c:v>
                </c:pt>
                <c:pt idx="24">
                  <c:v>17.333034637843944</c:v>
                </c:pt>
                <c:pt idx="25">
                  <c:v>18.049851179483259</c:v>
                </c:pt>
                <c:pt idx="26">
                  <c:v>20.032077229640137</c:v>
                </c:pt>
                <c:pt idx="27">
                  <c:v>19.729308084909412</c:v>
                </c:pt>
                <c:pt idx="28" formatCode="0">
                  <c:v>19.932671452349208</c:v>
                </c:pt>
                <c:pt idx="29" formatCode="General">
                  <c:v>21.539449662290554</c:v>
                </c:pt>
              </c:numCache>
            </c:numRef>
          </c:val>
          <c:smooth val="1"/>
          <c:extLst xmlns:c16r2="http://schemas.microsoft.com/office/drawing/2015/06/chart">
            <c:ext xmlns:c16="http://schemas.microsoft.com/office/drawing/2014/chart" uri="{C3380CC4-5D6E-409C-BE32-E72D297353CC}">
              <c16:uniqueId val="{00000002-3B95-4A0C-9209-5955986C9255}"/>
            </c:ext>
          </c:extLst>
        </c:ser>
        <c:dLbls>
          <c:showLegendKey val="0"/>
          <c:showVal val="0"/>
          <c:showCatName val="0"/>
          <c:showSerName val="0"/>
          <c:showPercent val="0"/>
          <c:showBubbleSize val="0"/>
        </c:dLbls>
        <c:marker val="1"/>
        <c:smooth val="0"/>
        <c:axId val="169075072"/>
        <c:axId val="169076992"/>
      </c:lineChart>
      <c:catAx>
        <c:axId val="16907507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69076992"/>
        <c:crosses val="autoZero"/>
        <c:auto val="1"/>
        <c:lblAlgn val="ctr"/>
        <c:lblOffset val="100"/>
        <c:noMultiLvlLbl val="0"/>
      </c:catAx>
      <c:valAx>
        <c:axId val="169076992"/>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billions of current U.S. dollars</a:t>
                </a:r>
              </a:p>
            </c:rich>
          </c:tx>
          <c:overlay val="0"/>
        </c:title>
        <c:numFmt formatCode="_ * #,##0_ ;_ * \-#,##0_ ;_ * &quot;-&quot;??_ ;_ @_ " sourceLinked="1"/>
        <c:majorTickMark val="out"/>
        <c:minorTickMark val="none"/>
        <c:tickLblPos val="nextTo"/>
        <c:crossAx val="169075072"/>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US" sz="2000"/>
              <a:t>billions of constant (2017) rand</a:t>
            </a:r>
          </a:p>
        </c:rich>
      </c:tx>
      <c:overlay val="0"/>
    </c:title>
    <c:autoTitleDeleted val="0"/>
    <c:plotArea>
      <c:layout/>
      <c:barChart>
        <c:barDir val="col"/>
        <c:grouping val="clustered"/>
        <c:varyColors val="0"/>
        <c:ser>
          <c:idx val="0"/>
          <c:order val="0"/>
          <c:tx>
            <c:strRef>
              <c:f>'14. Exports by sector'!$A$6</c:f>
              <c:strCache>
                <c:ptCount val="1"/>
                <c:pt idx="0">
                  <c:v>2010</c:v>
                </c:pt>
              </c:strCache>
            </c:strRef>
          </c:tx>
          <c:spPr>
            <a:solidFill>
              <a:srgbClr val="1F497D">
                <a:lumMod val="50000"/>
              </a:srgbClr>
            </a:solidFill>
          </c:spPr>
          <c:invertIfNegative val="0"/>
          <c:cat>
            <c:strRef>
              <c:f>'14. Exports by sector'!$B$5:$D$5</c:f>
              <c:strCache>
                <c:ptCount val="3"/>
                <c:pt idx="0">
                  <c:v>Agriculture</c:v>
                </c:pt>
                <c:pt idx="1">
                  <c:v>Mining</c:v>
                </c:pt>
                <c:pt idx="2">
                  <c:v>Manufacturing</c:v>
                </c:pt>
              </c:strCache>
            </c:strRef>
          </c:cat>
          <c:val>
            <c:numRef>
              <c:f>'14. Exports by sector'!$B$6:$D$6</c:f>
              <c:numCache>
                <c:formatCode>_ * #,##0_ ;_ * \-#,##0_ ;_ * "-"??_ ;_ @_ </c:formatCode>
                <c:ptCount val="3"/>
                <c:pt idx="0">
                  <c:v>4.6693309090909088</c:v>
                </c:pt>
                <c:pt idx="1">
                  <c:v>32.641124090909095</c:v>
                </c:pt>
                <c:pt idx="2">
                  <c:v>63.186193636363626</c:v>
                </c:pt>
              </c:numCache>
            </c:numRef>
          </c:val>
        </c:ser>
        <c:ser>
          <c:idx val="1"/>
          <c:order val="1"/>
          <c:tx>
            <c:strRef>
              <c:f>'14. Exports by sector'!$A$7</c:f>
              <c:strCache>
                <c:ptCount val="1"/>
                <c:pt idx="0">
                  <c:v>2011</c:v>
                </c:pt>
              </c:strCache>
            </c:strRef>
          </c:tx>
          <c:invertIfNegative val="0"/>
          <c:cat>
            <c:strRef>
              <c:f>'14. Exports by sector'!$B$5:$D$5</c:f>
              <c:strCache>
                <c:ptCount val="3"/>
                <c:pt idx="0">
                  <c:v>Agriculture</c:v>
                </c:pt>
                <c:pt idx="1">
                  <c:v>Mining</c:v>
                </c:pt>
                <c:pt idx="2">
                  <c:v>Manufacturing</c:v>
                </c:pt>
              </c:strCache>
            </c:strRef>
          </c:cat>
          <c:val>
            <c:numRef>
              <c:f>'14. Exports by sector'!$B$7:$D$7</c:f>
              <c:numCache>
                <c:formatCode>_ * #,##0_ ;_ * \-#,##0_ ;_ * "-"??_ ;_ @_ </c:formatCode>
                <c:ptCount val="3"/>
                <c:pt idx="0">
                  <c:v>6.0774238636363638</c:v>
                </c:pt>
                <c:pt idx="1">
                  <c:v>60.033845454545435</c:v>
                </c:pt>
                <c:pt idx="2">
                  <c:v>54.545471590909088</c:v>
                </c:pt>
              </c:numCache>
            </c:numRef>
          </c:val>
        </c:ser>
        <c:ser>
          <c:idx val="2"/>
          <c:order val="2"/>
          <c:tx>
            <c:strRef>
              <c:f>'14. Exports by sector'!$A$8</c:f>
              <c:strCache>
                <c:ptCount val="1"/>
                <c:pt idx="0">
                  <c:v>2012</c:v>
                </c:pt>
              </c:strCache>
            </c:strRef>
          </c:tx>
          <c:spPr>
            <a:solidFill>
              <a:srgbClr val="4BACC6">
                <a:lumMod val="75000"/>
              </a:srgbClr>
            </a:solidFill>
          </c:spPr>
          <c:invertIfNegative val="0"/>
          <c:cat>
            <c:strRef>
              <c:f>'14. Exports by sector'!$B$5:$D$5</c:f>
              <c:strCache>
                <c:ptCount val="3"/>
                <c:pt idx="0">
                  <c:v>Agriculture</c:v>
                </c:pt>
                <c:pt idx="1">
                  <c:v>Mining</c:v>
                </c:pt>
                <c:pt idx="2">
                  <c:v>Manufacturing</c:v>
                </c:pt>
              </c:strCache>
            </c:strRef>
          </c:cat>
          <c:val>
            <c:numRef>
              <c:f>'14. Exports by sector'!$B$8:$D$8</c:f>
              <c:numCache>
                <c:formatCode>_ * #,##0_ ;_ * \-#,##0_ ;_ * "-"??_ ;_ @_ </c:formatCode>
                <c:ptCount val="3"/>
                <c:pt idx="0">
                  <c:v>6.8195236363636358</c:v>
                </c:pt>
                <c:pt idx="1">
                  <c:v>65.299030324675314</c:v>
                </c:pt>
                <c:pt idx="2">
                  <c:v>61.73960454545454</c:v>
                </c:pt>
              </c:numCache>
            </c:numRef>
          </c:val>
        </c:ser>
        <c:ser>
          <c:idx val="3"/>
          <c:order val="3"/>
          <c:tx>
            <c:strRef>
              <c:f>'14. Exports by sector'!$A$9</c:f>
              <c:strCache>
                <c:ptCount val="1"/>
                <c:pt idx="0">
                  <c:v>2013</c:v>
                </c:pt>
              </c:strCache>
            </c:strRef>
          </c:tx>
          <c:spPr>
            <a:solidFill>
              <a:srgbClr val="4BACC6">
                <a:lumMod val="50000"/>
              </a:srgbClr>
            </a:solidFill>
          </c:spPr>
          <c:invertIfNegative val="0"/>
          <c:cat>
            <c:strRef>
              <c:f>'14. Exports by sector'!$B$5:$D$5</c:f>
              <c:strCache>
                <c:ptCount val="3"/>
                <c:pt idx="0">
                  <c:v>Agriculture</c:v>
                </c:pt>
                <c:pt idx="1">
                  <c:v>Mining</c:v>
                </c:pt>
                <c:pt idx="2">
                  <c:v>Manufacturing</c:v>
                </c:pt>
              </c:strCache>
            </c:strRef>
          </c:cat>
          <c:val>
            <c:numRef>
              <c:f>'14. Exports by sector'!$B$9:$D$9</c:f>
              <c:numCache>
                <c:formatCode>_ * #,##0_ ;_ * \-#,##0_ ;_ * "-"??_ ;_ @_ </c:formatCode>
                <c:ptCount val="3"/>
                <c:pt idx="0">
                  <c:v>9.8916928571428588</c:v>
                </c:pt>
                <c:pt idx="1">
                  <c:v>75.69638847402598</c:v>
                </c:pt>
                <c:pt idx="2">
                  <c:v>74.97089415584415</c:v>
                </c:pt>
              </c:numCache>
            </c:numRef>
          </c:val>
        </c:ser>
        <c:ser>
          <c:idx val="4"/>
          <c:order val="4"/>
          <c:tx>
            <c:strRef>
              <c:f>'14. Exports by sector'!$A$10</c:f>
              <c:strCache>
                <c:ptCount val="1"/>
                <c:pt idx="0">
                  <c:v>2014</c:v>
                </c:pt>
              </c:strCache>
            </c:strRef>
          </c:tx>
          <c:invertIfNegative val="0"/>
          <c:cat>
            <c:strRef>
              <c:f>'14. Exports by sector'!$B$5:$D$5</c:f>
              <c:strCache>
                <c:ptCount val="3"/>
                <c:pt idx="0">
                  <c:v>Agriculture</c:v>
                </c:pt>
                <c:pt idx="1">
                  <c:v>Mining</c:v>
                </c:pt>
                <c:pt idx="2">
                  <c:v>Manufacturing</c:v>
                </c:pt>
              </c:strCache>
            </c:strRef>
          </c:cat>
          <c:val>
            <c:numRef>
              <c:f>'14. Exports by sector'!$B$10:$D$10</c:f>
              <c:numCache>
                <c:formatCode>_ * #,##0_ ;_ * \-#,##0_ ;_ * "-"??_ ;_ @_ </c:formatCode>
                <c:ptCount val="3"/>
                <c:pt idx="0">
                  <c:v>13.30518857142857</c:v>
                </c:pt>
                <c:pt idx="1">
                  <c:v>78.46346220779219</c:v>
                </c:pt>
                <c:pt idx="2">
                  <c:v>108.969764025974</c:v>
                </c:pt>
              </c:numCache>
            </c:numRef>
          </c:val>
        </c:ser>
        <c:ser>
          <c:idx val="5"/>
          <c:order val="5"/>
          <c:tx>
            <c:strRef>
              <c:f>'14. Exports by sector'!$A$11</c:f>
              <c:strCache>
                <c:ptCount val="1"/>
                <c:pt idx="0">
                  <c:v>2015</c:v>
                </c:pt>
              </c:strCache>
            </c:strRef>
          </c:tx>
          <c:invertIfNegative val="0"/>
          <c:cat>
            <c:strRef>
              <c:f>'14. Exports by sector'!$B$5:$D$5</c:f>
              <c:strCache>
                <c:ptCount val="3"/>
                <c:pt idx="0">
                  <c:v>Agriculture</c:v>
                </c:pt>
                <c:pt idx="1">
                  <c:v>Mining</c:v>
                </c:pt>
                <c:pt idx="2">
                  <c:v>Manufacturing</c:v>
                </c:pt>
              </c:strCache>
            </c:strRef>
          </c:cat>
          <c:val>
            <c:numRef>
              <c:f>'14. Exports by sector'!$B$11:$D$11</c:f>
              <c:numCache>
                <c:formatCode>_ * #,##0_ ;_ * \-#,##0_ ;_ * "-"??_ ;_ @_ </c:formatCode>
                <c:ptCount val="3"/>
                <c:pt idx="0">
                  <c:v>14.897941558441561</c:v>
                </c:pt>
                <c:pt idx="1">
                  <c:v>94.129135454545462</c:v>
                </c:pt>
                <c:pt idx="2">
                  <c:v>126.13956058441561</c:v>
                </c:pt>
              </c:numCache>
            </c:numRef>
          </c:val>
        </c:ser>
        <c:ser>
          <c:idx val="6"/>
          <c:order val="6"/>
          <c:tx>
            <c:strRef>
              <c:f>'14. Exports by sector'!$A$12</c:f>
              <c:strCache>
                <c:ptCount val="1"/>
                <c:pt idx="0">
                  <c:v>2016</c:v>
                </c:pt>
              </c:strCache>
            </c:strRef>
          </c:tx>
          <c:invertIfNegative val="0"/>
          <c:cat>
            <c:strRef>
              <c:f>'14. Exports by sector'!$B$5:$D$5</c:f>
              <c:strCache>
                <c:ptCount val="3"/>
                <c:pt idx="0">
                  <c:v>Agriculture</c:v>
                </c:pt>
                <c:pt idx="1">
                  <c:v>Mining</c:v>
                </c:pt>
                <c:pt idx="2">
                  <c:v>Manufacturing</c:v>
                </c:pt>
              </c:strCache>
            </c:strRef>
          </c:cat>
          <c:val>
            <c:numRef>
              <c:f>'14. Exports by sector'!$B$12:$D$12</c:f>
              <c:numCache>
                <c:formatCode>_ * #,##0_ ;_ * \-#,##0_ ;_ * "-"??_ ;_ @_ </c:formatCode>
                <c:ptCount val="3"/>
                <c:pt idx="0">
                  <c:v>20.086962662337665</c:v>
                </c:pt>
                <c:pt idx="1">
                  <c:v>111.46187337662336</c:v>
                </c:pt>
                <c:pt idx="2">
                  <c:v>154.86554951298703</c:v>
                </c:pt>
              </c:numCache>
            </c:numRef>
          </c:val>
        </c:ser>
        <c:ser>
          <c:idx val="7"/>
          <c:order val="7"/>
          <c:tx>
            <c:strRef>
              <c:f>'14. Exports by sector'!$A$13</c:f>
              <c:strCache>
                <c:ptCount val="1"/>
                <c:pt idx="0">
                  <c:v>2017</c:v>
                </c:pt>
              </c:strCache>
            </c:strRef>
          </c:tx>
          <c:spPr>
            <a:solidFill>
              <a:srgbClr val="4BACC6">
                <a:lumMod val="20000"/>
                <a:lumOff val="80000"/>
              </a:srgbClr>
            </a:solidFill>
          </c:spPr>
          <c:invertIfNegative val="0"/>
          <c:cat>
            <c:strRef>
              <c:f>'14. Exports by sector'!$B$5:$D$5</c:f>
              <c:strCache>
                <c:ptCount val="3"/>
                <c:pt idx="0">
                  <c:v>Agriculture</c:v>
                </c:pt>
                <c:pt idx="1">
                  <c:v>Mining</c:v>
                </c:pt>
                <c:pt idx="2">
                  <c:v>Manufacturing</c:v>
                </c:pt>
              </c:strCache>
            </c:strRef>
          </c:cat>
          <c:val>
            <c:numRef>
              <c:f>'14. Exports by sector'!$B$13:$D$13</c:f>
              <c:numCache>
                <c:formatCode>_ * #,##0_ ;_ * \-#,##0_ ;_ * "-"??_ ;_ @_ </c:formatCode>
                <c:ptCount val="3"/>
                <c:pt idx="0">
                  <c:v>20.897500000000001</c:v>
                </c:pt>
                <c:pt idx="1">
                  <c:v>121.45679999999999</c:v>
                </c:pt>
                <c:pt idx="2">
                  <c:v>153.54510000000002</c:v>
                </c:pt>
              </c:numCache>
            </c:numRef>
          </c:val>
        </c:ser>
        <c:ser>
          <c:idx val="8"/>
          <c:order val="8"/>
          <c:tx>
            <c:strRef>
              <c:f>'14. Exports by sector'!$A$14</c:f>
              <c:strCache>
                <c:ptCount val="1"/>
              </c:strCache>
            </c:strRef>
          </c:tx>
          <c:spPr>
            <a:noFill/>
            <a:ln>
              <a:noFill/>
            </a:ln>
          </c:spPr>
          <c:invertIfNegative val="0"/>
          <c:cat>
            <c:strRef>
              <c:f>'14. Exports by sector'!$B$5:$D$5</c:f>
              <c:strCache>
                <c:ptCount val="3"/>
                <c:pt idx="0">
                  <c:v>Agriculture</c:v>
                </c:pt>
                <c:pt idx="1">
                  <c:v>Mining</c:v>
                </c:pt>
                <c:pt idx="2">
                  <c:v>Manufacturing</c:v>
                </c:pt>
              </c:strCache>
            </c:strRef>
          </c:cat>
          <c:val>
            <c:numRef>
              <c:f>'14. Exports by sector'!$B$14:$D$14</c:f>
              <c:numCache>
                <c:formatCode>_ * #,##0.0_ ;_ * \-#,##0.0_ ;_ * "-"??_ ;_ @_ </c:formatCode>
                <c:ptCount val="3"/>
              </c:numCache>
            </c:numRef>
          </c:val>
        </c:ser>
        <c:dLbls>
          <c:showLegendKey val="0"/>
          <c:showVal val="0"/>
          <c:showCatName val="0"/>
          <c:showSerName val="0"/>
          <c:showPercent val="0"/>
          <c:showBubbleSize val="0"/>
        </c:dLbls>
        <c:gapWidth val="11"/>
        <c:overlap val="19"/>
        <c:axId val="171798912"/>
        <c:axId val="171800448"/>
      </c:barChart>
      <c:catAx>
        <c:axId val="171798912"/>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171800448"/>
        <c:crosses val="autoZero"/>
        <c:auto val="1"/>
        <c:lblAlgn val="ctr"/>
        <c:lblOffset val="100"/>
        <c:noMultiLvlLbl val="0"/>
      </c:catAx>
      <c:valAx>
        <c:axId val="171800448"/>
        <c:scaling>
          <c:orientation val="minMax"/>
          <c:max val="160"/>
        </c:scaling>
        <c:delete val="0"/>
        <c:axPos val="l"/>
        <c:majorGridlines/>
        <c:title>
          <c:tx>
            <c:rich>
              <a:bodyPr rot="-5400000" vert="horz"/>
              <a:lstStyle/>
              <a:p>
                <a:pPr>
                  <a:defRPr sz="1600"/>
                </a:pPr>
                <a:r>
                  <a:rPr lang="en-US" sz="1600"/>
                  <a:t>billions of constant (2017) rand</a:t>
                </a:r>
              </a:p>
            </c:rich>
          </c:tx>
          <c:overlay val="0"/>
        </c:title>
        <c:numFmt formatCode="_ * #,##0_ ;_ * \-#,##0_ ;_ * &quot;-&quot;??_ ;_ @_ " sourceLinked="1"/>
        <c:majorTickMark val="out"/>
        <c:minorTickMark val="none"/>
        <c:tickLblPos val="nextTo"/>
        <c:txPr>
          <a:bodyPr/>
          <a:lstStyle/>
          <a:p>
            <a:pPr>
              <a:defRPr sz="1600"/>
            </a:pPr>
            <a:endParaRPr lang="en-US"/>
          </a:p>
        </c:txPr>
        <c:crossAx val="171798912"/>
        <c:crosses val="autoZero"/>
        <c:crossBetween val="between"/>
      </c:valAx>
      <c:spPr>
        <a:noFill/>
        <a:ln w="25400">
          <a:noFill/>
        </a:ln>
      </c:spPr>
    </c:plotArea>
    <c:legend>
      <c:legendPos val="l"/>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ZA" sz="2000"/>
              <a:t>billions of U.S. dollars</a:t>
            </a:r>
          </a:p>
        </c:rich>
      </c:tx>
      <c:overlay val="0"/>
    </c:title>
    <c:autoTitleDeleted val="0"/>
    <c:plotArea>
      <c:layout/>
      <c:barChart>
        <c:barDir val="col"/>
        <c:grouping val="clustered"/>
        <c:varyColors val="0"/>
        <c:ser>
          <c:idx val="0"/>
          <c:order val="0"/>
          <c:tx>
            <c:strRef>
              <c:f>'14. Exports by sector'!$F$6</c:f>
              <c:strCache>
                <c:ptCount val="1"/>
                <c:pt idx="0">
                  <c:v>2010</c:v>
                </c:pt>
              </c:strCache>
            </c:strRef>
          </c:tx>
          <c:spPr>
            <a:solidFill>
              <a:srgbClr val="1F497D">
                <a:lumMod val="50000"/>
              </a:srgbClr>
            </a:solidFill>
          </c:spPr>
          <c:invertIfNegative val="0"/>
          <c:cat>
            <c:strRef>
              <c:f>'14. Exports by sector'!$G$5:$I$5</c:f>
              <c:strCache>
                <c:ptCount val="3"/>
                <c:pt idx="0">
                  <c:v>Agriculture</c:v>
                </c:pt>
                <c:pt idx="1">
                  <c:v>Mining</c:v>
                </c:pt>
                <c:pt idx="2">
                  <c:v>Manufacturing</c:v>
                </c:pt>
              </c:strCache>
            </c:strRef>
          </c:cat>
          <c:val>
            <c:numRef>
              <c:f>'14. Exports by sector'!$G$6:$I$6</c:f>
              <c:numCache>
                <c:formatCode>_ * #,##0.0_ ;_ * \-#,##0.0_ ;_ * "-"??_ ;_ @_ </c:formatCode>
                <c:ptCount val="3"/>
                <c:pt idx="0">
                  <c:v>0.90354105351990333</c:v>
                </c:pt>
                <c:pt idx="1">
                  <c:v>6.2459154184835137</c:v>
                </c:pt>
                <c:pt idx="2">
                  <c:v>12.311052175199114</c:v>
                </c:pt>
              </c:numCache>
            </c:numRef>
          </c:val>
        </c:ser>
        <c:ser>
          <c:idx val="1"/>
          <c:order val="1"/>
          <c:tx>
            <c:strRef>
              <c:f>'14. Exports by sector'!$F$7</c:f>
              <c:strCache>
                <c:ptCount val="1"/>
                <c:pt idx="0">
                  <c:v>2011</c:v>
                </c:pt>
              </c:strCache>
            </c:strRef>
          </c:tx>
          <c:invertIfNegative val="0"/>
          <c:cat>
            <c:strRef>
              <c:f>'14. Exports by sector'!$G$5:$I$5</c:f>
              <c:strCache>
                <c:ptCount val="3"/>
                <c:pt idx="0">
                  <c:v>Agriculture</c:v>
                </c:pt>
                <c:pt idx="1">
                  <c:v>Mining</c:v>
                </c:pt>
                <c:pt idx="2">
                  <c:v>Manufacturing</c:v>
                </c:pt>
              </c:strCache>
            </c:strRef>
          </c:cat>
          <c:val>
            <c:numRef>
              <c:f>'14. Exports by sector'!$G$7:$I$7</c:f>
              <c:numCache>
                <c:formatCode>_ * #,##0.0_ ;_ * \-#,##0.0_ ;_ * "-"??_ ;_ @_ </c:formatCode>
                <c:ptCount val="3"/>
                <c:pt idx="0">
                  <c:v>1.2487618428709257</c:v>
                </c:pt>
                <c:pt idx="1">
                  <c:v>12.342592803254115</c:v>
                </c:pt>
                <c:pt idx="2">
                  <c:v>11.212468839910469</c:v>
                </c:pt>
              </c:numCache>
            </c:numRef>
          </c:val>
        </c:ser>
        <c:ser>
          <c:idx val="2"/>
          <c:order val="2"/>
          <c:tx>
            <c:strRef>
              <c:f>'14. Exports by sector'!$F$8</c:f>
              <c:strCache>
                <c:ptCount val="1"/>
                <c:pt idx="0">
                  <c:v>2012</c:v>
                </c:pt>
              </c:strCache>
            </c:strRef>
          </c:tx>
          <c:spPr>
            <a:solidFill>
              <a:srgbClr val="4BACC6">
                <a:lumMod val="75000"/>
              </a:srgbClr>
            </a:solidFill>
          </c:spPr>
          <c:invertIfNegative val="0"/>
          <c:cat>
            <c:strRef>
              <c:f>'14. Exports by sector'!$G$5:$I$5</c:f>
              <c:strCache>
                <c:ptCount val="3"/>
                <c:pt idx="0">
                  <c:v>Agriculture</c:v>
                </c:pt>
                <c:pt idx="1">
                  <c:v>Mining</c:v>
                </c:pt>
                <c:pt idx="2">
                  <c:v>Manufacturing</c:v>
                </c:pt>
              </c:strCache>
            </c:strRef>
          </c:cat>
          <c:val>
            <c:numRef>
              <c:f>'14. Exports by sector'!$G$8:$I$8</c:f>
              <c:numCache>
                <c:formatCode>_ * #,##0.0_ ;_ * \-#,##0.0_ ;_ * "-"??_ ;_ @_ </c:formatCode>
                <c:ptCount val="3"/>
                <c:pt idx="0">
                  <c:v>1.101171099132177</c:v>
                </c:pt>
                <c:pt idx="1">
                  <c:v>10.592103454791868</c:v>
                </c:pt>
                <c:pt idx="2">
                  <c:v>10.020034775699509</c:v>
                </c:pt>
              </c:numCache>
            </c:numRef>
          </c:val>
        </c:ser>
        <c:ser>
          <c:idx val="3"/>
          <c:order val="3"/>
          <c:tx>
            <c:strRef>
              <c:f>'14. Exports by sector'!$F$9</c:f>
              <c:strCache>
                <c:ptCount val="1"/>
                <c:pt idx="0">
                  <c:v>2013</c:v>
                </c:pt>
              </c:strCache>
            </c:strRef>
          </c:tx>
          <c:spPr>
            <a:solidFill>
              <a:srgbClr val="4BACC6">
                <a:lumMod val="50000"/>
              </a:srgbClr>
            </a:solidFill>
          </c:spPr>
          <c:invertIfNegative val="0"/>
          <c:cat>
            <c:strRef>
              <c:f>'14. Exports by sector'!$G$5:$I$5</c:f>
              <c:strCache>
                <c:ptCount val="3"/>
                <c:pt idx="0">
                  <c:v>Agriculture</c:v>
                </c:pt>
                <c:pt idx="1">
                  <c:v>Mining</c:v>
                </c:pt>
                <c:pt idx="2">
                  <c:v>Manufacturing</c:v>
                </c:pt>
              </c:strCache>
            </c:strRef>
          </c:cat>
          <c:val>
            <c:numRef>
              <c:f>'14. Exports by sector'!$G$9:$I$9</c:f>
              <c:numCache>
                <c:formatCode>_ * #,##0.0_ ;_ * \-#,##0.0_ ;_ * "-"??_ ;_ @_ </c:formatCode>
                <c:ptCount val="3"/>
                <c:pt idx="0">
                  <c:v>1.2973242087841892</c:v>
                </c:pt>
                <c:pt idx="1">
                  <c:v>9.9662067176305431</c:v>
                </c:pt>
                <c:pt idx="2">
                  <c:v>9.8781682606739825</c:v>
                </c:pt>
              </c:numCache>
            </c:numRef>
          </c:val>
        </c:ser>
        <c:ser>
          <c:idx val="4"/>
          <c:order val="4"/>
          <c:tx>
            <c:strRef>
              <c:f>'14. Exports by sector'!$F$10</c:f>
              <c:strCache>
                <c:ptCount val="1"/>
                <c:pt idx="0">
                  <c:v>2014</c:v>
                </c:pt>
              </c:strCache>
            </c:strRef>
          </c:tx>
          <c:invertIfNegative val="0"/>
          <c:cat>
            <c:strRef>
              <c:f>'14. Exports by sector'!$G$5:$I$5</c:f>
              <c:strCache>
                <c:ptCount val="3"/>
                <c:pt idx="0">
                  <c:v>Agriculture</c:v>
                </c:pt>
                <c:pt idx="1">
                  <c:v>Mining</c:v>
                </c:pt>
                <c:pt idx="2">
                  <c:v>Manufacturing</c:v>
                </c:pt>
              </c:strCache>
            </c:strRef>
          </c:cat>
          <c:val>
            <c:numRef>
              <c:f>'14. Exports by sector'!$G$10:$I$10</c:f>
              <c:numCache>
                <c:formatCode>_ * #,##0.0_ ;_ * \-#,##0.0_ ;_ * "-"??_ ;_ @_ </c:formatCode>
                <c:ptCount val="3"/>
                <c:pt idx="0">
                  <c:v>1.4780341050674624</c:v>
                </c:pt>
                <c:pt idx="1">
                  <c:v>8.7284744447915319</c:v>
                </c:pt>
                <c:pt idx="2">
                  <c:v>12.113700126082366</c:v>
                </c:pt>
              </c:numCache>
            </c:numRef>
          </c:val>
        </c:ser>
        <c:ser>
          <c:idx val="5"/>
          <c:order val="5"/>
          <c:tx>
            <c:strRef>
              <c:f>'14. Exports by sector'!$F$11</c:f>
              <c:strCache>
                <c:ptCount val="1"/>
                <c:pt idx="0">
                  <c:v>2015</c:v>
                </c:pt>
              </c:strCache>
            </c:strRef>
          </c:tx>
          <c:invertIfNegative val="0"/>
          <c:cat>
            <c:strRef>
              <c:f>'14. Exports by sector'!$G$5:$I$5</c:f>
              <c:strCache>
                <c:ptCount val="3"/>
                <c:pt idx="0">
                  <c:v>Agriculture</c:v>
                </c:pt>
                <c:pt idx="1">
                  <c:v>Mining</c:v>
                </c:pt>
                <c:pt idx="2">
                  <c:v>Manufacturing</c:v>
                </c:pt>
              </c:strCache>
            </c:strRef>
          </c:cat>
          <c:val>
            <c:numRef>
              <c:f>'14. Exports by sector'!$G$11:$I$11</c:f>
              <c:numCache>
                <c:formatCode>_ * #,##0.0_ ;_ * \-#,##0.0_ ;_ * "-"??_ ;_ @_ </c:formatCode>
                <c:ptCount val="3"/>
                <c:pt idx="0">
                  <c:v>1.3797497280139122</c:v>
                </c:pt>
                <c:pt idx="1">
                  <c:v>8.7331689809575099</c:v>
                </c:pt>
                <c:pt idx="2">
                  <c:v>11.696731399239289</c:v>
                </c:pt>
              </c:numCache>
            </c:numRef>
          </c:val>
        </c:ser>
        <c:ser>
          <c:idx val="6"/>
          <c:order val="6"/>
          <c:tx>
            <c:strRef>
              <c:f>'14. Exports by sector'!$F$12</c:f>
              <c:strCache>
                <c:ptCount val="1"/>
                <c:pt idx="0">
                  <c:v>2016</c:v>
                </c:pt>
              </c:strCache>
            </c:strRef>
          </c:tx>
          <c:invertIfNegative val="0"/>
          <c:cat>
            <c:strRef>
              <c:f>'14. Exports by sector'!$G$5:$I$5</c:f>
              <c:strCache>
                <c:ptCount val="3"/>
                <c:pt idx="0">
                  <c:v>Agriculture</c:v>
                </c:pt>
                <c:pt idx="1">
                  <c:v>Mining</c:v>
                </c:pt>
                <c:pt idx="2">
                  <c:v>Manufacturing</c:v>
                </c:pt>
              </c:strCache>
            </c:strRef>
          </c:cat>
          <c:val>
            <c:numRef>
              <c:f>'14. Exports by sector'!$G$12:$I$12</c:f>
              <c:numCache>
                <c:formatCode>_ * #,##0.0_ ;_ * \-#,##0.0_ ;_ * "-"??_ ;_ @_ </c:formatCode>
                <c:ptCount val="3"/>
                <c:pt idx="0">
                  <c:v>1.4063351658282017</c:v>
                </c:pt>
                <c:pt idx="1">
                  <c:v>7.8020444241754303</c:v>
                </c:pt>
                <c:pt idx="2">
                  <c:v>10.860965859647079</c:v>
                </c:pt>
              </c:numCache>
            </c:numRef>
          </c:val>
        </c:ser>
        <c:ser>
          <c:idx val="7"/>
          <c:order val="7"/>
          <c:tx>
            <c:strRef>
              <c:f>'14. Exports by sector'!$F$13</c:f>
              <c:strCache>
                <c:ptCount val="1"/>
                <c:pt idx="0">
                  <c:v>2017</c:v>
                </c:pt>
              </c:strCache>
            </c:strRef>
          </c:tx>
          <c:spPr>
            <a:solidFill>
              <a:srgbClr val="4BACC6">
                <a:lumMod val="20000"/>
                <a:lumOff val="80000"/>
              </a:srgbClr>
            </a:solidFill>
          </c:spPr>
          <c:invertIfNegative val="0"/>
          <c:cat>
            <c:strRef>
              <c:f>'14. Exports by sector'!$G$5:$I$5</c:f>
              <c:strCache>
                <c:ptCount val="3"/>
                <c:pt idx="0">
                  <c:v>Agriculture</c:v>
                </c:pt>
                <c:pt idx="1">
                  <c:v>Mining</c:v>
                </c:pt>
                <c:pt idx="2">
                  <c:v>Manufacturing</c:v>
                </c:pt>
              </c:strCache>
            </c:strRef>
          </c:cat>
          <c:val>
            <c:numRef>
              <c:f>'14. Exports by sector'!$G$13:$I$13</c:f>
              <c:numCache>
                <c:formatCode>_ * #,##0.0_ ;_ * \-#,##0.0_ ;_ * "-"??_ ;_ @_ </c:formatCode>
                <c:ptCount val="3"/>
                <c:pt idx="0">
                  <c:v>1.5885153979699405</c:v>
                </c:pt>
                <c:pt idx="1">
                  <c:v>9.194453991551196</c:v>
                </c:pt>
                <c:pt idx="2">
                  <c:v>11.639470180057643</c:v>
                </c:pt>
              </c:numCache>
            </c:numRef>
          </c:val>
        </c:ser>
        <c:ser>
          <c:idx val="8"/>
          <c:order val="8"/>
          <c:tx>
            <c:strRef>
              <c:f>'14. Exports by sector'!$F$14</c:f>
              <c:strCache>
                <c:ptCount val="1"/>
              </c:strCache>
            </c:strRef>
          </c:tx>
          <c:spPr>
            <a:noFill/>
            <a:ln>
              <a:noFill/>
            </a:ln>
          </c:spPr>
          <c:invertIfNegative val="0"/>
          <c:cat>
            <c:strRef>
              <c:f>'14. Exports by sector'!$G$5:$I$5</c:f>
              <c:strCache>
                <c:ptCount val="3"/>
                <c:pt idx="0">
                  <c:v>Agriculture</c:v>
                </c:pt>
                <c:pt idx="1">
                  <c:v>Mining</c:v>
                </c:pt>
                <c:pt idx="2">
                  <c:v>Manufacturing</c:v>
                </c:pt>
              </c:strCache>
            </c:strRef>
          </c:cat>
          <c:val>
            <c:numRef>
              <c:f>'14. Exports by sector'!$G$14:$I$14</c:f>
              <c:numCache>
                <c:formatCode>_ * #,##0.0_ ;_ * \-#,##0.0_ ;_ * "-"??_ ;_ @_ </c:formatCode>
                <c:ptCount val="3"/>
              </c:numCache>
            </c:numRef>
          </c:val>
        </c:ser>
        <c:dLbls>
          <c:showLegendKey val="0"/>
          <c:showVal val="0"/>
          <c:showCatName val="0"/>
          <c:showSerName val="0"/>
          <c:showPercent val="0"/>
          <c:showBubbleSize val="0"/>
        </c:dLbls>
        <c:gapWidth val="11"/>
        <c:overlap val="19"/>
        <c:axId val="171614976"/>
        <c:axId val="171616512"/>
      </c:barChart>
      <c:catAx>
        <c:axId val="17161497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171616512"/>
        <c:crosses val="autoZero"/>
        <c:auto val="1"/>
        <c:lblAlgn val="ctr"/>
        <c:lblOffset val="100"/>
        <c:noMultiLvlLbl val="0"/>
      </c:catAx>
      <c:valAx>
        <c:axId val="171616512"/>
        <c:scaling>
          <c:orientation val="minMax"/>
        </c:scaling>
        <c:delete val="0"/>
        <c:axPos val="l"/>
        <c:majorGridlines/>
        <c:title>
          <c:tx>
            <c:rich>
              <a:bodyPr rot="-5400000" vert="horz"/>
              <a:lstStyle/>
              <a:p>
                <a:pPr>
                  <a:defRPr sz="1600"/>
                </a:pPr>
                <a:r>
                  <a:rPr lang="en-ZA"/>
                  <a:t>billions of U.S. dollars</a:t>
                </a:r>
              </a:p>
            </c:rich>
          </c:tx>
          <c:overlay val="0"/>
        </c:title>
        <c:numFmt formatCode="_ * #,##0.0_ ;_ * \-#,##0.0_ ;_ * &quot;-&quot;??_ ;_ @_ " sourceLinked="1"/>
        <c:majorTickMark val="out"/>
        <c:minorTickMark val="none"/>
        <c:tickLblPos val="nextTo"/>
        <c:txPr>
          <a:bodyPr/>
          <a:lstStyle/>
          <a:p>
            <a:pPr>
              <a:defRPr sz="1600"/>
            </a:pPr>
            <a:endParaRPr lang="en-US"/>
          </a:p>
        </c:txPr>
        <c:crossAx val="17161497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ZA" sz="2000"/>
              <a:t>billions of constant (2017) rand</a:t>
            </a:r>
          </a:p>
        </c:rich>
      </c:tx>
      <c:overlay val="0"/>
    </c:title>
    <c:autoTitleDeleted val="0"/>
    <c:plotArea>
      <c:layout/>
      <c:barChart>
        <c:barDir val="col"/>
        <c:grouping val="clustered"/>
        <c:varyColors val="0"/>
        <c:ser>
          <c:idx val="0"/>
          <c:order val="0"/>
          <c:tx>
            <c:strRef>
              <c:f>'15. Imports by sector'!$A$5</c:f>
              <c:strCache>
                <c:ptCount val="1"/>
                <c:pt idx="0">
                  <c:v>2010</c:v>
                </c:pt>
              </c:strCache>
            </c:strRef>
          </c:tx>
          <c:spPr>
            <a:solidFill>
              <a:srgbClr val="1F497D">
                <a:lumMod val="50000"/>
              </a:srgbClr>
            </a:solidFill>
          </c:spPr>
          <c:invertIfNegative val="0"/>
          <c:cat>
            <c:strRef>
              <c:f>'15. Imports by sector'!$B$4:$D$4</c:f>
              <c:strCache>
                <c:ptCount val="3"/>
                <c:pt idx="0">
                  <c:v>Agriculture</c:v>
                </c:pt>
                <c:pt idx="1">
                  <c:v>Mining</c:v>
                </c:pt>
                <c:pt idx="2">
                  <c:v>Manufacturing</c:v>
                </c:pt>
              </c:strCache>
            </c:strRef>
          </c:cat>
          <c:val>
            <c:numRef>
              <c:f>'15. Imports by sector'!$B$5:$D$5</c:f>
              <c:numCache>
                <c:formatCode>_ * #,##0.0_ ;_ * \-#,##0.0_ ;_ * "-"??_ ;_ @_ </c:formatCode>
                <c:ptCount val="3"/>
                <c:pt idx="0">
                  <c:v>2.2155652272727271</c:v>
                </c:pt>
                <c:pt idx="1">
                  <c:v>20.496595000000003</c:v>
                </c:pt>
                <c:pt idx="2">
                  <c:v>75.433131136363627</c:v>
                </c:pt>
              </c:numCache>
            </c:numRef>
          </c:val>
        </c:ser>
        <c:ser>
          <c:idx val="1"/>
          <c:order val="1"/>
          <c:tx>
            <c:strRef>
              <c:f>'15. Imports by sector'!$A$6</c:f>
              <c:strCache>
                <c:ptCount val="1"/>
                <c:pt idx="0">
                  <c:v>2011</c:v>
                </c:pt>
              </c:strCache>
            </c:strRef>
          </c:tx>
          <c:invertIfNegative val="0"/>
          <c:cat>
            <c:strRef>
              <c:f>'15. Imports by sector'!$B$4:$D$4</c:f>
              <c:strCache>
                <c:ptCount val="3"/>
                <c:pt idx="0">
                  <c:v>Agriculture</c:v>
                </c:pt>
                <c:pt idx="1">
                  <c:v>Mining</c:v>
                </c:pt>
                <c:pt idx="2">
                  <c:v>Manufacturing</c:v>
                </c:pt>
              </c:strCache>
            </c:strRef>
          </c:cat>
          <c:val>
            <c:numRef>
              <c:f>'15. Imports by sector'!$B$6:$D$6</c:f>
              <c:numCache>
                <c:formatCode>_ * #,##0.0_ ;_ * \-#,##0.0_ ;_ * "-"??_ ;_ @_ </c:formatCode>
                <c:ptCount val="3"/>
                <c:pt idx="0">
                  <c:v>3.1905920454545447</c:v>
                </c:pt>
                <c:pt idx="1">
                  <c:v>29.487651136363631</c:v>
                </c:pt>
                <c:pt idx="2">
                  <c:v>86.980949999999993</c:v>
                </c:pt>
              </c:numCache>
            </c:numRef>
          </c:val>
        </c:ser>
        <c:ser>
          <c:idx val="2"/>
          <c:order val="2"/>
          <c:tx>
            <c:strRef>
              <c:f>'15. Imports by sector'!$A$7</c:f>
              <c:strCache>
                <c:ptCount val="1"/>
                <c:pt idx="0">
                  <c:v>2012</c:v>
                </c:pt>
              </c:strCache>
            </c:strRef>
          </c:tx>
          <c:spPr>
            <a:solidFill>
              <a:srgbClr val="4BACC6">
                <a:lumMod val="75000"/>
              </a:srgbClr>
            </a:solidFill>
          </c:spPr>
          <c:invertIfNegative val="0"/>
          <c:cat>
            <c:strRef>
              <c:f>'15. Imports by sector'!$B$4:$D$4</c:f>
              <c:strCache>
                <c:ptCount val="3"/>
                <c:pt idx="0">
                  <c:v>Agriculture</c:v>
                </c:pt>
                <c:pt idx="1">
                  <c:v>Mining</c:v>
                </c:pt>
                <c:pt idx="2">
                  <c:v>Manufacturing</c:v>
                </c:pt>
              </c:strCache>
            </c:strRef>
          </c:cat>
          <c:val>
            <c:numRef>
              <c:f>'15. Imports by sector'!$B$7:$D$7</c:f>
              <c:numCache>
                <c:formatCode>_ * #,##0.0_ ;_ * \-#,##0.0_ ;_ * "-"??_ ;_ @_ </c:formatCode>
                <c:ptCount val="3"/>
                <c:pt idx="0">
                  <c:v>3.9459755844155837</c:v>
                </c:pt>
                <c:pt idx="1">
                  <c:v>38.229859090909095</c:v>
                </c:pt>
                <c:pt idx="2">
                  <c:v>110.26975422077921</c:v>
                </c:pt>
              </c:numCache>
            </c:numRef>
          </c:val>
        </c:ser>
        <c:ser>
          <c:idx val="3"/>
          <c:order val="3"/>
          <c:tx>
            <c:strRef>
              <c:f>'15. Imports by sector'!$A$8</c:f>
              <c:strCache>
                <c:ptCount val="1"/>
                <c:pt idx="0">
                  <c:v>2013</c:v>
                </c:pt>
              </c:strCache>
            </c:strRef>
          </c:tx>
          <c:spPr>
            <a:solidFill>
              <a:srgbClr val="4BACC6">
                <a:lumMod val="50000"/>
              </a:srgbClr>
            </a:solidFill>
          </c:spPr>
          <c:invertIfNegative val="0"/>
          <c:cat>
            <c:strRef>
              <c:f>'15. Imports by sector'!$B$4:$D$4</c:f>
              <c:strCache>
                <c:ptCount val="3"/>
                <c:pt idx="0">
                  <c:v>Agriculture</c:v>
                </c:pt>
                <c:pt idx="1">
                  <c:v>Mining</c:v>
                </c:pt>
                <c:pt idx="2">
                  <c:v>Manufacturing</c:v>
                </c:pt>
              </c:strCache>
            </c:strRef>
          </c:cat>
          <c:val>
            <c:numRef>
              <c:f>'15. Imports by sector'!$B$8:$D$8</c:f>
              <c:numCache>
                <c:formatCode>_ * #,##0.0_ ;_ * \-#,##0.0_ ;_ * "-"??_ ;_ @_ </c:formatCode>
                <c:ptCount val="3"/>
                <c:pt idx="0">
                  <c:v>4.6581297077922077</c:v>
                </c:pt>
                <c:pt idx="1">
                  <c:v>44.512697889610379</c:v>
                </c:pt>
                <c:pt idx="2">
                  <c:v>139.50075259740257</c:v>
                </c:pt>
              </c:numCache>
            </c:numRef>
          </c:val>
        </c:ser>
        <c:ser>
          <c:idx val="4"/>
          <c:order val="4"/>
          <c:tx>
            <c:strRef>
              <c:f>'15. Imports by sector'!$A$9</c:f>
              <c:strCache>
                <c:ptCount val="1"/>
                <c:pt idx="0">
                  <c:v>2014</c:v>
                </c:pt>
              </c:strCache>
            </c:strRef>
          </c:tx>
          <c:invertIfNegative val="0"/>
          <c:cat>
            <c:strRef>
              <c:f>'15. Imports by sector'!$B$4:$D$4</c:f>
              <c:strCache>
                <c:ptCount val="3"/>
                <c:pt idx="0">
                  <c:v>Agriculture</c:v>
                </c:pt>
                <c:pt idx="1">
                  <c:v>Mining</c:v>
                </c:pt>
                <c:pt idx="2">
                  <c:v>Manufacturing</c:v>
                </c:pt>
              </c:strCache>
            </c:strRef>
          </c:cat>
          <c:val>
            <c:numRef>
              <c:f>'15. Imports by sector'!$B$9:$D$9</c:f>
              <c:numCache>
                <c:formatCode>_ * #,##0.0_ ;_ * \-#,##0.0_ ;_ * "-"??_ ;_ @_ </c:formatCode>
                <c:ptCount val="3"/>
                <c:pt idx="0">
                  <c:v>6.3360397402597393</c:v>
                </c:pt>
                <c:pt idx="1">
                  <c:v>55.082112077922062</c:v>
                </c:pt>
                <c:pt idx="2">
                  <c:v>156.644841038961</c:v>
                </c:pt>
              </c:numCache>
            </c:numRef>
          </c:val>
        </c:ser>
        <c:ser>
          <c:idx val="5"/>
          <c:order val="5"/>
          <c:tx>
            <c:strRef>
              <c:f>'15. Imports by sector'!$A$10</c:f>
              <c:strCache>
                <c:ptCount val="1"/>
                <c:pt idx="0">
                  <c:v>2015</c:v>
                </c:pt>
              </c:strCache>
            </c:strRef>
          </c:tx>
          <c:invertIfNegative val="0"/>
          <c:cat>
            <c:strRef>
              <c:f>'15. Imports by sector'!$B$4:$D$4</c:f>
              <c:strCache>
                <c:ptCount val="3"/>
                <c:pt idx="0">
                  <c:v>Agriculture</c:v>
                </c:pt>
                <c:pt idx="1">
                  <c:v>Mining</c:v>
                </c:pt>
                <c:pt idx="2">
                  <c:v>Manufacturing</c:v>
                </c:pt>
              </c:strCache>
            </c:strRef>
          </c:cat>
          <c:val>
            <c:numRef>
              <c:f>'15. Imports by sector'!$B$10:$D$10</c:f>
              <c:numCache>
                <c:formatCode>_ * #,##0.0_ ;_ * \-#,##0.0_ ;_ * "-"??_ ;_ @_ </c:formatCode>
                <c:ptCount val="3"/>
                <c:pt idx="0">
                  <c:v>8.0516642857142866</c:v>
                </c:pt>
                <c:pt idx="1">
                  <c:v>39.185687467532475</c:v>
                </c:pt>
                <c:pt idx="2">
                  <c:v>179.92300188311694</c:v>
                </c:pt>
              </c:numCache>
            </c:numRef>
          </c:val>
        </c:ser>
        <c:ser>
          <c:idx val="6"/>
          <c:order val="6"/>
          <c:tx>
            <c:strRef>
              <c:f>'15. Imports by sector'!$A$11</c:f>
              <c:strCache>
                <c:ptCount val="1"/>
                <c:pt idx="0">
                  <c:v>2016</c:v>
                </c:pt>
              </c:strCache>
            </c:strRef>
          </c:tx>
          <c:invertIfNegative val="0"/>
          <c:cat>
            <c:strRef>
              <c:f>'15. Imports by sector'!$B$4:$D$4</c:f>
              <c:strCache>
                <c:ptCount val="3"/>
                <c:pt idx="0">
                  <c:v>Agriculture</c:v>
                </c:pt>
                <c:pt idx="1">
                  <c:v>Mining</c:v>
                </c:pt>
                <c:pt idx="2">
                  <c:v>Manufacturing</c:v>
                </c:pt>
              </c:strCache>
            </c:strRef>
          </c:cat>
          <c:val>
            <c:numRef>
              <c:f>'15. Imports by sector'!$B$11:$D$11</c:f>
              <c:numCache>
                <c:formatCode>_ * #,##0.0_ ;_ * \-#,##0.0_ ;_ * "-"??_ ;_ @_ </c:formatCode>
                <c:ptCount val="3"/>
                <c:pt idx="0">
                  <c:v>12.09411525974026</c:v>
                </c:pt>
                <c:pt idx="1">
                  <c:v>37.457094155844153</c:v>
                </c:pt>
                <c:pt idx="2">
                  <c:v>207.64328084415584</c:v>
                </c:pt>
              </c:numCache>
            </c:numRef>
          </c:val>
        </c:ser>
        <c:ser>
          <c:idx val="7"/>
          <c:order val="7"/>
          <c:tx>
            <c:strRef>
              <c:f>'15. Imports by sector'!$A$12</c:f>
              <c:strCache>
                <c:ptCount val="1"/>
                <c:pt idx="0">
                  <c:v>2017</c:v>
                </c:pt>
              </c:strCache>
            </c:strRef>
          </c:tx>
          <c:spPr>
            <a:solidFill>
              <a:srgbClr val="4BACC6">
                <a:lumMod val="20000"/>
                <a:lumOff val="80000"/>
              </a:srgbClr>
            </a:solidFill>
          </c:spPr>
          <c:invertIfNegative val="0"/>
          <c:cat>
            <c:strRef>
              <c:f>'15. Imports by sector'!$B$4:$D$4</c:f>
              <c:strCache>
                <c:ptCount val="3"/>
                <c:pt idx="0">
                  <c:v>Agriculture</c:v>
                </c:pt>
                <c:pt idx="1">
                  <c:v>Mining</c:v>
                </c:pt>
                <c:pt idx="2">
                  <c:v>Manufacturing</c:v>
                </c:pt>
              </c:strCache>
            </c:strRef>
          </c:cat>
          <c:val>
            <c:numRef>
              <c:f>'15. Imports by sector'!$B$12:$D$12</c:f>
              <c:numCache>
                <c:formatCode>_ * #,##0.0_ ;_ * \-#,##0.0_ ;_ * "-"??_ ;_ @_ </c:formatCode>
                <c:ptCount val="3"/>
                <c:pt idx="0">
                  <c:v>10.087699999999998</c:v>
                </c:pt>
                <c:pt idx="1">
                  <c:v>46.570599999999999</c:v>
                </c:pt>
                <c:pt idx="2">
                  <c:v>216.37860000000001</c:v>
                </c:pt>
              </c:numCache>
            </c:numRef>
          </c:val>
        </c:ser>
        <c:ser>
          <c:idx val="8"/>
          <c:order val="8"/>
          <c:tx>
            <c:strRef>
              <c:f>'15. Imports by sector'!$A$13</c:f>
              <c:strCache>
                <c:ptCount val="1"/>
              </c:strCache>
            </c:strRef>
          </c:tx>
          <c:spPr>
            <a:noFill/>
            <a:ln>
              <a:noFill/>
            </a:ln>
          </c:spPr>
          <c:invertIfNegative val="0"/>
          <c:cat>
            <c:strRef>
              <c:f>'15. Imports by sector'!$B$4:$D$4</c:f>
              <c:strCache>
                <c:ptCount val="3"/>
                <c:pt idx="0">
                  <c:v>Agriculture</c:v>
                </c:pt>
                <c:pt idx="1">
                  <c:v>Mining</c:v>
                </c:pt>
                <c:pt idx="2">
                  <c:v>Manufacturing</c:v>
                </c:pt>
              </c:strCache>
            </c:strRef>
          </c:cat>
          <c:val>
            <c:numRef>
              <c:f>'15. Imports by sector'!$B$13:$D$13</c:f>
              <c:numCache>
                <c:formatCode>_ * #,##0.0_ ;_ * \-#,##0.0_ ;_ * "-"??_ ;_ @_ </c:formatCode>
                <c:ptCount val="3"/>
              </c:numCache>
            </c:numRef>
          </c:val>
        </c:ser>
        <c:dLbls>
          <c:showLegendKey val="0"/>
          <c:showVal val="0"/>
          <c:showCatName val="0"/>
          <c:showSerName val="0"/>
          <c:showPercent val="0"/>
          <c:showBubbleSize val="0"/>
        </c:dLbls>
        <c:gapWidth val="11"/>
        <c:overlap val="19"/>
        <c:axId val="171848832"/>
        <c:axId val="171850368"/>
      </c:barChart>
      <c:catAx>
        <c:axId val="171848832"/>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171850368"/>
        <c:crosses val="autoZero"/>
        <c:auto val="1"/>
        <c:lblAlgn val="ctr"/>
        <c:lblOffset val="100"/>
        <c:noMultiLvlLbl val="0"/>
      </c:catAx>
      <c:valAx>
        <c:axId val="171850368"/>
        <c:scaling>
          <c:orientation val="minMax"/>
          <c:max val="220"/>
        </c:scaling>
        <c:delete val="0"/>
        <c:axPos val="l"/>
        <c:majorGridlines/>
        <c:title>
          <c:tx>
            <c:rich>
              <a:bodyPr rot="-5400000" vert="horz"/>
              <a:lstStyle/>
              <a:p>
                <a:pPr>
                  <a:defRPr sz="1600"/>
                </a:pPr>
                <a:r>
                  <a:rPr lang="en-ZA"/>
                  <a:t>Billions of constant (2017) rand</a:t>
                </a:r>
              </a:p>
            </c:rich>
          </c:tx>
          <c:overlay val="0"/>
        </c:title>
        <c:numFmt formatCode="_ * #,##0.0_ ;_ * \-#,##0.0_ ;_ * &quot;-&quot;??_ ;_ @_ " sourceLinked="1"/>
        <c:majorTickMark val="out"/>
        <c:minorTickMark val="none"/>
        <c:tickLblPos val="nextTo"/>
        <c:txPr>
          <a:bodyPr/>
          <a:lstStyle/>
          <a:p>
            <a:pPr>
              <a:defRPr sz="1600"/>
            </a:pPr>
            <a:endParaRPr lang="en-US"/>
          </a:p>
        </c:txPr>
        <c:crossAx val="171848832"/>
        <c:crosses val="autoZero"/>
        <c:crossBetween val="between"/>
        <c:majorUnit val="20"/>
      </c:valAx>
      <c:spPr>
        <a:noFill/>
        <a:ln w="25400">
          <a:noFill/>
        </a:ln>
      </c:spPr>
    </c:plotArea>
    <c:legend>
      <c:legendPos val="l"/>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 GDP per capita'!$B$3</c:f>
              <c:strCache>
                <c:ptCount val="1"/>
                <c:pt idx="0">
                  <c:v>gdp pc</c:v>
                </c:pt>
              </c:strCache>
            </c:strRef>
          </c:tx>
          <c:spPr>
            <a:solidFill>
              <a:srgbClr val="1F497D">
                <a:lumMod val="50000"/>
              </a:srgbClr>
            </a:solidFill>
          </c:spPr>
          <c:invertIfNegative val="0"/>
          <c:cat>
            <c:numRef>
              <c:f>'2. GDP per capita'!$A$4:$A$27</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'2. GDP per capita'!$B$4:$B$27</c:f>
              <c:numCache>
                <c:formatCode>_ * #,##0_ ;_ * \-#,##0_ ;_ * "-"??_ ;_ @_ </c:formatCode>
                <c:ptCount val="24"/>
                <c:pt idx="0">
                  <c:v>57997.322410050954</c:v>
                </c:pt>
                <c:pt idx="1">
                  <c:v>58559.988352495377</c:v>
                </c:pt>
                <c:pt idx="2">
                  <c:v>59827.205513229019</c:v>
                </c:pt>
                <c:pt idx="3">
                  <c:v>60895.063756059237</c:v>
                </c:pt>
                <c:pt idx="4">
                  <c:v>60828.287003150937</c:v>
                </c:pt>
                <c:pt idx="5">
                  <c:v>60442.265174292537</c:v>
                </c:pt>
                <c:pt idx="6">
                  <c:v>61567.248180762144</c:v>
                </c:pt>
                <c:pt idx="7">
                  <c:v>63618.556658385023</c:v>
                </c:pt>
                <c:pt idx="8">
                  <c:v>64558.211648523014</c:v>
                </c:pt>
                <c:pt idx="9">
                  <c:v>65991.440544971745</c:v>
                </c:pt>
                <c:pt idx="10">
                  <c:v>67269.438927155003</c:v>
                </c:pt>
                <c:pt idx="11">
                  <c:v>69954.409934644791</c:v>
                </c:pt>
                <c:pt idx="12">
                  <c:v>72566.551221028421</c:v>
                </c:pt>
                <c:pt idx="13">
                  <c:v>75954.501188180817</c:v>
                </c:pt>
                <c:pt idx="14">
                  <c:v>78318.083629964429</c:v>
                </c:pt>
                <c:pt idx="15">
                  <c:v>77358.91277276403</c:v>
                </c:pt>
                <c:pt idx="16">
                  <c:v>76785.208996626126</c:v>
                </c:pt>
                <c:pt idx="17">
                  <c:v>78253.500746086793</c:v>
                </c:pt>
                <c:pt idx="18">
                  <c:v>79248.756656268364</c:v>
                </c:pt>
                <c:pt idx="19">
                  <c:v>79745.579251354196</c:v>
                </c:pt>
                <c:pt idx="20">
                  <c:v>80218.776209505813</c:v>
                </c:pt>
                <c:pt idx="21">
                  <c:v>80366.018689669363</c:v>
                </c:pt>
                <c:pt idx="22">
                  <c:v>79313.718099436737</c:v>
                </c:pt>
                <c:pt idx="23">
                  <c:v>79137.803689727487</c:v>
                </c:pt>
              </c:numCache>
            </c:numRef>
          </c:val>
        </c:ser>
        <c:dLbls>
          <c:showLegendKey val="0"/>
          <c:showVal val="0"/>
          <c:showCatName val="0"/>
          <c:showSerName val="0"/>
          <c:showPercent val="0"/>
          <c:showBubbleSize val="0"/>
        </c:dLbls>
        <c:gapWidth val="11"/>
        <c:overlap val="19"/>
        <c:axId val="101138816"/>
        <c:axId val="101140352"/>
      </c:barChart>
      <c:catAx>
        <c:axId val="10113881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101140352"/>
        <c:crosses val="autoZero"/>
        <c:auto val="1"/>
        <c:lblAlgn val="ctr"/>
        <c:lblOffset val="100"/>
        <c:noMultiLvlLbl val="0"/>
      </c:catAx>
      <c:valAx>
        <c:axId val="101140352"/>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a:t>Constant (2016) rand</a:t>
                </a:r>
              </a:p>
            </c:rich>
          </c:tx>
          <c:overlay val="0"/>
        </c:title>
        <c:numFmt formatCode="_ * #,##0_ ;_ * \-#,##0_ ;_ * &quot;-&quot;??_ ;_ @_ " sourceLinked="1"/>
        <c:majorTickMark val="out"/>
        <c:minorTickMark val="none"/>
        <c:tickLblPos val="nextTo"/>
        <c:txPr>
          <a:bodyPr/>
          <a:lstStyle/>
          <a:p>
            <a:pPr>
              <a:defRPr sz="1600"/>
            </a:pPr>
            <a:endParaRPr lang="en-US"/>
          </a:p>
        </c:txPr>
        <c:crossAx val="10113881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ZA" sz="2000"/>
              <a:t>billions of U.S. dollars</a:t>
            </a:r>
          </a:p>
        </c:rich>
      </c:tx>
      <c:overlay val="0"/>
    </c:title>
    <c:autoTitleDeleted val="0"/>
    <c:plotArea>
      <c:layout/>
      <c:barChart>
        <c:barDir val="col"/>
        <c:grouping val="clustered"/>
        <c:varyColors val="0"/>
        <c:ser>
          <c:idx val="0"/>
          <c:order val="0"/>
          <c:tx>
            <c:strRef>
              <c:f>'15. Imports by sector'!$F$5</c:f>
              <c:strCache>
                <c:ptCount val="1"/>
                <c:pt idx="0">
                  <c:v>2010</c:v>
                </c:pt>
              </c:strCache>
            </c:strRef>
          </c:tx>
          <c:spPr>
            <a:solidFill>
              <a:srgbClr val="1F497D">
                <a:lumMod val="50000"/>
              </a:srgbClr>
            </a:solidFill>
          </c:spPr>
          <c:invertIfNegative val="0"/>
          <c:cat>
            <c:strRef>
              <c:f>'15. Imports by sector'!$G$4:$I$4</c:f>
              <c:strCache>
                <c:ptCount val="3"/>
                <c:pt idx="0">
                  <c:v>Agriculture</c:v>
                </c:pt>
                <c:pt idx="1">
                  <c:v>Mining</c:v>
                </c:pt>
                <c:pt idx="2">
                  <c:v>Manufacturing</c:v>
                </c:pt>
              </c:strCache>
            </c:strRef>
          </c:cat>
          <c:val>
            <c:numRef>
              <c:f>'15. Imports by sector'!$G$5:$I$5</c:f>
              <c:numCache>
                <c:formatCode>_ * #,##0.0_ ;_ * \-#,##0.0_ ;_ * "-"??_ ;_ @_ </c:formatCode>
                <c:ptCount val="3"/>
                <c:pt idx="0">
                  <c:v>0.42923895469009432</c:v>
                </c:pt>
                <c:pt idx="1">
                  <c:v>3.9720256569159464</c:v>
                </c:pt>
                <c:pt idx="2">
                  <c:v>14.620076910979224</c:v>
                </c:pt>
              </c:numCache>
            </c:numRef>
          </c:val>
        </c:ser>
        <c:ser>
          <c:idx val="1"/>
          <c:order val="1"/>
          <c:tx>
            <c:strRef>
              <c:f>'15. Imports by sector'!$F$6</c:f>
              <c:strCache>
                <c:ptCount val="1"/>
                <c:pt idx="0">
                  <c:v>2011</c:v>
                </c:pt>
              </c:strCache>
            </c:strRef>
          </c:tx>
          <c:invertIfNegative val="0"/>
          <c:cat>
            <c:strRef>
              <c:f>'15. Imports by sector'!$G$4:$I$4</c:f>
              <c:strCache>
                <c:ptCount val="3"/>
                <c:pt idx="0">
                  <c:v>Agriculture</c:v>
                </c:pt>
                <c:pt idx="1">
                  <c:v>Mining</c:v>
                </c:pt>
                <c:pt idx="2">
                  <c:v>Manufacturing</c:v>
                </c:pt>
              </c:strCache>
            </c:strRef>
          </c:cat>
          <c:val>
            <c:numRef>
              <c:f>'15. Imports by sector'!$G$6:$I$6</c:f>
              <c:numCache>
                <c:formatCode>_ * #,##0.0_ ;_ * \-#,##0.0_ ;_ * "-"??_ ;_ @_ </c:formatCode>
                <c:ptCount val="3"/>
                <c:pt idx="0">
                  <c:v>0.65565760982757026</c:v>
                </c:pt>
                <c:pt idx="1">
                  <c:v>6.0657105402582889</c:v>
                </c:pt>
                <c:pt idx="2">
                  <c:v>17.878490591435021</c:v>
                </c:pt>
              </c:numCache>
            </c:numRef>
          </c:val>
        </c:ser>
        <c:ser>
          <c:idx val="2"/>
          <c:order val="2"/>
          <c:tx>
            <c:strRef>
              <c:f>'15. Imports by sector'!$F$7</c:f>
              <c:strCache>
                <c:ptCount val="1"/>
                <c:pt idx="0">
                  <c:v>2012</c:v>
                </c:pt>
              </c:strCache>
            </c:strRef>
          </c:tx>
          <c:spPr>
            <a:solidFill>
              <a:srgbClr val="4BACC6">
                <a:lumMod val="75000"/>
              </a:srgbClr>
            </a:solidFill>
          </c:spPr>
          <c:invertIfNegative val="0"/>
          <c:cat>
            <c:strRef>
              <c:f>'15. Imports by sector'!$G$4:$I$4</c:f>
              <c:strCache>
                <c:ptCount val="3"/>
                <c:pt idx="0">
                  <c:v>Agriculture</c:v>
                </c:pt>
                <c:pt idx="1">
                  <c:v>Mining</c:v>
                </c:pt>
                <c:pt idx="2">
                  <c:v>Manufacturing</c:v>
                </c:pt>
              </c:strCache>
            </c:strRef>
          </c:cat>
          <c:val>
            <c:numRef>
              <c:f>'15. Imports by sector'!$G$7:$I$7</c:f>
              <c:numCache>
                <c:formatCode>_ * #,##0.0_ ;_ * \-#,##0.0_ ;_ * "-"??_ ;_ @_ </c:formatCode>
                <c:ptCount val="3"/>
                <c:pt idx="0">
                  <c:v>0.64157358766792827</c:v>
                </c:pt>
                <c:pt idx="1">
                  <c:v>6.1951820232651773</c:v>
                </c:pt>
                <c:pt idx="2">
                  <c:v>17.915161739694142</c:v>
                </c:pt>
              </c:numCache>
            </c:numRef>
          </c:val>
        </c:ser>
        <c:ser>
          <c:idx val="3"/>
          <c:order val="3"/>
          <c:tx>
            <c:strRef>
              <c:f>'15. Imports by sector'!$F$8</c:f>
              <c:strCache>
                <c:ptCount val="1"/>
                <c:pt idx="0">
                  <c:v>2013</c:v>
                </c:pt>
              </c:strCache>
            </c:strRef>
          </c:tx>
          <c:spPr>
            <a:solidFill>
              <a:srgbClr val="4BACC6">
                <a:lumMod val="50000"/>
              </a:srgbClr>
            </a:solidFill>
          </c:spPr>
          <c:invertIfNegative val="0"/>
          <c:cat>
            <c:strRef>
              <c:f>'15. Imports by sector'!$G$4:$I$4</c:f>
              <c:strCache>
                <c:ptCount val="3"/>
                <c:pt idx="0">
                  <c:v>Agriculture</c:v>
                </c:pt>
                <c:pt idx="1">
                  <c:v>Mining</c:v>
                </c:pt>
                <c:pt idx="2">
                  <c:v>Manufacturing</c:v>
                </c:pt>
              </c:strCache>
            </c:strRef>
          </c:cat>
          <c:val>
            <c:numRef>
              <c:f>'15. Imports by sector'!$G$8:$I$8</c:f>
              <c:numCache>
                <c:formatCode>_ * #,##0.0_ ;_ * \-#,##0.0_ ;_ * "-"??_ ;_ @_ </c:formatCode>
                <c:ptCount val="3"/>
                <c:pt idx="0">
                  <c:v>0.61405344497375136</c:v>
                </c:pt>
                <c:pt idx="1">
                  <c:v>5.8816880151847739</c:v>
                </c:pt>
                <c:pt idx="2">
                  <c:v>18.390561644493754</c:v>
                </c:pt>
              </c:numCache>
            </c:numRef>
          </c:val>
        </c:ser>
        <c:ser>
          <c:idx val="4"/>
          <c:order val="4"/>
          <c:tx>
            <c:strRef>
              <c:f>'15. Imports by sector'!$F$9</c:f>
              <c:strCache>
                <c:ptCount val="1"/>
                <c:pt idx="0">
                  <c:v>2014</c:v>
                </c:pt>
              </c:strCache>
            </c:strRef>
          </c:tx>
          <c:invertIfNegative val="0"/>
          <c:cat>
            <c:strRef>
              <c:f>'15. Imports by sector'!$G$4:$I$4</c:f>
              <c:strCache>
                <c:ptCount val="3"/>
                <c:pt idx="0">
                  <c:v>Agriculture</c:v>
                </c:pt>
                <c:pt idx="1">
                  <c:v>Mining</c:v>
                </c:pt>
                <c:pt idx="2">
                  <c:v>Manufacturing</c:v>
                </c:pt>
              </c:strCache>
            </c:strRef>
          </c:cat>
          <c:val>
            <c:numRef>
              <c:f>'15. Imports by sector'!$G$9:$I$9</c:f>
              <c:numCache>
                <c:formatCode>_ * #,##0.0_ ;_ * \-#,##0.0_ ;_ * "-"??_ ;_ @_ </c:formatCode>
                <c:ptCount val="3"/>
                <c:pt idx="0">
                  <c:v>0.70416072615155734</c:v>
                </c:pt>
                <c:pt idx="1">
                  <c:v>6.1322399167480972</c:v>
                </c:pt>
                <c:pt idx="2">
                  <c:v>17.418547228623677</c:v>
                </c:pt>
              </c:numCache>
            </c:numRef>
          </c:val>
        </c:ser>
        <c:ser>
          <c:idx val="5"/>
          <c:order val="5"/>
          <c:tx>
            <c:strRef>
              <c:f>'15. Imports by sector'!$F$10</c:f>
              <c:strCache>
                <c:ptCount val="1"/>
                <c:pt idx="0">
                  <c:v>2015</c:v>
                </c:pt>
              </c:strCache>
            </c:strRef>
          </c:tx>
          <c:invertIfNegative val="0"/>
          <c:cat>
            <c:strRef>
              <c:f>'15. Imports by sector'!$G$4:$I$4</c:f>
              <c:strCache>
                <c:ptCount val="3"/>
                <c:pt idx="0">
                  <c:v>Agriculture</c:v>
                </c:pt>
                <c:pt idx="1">
                  <c:v>Mining</c:v>
                </c:pt>
                <c:pt idx="2">
                  <c:v>Manufacturing</c:v>
                </c:pt>
              </c:strCache>
            </c:strRef>
          </c:cat>
          <c:val>
            <c:numRef>
              <c:f>'15. Imports by sector'!$G$10:$I$10</c:f>
              <c:numCache>
                <c:formatCode>_ * #,##0.0_ ;_ * \-#,##0.0_ ;_ * "-"??_ ;_ @_ </c:formatCode>
                <c:ptCount val="3"/>
                <c:pt idx="0">
                  <c:v>0.74743380685966276</c:v>
                </c:pt>
                <c:pt idx="1">
                  <c:v>3.6372034086249609</c:v>
                </c:pt>
                <c:pt idx="2">
                  <c:v>16.686690778713206</c:v>
                </c:pt>
              </c:numCache>
            </c:numRef>
          </c:val>
        </c:ser>
        <c:ser>
          <c:idx val="6"/>
          <c:order val="6"/>
          <c:tx>
            <c:strRef>
              <c:f>'15. Imports by sector'!$F$11</c:f>
              <c:strCache>
                <c:ptCount val="1"/>
                <c:pt idx="0">
                  <c:v>2016</c:v>
                </c:pt>
              </c:strCache>
            </c:strRef>
          </c:tx>
          <c:invertIfNegative val="0"/>
          <c:cat>
            <c:strRef>
              <c:f>'15. Imports by sector'!$G$4:$I$4</c:f>
              <c:strCache>
                <c:ptCount val="3"/>
                <c:pt idx="0">
                  <c:v>Agriculture</c:v>
                </c:pt>
                <c:pt idx="1">
                  <c:v>Mining</c:v>
                </c:pt>
                <c:pt idx="2">
                  <c:v>Manufacturing</c:v>
                </c:pt>
              </c:strCache>
            </c:strRef>
          </c:cat>
          <c:val>
            <c:numRef>
              <c:f>'15. Imports by sector'!$G$11:$I$11</c:f>
              <c:numCache>
                <c:formatCode>_ * #,##0.0_ ;_ * \-#,##0.0_ ;_ * "-"??_ ;_ @_ </c:formatCode>
                <c:ptCount val="3"/>
                <c:pt idx="0">
                  <c:v>0.84785740698060674</c:v>
                </c:pt>
                <c:pt idx="1">
                  <c:v>2.6303328033509583</c:v>
                </c:pt>
                <c:pt idx="2">
                  <c:v>14.572018840710776</c:v>
                </c:pt>
              </c:numCache>
            </c:numRef>
          </c:val>
        </c:ser>
        <c:ser>
          <c:idx val="7"/>
          <c:order val="7"/>
          <c:tx>
            <c:strRef>
              <c:f>'15. Imports by sector'!$F$12</c:f>
              <c:strCache>
                <c:ptCount val="1"/>
                <c:pt idx="0">
                  <c:v>2017</c:v>
                </c:pt>
              </c:strCache>
            </c:strRef>
          </c:tx>
          <c:spPr>
            <a:solidFill>
              <a:srgbClr val="4BACC6">
                <a:lumMod val="20000"/>
                <a:lumOff val="80000"/>
              </a:srgbClr>
            </a:solidFill>
          </c:spPr>
          <c:invertIfNegative val="0"/>
          <c:cat>
            <c:strRef>
              <c:f>'15. Imports by sector'!$G$4:$I$4</c:f>
              <c:strCache>
                <c:ptCount val="3"/>
                <c:pt idx="0">
                  <c:v>Agriculture</c:v>
                </c:pt>
                <c:pt idx="1">
                  <c:v>Mining</c:v>
                </c:pt>
                <c:pt idx="2">
                  <c:v>Manufacturing</c:v>
                </c:pt>
              </c:strCache>
            </c:strRef>
          </c:cat>
          <c:val>
            <c:numRef>
              <c:f>'15. Imports by sector'!$G$12:$I$12</c:f>
              <c:numCache>
                <c:formatCode>_ * #,##0.0_ ;_ * \-#,##0.0_ ;_ * "-"??_ ;_ @_ </c:formatCode>
                <c:ptCount val="3"/>
                <c:pt idx="0">
                  <c:v>0.76473571432149468</c:v>
                </c:pt>
                <c:pt idx="1">
                  <c:v>3.5211001677367131</c:v>
                </c:pt>
                <c:pt idx="2">
                  <c:v>16.395825135960557</c:v>
                </c:pt>
              </c:numCache>
            </c:numRef>
          </c:val>
        </c:ser>
        <c:ser>
          <c:idx val="8"/>
          <c:order val="8"/>
          <c:tx>
            <c:strRef>
              <c:f>'15. Imports by sector'!$F$13</c:f>
              <c:strCache>
                <c:ptCount val="1"/>
              </c:strCache>
            </c:strRef>
          </c:tx>
          <c:spPr>
            <a:noFill/>
            <a:ln>
              <a:noFill/>
            </a:ln>
          </c:spPr>
          <c:invertIfNegative val="0"/>
          <c:cat>
            <c:strRef>
              <c:f>'15. Imports by sector'!$G$4:$I$4</c:f>
              <c:strCache>
                <c:ptCount val="3"/>
                <c:pt idx="0">
                  <c:v>Agriculture</c:v>
                </c:pt>
                <c:pt idx="1">
                  <c:v>Mining</c:v>
                </c:pt>
                <c:pt idx="2">
                  <c:v>Manufacturing</c:v>
                </c:pt>
              </c:strCache>
            </c:strRef>
          </c:cat>
          <c:val>
            <c:numRef>
              <c:f>'15. Imports by sector'!$G$13:$I$13</c:f>
              <c:numCache>
                <c:formatCode>_ * #,##0.0_ ;_ * \-#,##0.0_ ;_ * "-"??_ ;_ @_ </c:formatCode>
                <c:ptCount val="3"/>
              </c:numCache>
            </c:numRef>
          </c:val>
        </c:ser>
        <c:dLbls>
          <c:showLegendKey val="0"/>
          <c:showVal val="0"/>
          <c:showCatName val="0"/>
          <c:showSerName val="0"/>
          <c:showPercent val="0"/>
          <c:showBubbleSize val="0"/>
        </c:dLbls>
        <c:gapWidth val="11"/>
        <c:overlap val="19"/>
        <c:axId val="172434944"/>
        <c:axId val="172436480"/>
      </c:barChart>
      <c:catAx>
        <c:axId val="172434944"/>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172436480"/>
        <c:crosses val="autoZero"/>
        <c:auto val="1"/>
        <c:lblAlgn val="ctr"/>
        <c:lblOffset val="100"/>
        <c:noMultiLvlLbl val="0"/>
      </c:catAx>
      <c:valAx>
        <c:axId val="172436480"/>
        <c:scaling>
          <c:orientation val="minMax"/>
        </c:scaling>
        <c:delete val="0"/>
        <c:axPos val="l"/>
        <c:majorGridlines/>
        <c:title>
          <c:tx>
            <c:rich>
              <a:bodyPr rot="-5400000" vert="horz"/>
              <a:lstStyle/>
              <a:p>
                <a:pPr>
                  <a:defRPr sz="1600"/>
                </a:pPr>
                <a:r>
                  <a:rPr lang="en-ZA"/>
                  <a:t>Billions</a:t>
                </a:r>
                <a:r>
                  <a:rPr lang="en-ZA" baseline="0"/>
                  <a:t> of U.S. dollars</a:t>
                </a:r>
                <a:endParaRPr lang="en-ZA"/>
              </a:p>
            </c:rich>
          </c:tx>
          <c:overlay val="0"/>
        </c:title>
        <c:numFmt formatCode="_ * #,##0.0_ ;_ * \-#,##0.0_ ;_ * &quot;-&quot;??_ ;_ @_ " sourceLinked="1"/>
        <c:majorTickMark val="out"/>
        <c:minorTickMark val="none"/>
        <c:tickLblPos val="nextTo"/>
        <c:txPr>
          <a:bodyPr/>
          <a:lstStyle/>
          <a:p>
            <a:pPr>
              <a:defRPr sz="1600"/>
            </a:pPr>
            <a:endParaRPr lang="en-US"/>
          </a:p>
        </c:txPr>
        <c:crossAx val="172434944"/>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3"/>
          <c:tx>
            <c:strRef>
              <c:f>'16. Investment by type of org'!$H$5</c:f>
              <c:strCache>
                <c:ptCount val="1"/>
                <c:pt idx="0">
                  <c:v>total investment as % of GDP (right axis)</c:v>
                </c:pt>
              </c:strCache>
            </c:strRef>
          </c:tx>
          <c:spPr>
            <a:solidFill>
              <a:srgbClr val="4F81BD">
                <a:lumMod val="50000"/>
              </a:srgbClr>
            </a:solidFill>
          </c:spPr>
          <c:invertIfNegative val="0"/>
          <c:cat>
            <c:numRef>
              <c:f>'16. Investment by type of org'!$A$6:$A$35</c:f>
              <c:numCache>
                <c:formatCode>General</c:formatCode>
                <c:ptCount val="30"/>
                <c:pt idx="0">
                  <c:v>2010</c:v>
                </c:pt>
                <c:pt idx="4">
                  <c:v>2011</c:v>
                </c:pt>
                <c:pt idx="8">
                  <c:v>2012</c:v>
                </c:pt>
                <c:pt idx="12">
                  <c:v>2013</c:v>
                </c:pt>
                <c:pt idx="16">
                  <c:v>2014</c:v>
                </c:pt>
                <c:pt idx="20">
                  <c:v>2015</c:v>
                </c:pt>
                <c:pt idx="24">
                  <c:v>2016</c:v>
                </c:pt>
                <c:pt idx="28">
                  <c:v>2017</c:v>
                </c:pt>
              </c:numCache>
            </c:numRef>
          </c:cat>
          <c:val>
            <c:numRef>
              <c:f>'16. Investment by type of org'!$H$6:$H$35</c:f>
              <c:numCache>
                <c:formatCode>0%</c:formatCode>
                <c:ptCount val="30"/>
                <c:pt idx="0">
                  <c:v>0.19558883639622665</c:v>
                </c:pt>
                <c:pt idx="1">
                  <c:v>0.19452170190905088</c:v>
                </c:pt>
                <c:pt idx="2">
                  <c:v>0.1915731083660327</c:v>
                </c:pt>
                <c:pt idx="3">
                  <c:v>0.18902882624765757</c:v>
                </c:pt>
                <c:pt idx="4">
                  <c:v>0.19340404302689004</c:v>
                </c:pt>
                <c:pt idx="5">
                  <c:v>0.19583639263925895</c:v>
                </c:pt>
                <c:pt idx="6">
                  <c:v>0.20009443409070082</c:v>
                </c:pt>
                <c:pt idx="7">
                  <c:v>0.20064839586205807</c:v>
                </c:pt>
                <c:pt idx="8">
                  <c:v>0.19712274596898768</c:v>
                </c:pt>
                <c:pt idx="9">
                  <c:v>0.19925816826051237</c:v>
                </c:pt>
                <c:pt idx="10">
                  <c:v>0.19675372839230873</c:v>
                </c:pt>
                <c:pt idx="11">
                  <c:v>0.19745834277671476</c:v>
                </c:pt>
                <c:pt idx="12">
                  <c:v>0.20118859675529988</c:v>
                </c:pt>
                <c:pt idx="13">
                  <c:v>0.20442589941274983</c:v>
                </c:pt>
                <c:pt idx="14">
                  <c:v>0.20957565157491378</c:v>
                </c:pt>
                <c:pt idx="15">
                  <c:v>0.20921095089999031</c:v>
                </c:pt>
                <c:pt idx="16">
                  <c:v>0.20589929934532342</c:v>
                </c:pt>
                <c:pt idx="17">
                  <c:v>0.20510128498460192</c:v>
                </c:pt>
                <c:pt idx="18">
                  <c:v>0.20731904275385885</c:v>
                </c:pt>
                <c:pt idx="19">
                  <c:v>0.20736379120156581</c:v>
                </c:pt>
                <c:pt idx="20">
                  <c:v>0.20802962184210175</c:v>
                </c:pt>
                <c:pt idx="21">
                  <c:v>0.20838646669056626</c:v>
                </c:pt>
                <c:pt idx="22">
                  <c:v>0.21097031497947794</c:v>
                </c:pt>
                <c:pt idx="23">
                  <c:v>0.20756093533484257</c:v>
                </c:pt>
                <c:pt idx="24">
                  <c:v>0.20279003028792938</c:v>
                </c:pt>
                <c:pt idx="25">
                  <c:v>0.19959346753906565</c:v>
                </c:pt>
                <c:pt idx="26">
                  <c:v>0.19758739452601196</c:v>
                </c:pt>
                <c:pt idx="27">
                  <c:v>0.19847791929237793</c:v>
                </c:pt>
                <c:pt idx="28">
                  <c:v>0.19945281605378556</c:v>
                </c:pt>
                <c:pt idx="29">
                  <c:v>0.19695667716617707</c:v>
                </c:pt>
              </c:numCache>
            </c:numRef>
          </c:val>
          <c:extLst xmlns:c16r2="http://schemas.microsoft.com/office/drawing/2015/06/chart">
            <c:ext xmlns:c16="http://schemas.microsoft.com/office/drawing/2014/chart" uri="{C3380CC4-5D6E-409C-BE32-E72D297353CC}">
              <c16:uniqueId val="{00000000-65EF-4C4E-B44F-F81329E9F041}"/>
            </c:ext>
          </c:extLst>
        </c:ser>
        <c:dLbls>
          <c:showLegendKey val="0"/>
          <c:showVal val="0"/>
          <c:showCatName val="0"/>
          <c:showSerName val="0"/>
          <c:showPercent val="0"/>
          <c:showBubbleSize val="0"/>
        </c:dLbls>
        <c:gapWidth val="16"/>
        <c:axId val="172226816"/>
        <c:axId val="172224896"/>
      </c:barChart>
      <c:lineChart>
        <c:grouping val="standard"/>
        <c:varyColors val="0"/>
        <c:ser>
          <c:idx val="0"/>
          <c:order val="0"/>
          <c:tx>
            <c:strRef>
              <c:f>'16. Investment by type of org'!$D$5</c:f>
              <c:strCache>
                <c:ptCount val="1"/>
                <c:pt idx="0">
                  <c:v>General government</c:v>
                </c:pt>
              </c:strCache>
            </c:strRef>
          </c:tx>
          <c:spPr>
            <a:ln w="47625">
              <a:solidFill>
                <a:srgbClr val="4BACC6">
                  <a:lumMod val="60000"/>
                  <a:lumOff val="40000"/>
                </a:srgbClr>
              </a:solidFill>
            </a:ln>
          </c:spPr>
          <c:marker>
            <c:symbol val="triangle"/>
            <c:size val="7"/>
            <c:spPr>
              <a:solidFill>
                <a:srgbClr val="4BACC6">
                  <a:lumMod val="60000"/>
                  <a:lumOff val="40000"/>
                </a:srgbClr>
              </a:solidFill>
              <a:ln>
                <a:solidFill>
                  <a:srgbClr val="4BACC6">
                    <a:lumMod val="60000"/>
                    <a:lumOff val="40000"/>
                  </a:srgbClr>
                </a:solidFill>
              </a:ln>
            </c:spPr>
          </c:marker>
          <c:cat>
            <c:numRef>
              <c:f>'16. Investment by type of org'!$A$6:$A$35</c:f>
              <c:numCache>
                <c:formatCode>General</c:formatCode>
                <c:ptCount val="30"/>
                <c:pt idx="0">
                  <c:v>2010</c:v>
                </c:pt>
                <c:pt idx="4">
                  <c:v>2011</c:v>
                </c:pt>
                <c:pt idx="8">
                  <c:v>2012</c:v>
                </c:pt>
                <c:pt idx="12">
                  <c:v>2013</c:v>
                </c:pt>
                <c:pt idx="16">
                  <c:v>2014</c:v>
                </c:pt>
                <c:pt idx="20">
                  <c:v>2015</c:v>
                </c:pt>
                <c:pt idx="24">
                  <c:v>2016</c:v>
                </c:pt>
                <c:pt idx="28">
                  <c:v>2017</c:v>
                </c:pt>
              </c:numCache>
            </c:numRef>
          </c:cat>
          <c:val>
            <c:numRef>
              <c:f>'16. Investment by type of org'!$D$6:$D$35</c:f>
              <c:numCache>
                <c:formatCode>_ * #,##0_ ;_ * \-#,##0_ ;_ * "-"??_ ;_ @_ </c:formatCode>
                <c:ptCount val="30"/>
                <c:pt idx="0">
                  <c:v>19.392749999999999</c:v>
                </c:pt>
                <c:pt idx="1">
                  <c:v>19.059534279222703</c:v>
                </c:pt>
                <c:pt idx="2">
                  <c:v>18.925292410846495</c:v>
                </c:pt>
                <c:pt idx="3">
                  <c:v>18.826423309930824</c:v>
                </c:pt>
                <c:pt idx="4">
                  <c:v>19.121777756592191</c:v>
                </c:pt>
                <c:pt idx="5">
                  <c:v>19.524014916011296</c:v>
                </c:pt>
                <c:pt idx="6">
                  <c:v>19.907502307604656</c:v>
                </c:pt>
                <c:pt idx="7">
                  <c:v>20.743505086920425</c:v>
                </c:pt>
                <c:pt idx="8">
                  <c:v>21.41867412819817</c:v>
                </c:pt>
                <c:pt idx="9">
                  <c:v>21.417732311528766</c:v>
                </c:pt>
                <c:pt idx="10">
                  <c:v>21.150624458957736</c:v>
                </c:pt>
                <c:pt idx="11">
                  <c:v>21.117137745479422</c:v>
                </c:pt>
                <c:pt idx="12">
                  <c:v>21.606812810950373</c:v>
                </c:pt>
                <c:pt idx="13">
                  <c:v>22.109945899588666</c:v>
                </c:pt>
                <c:pt idx="14">
                  <c:v>22.649316565842916</c:v>
                </c:pt>
                <c:pt idx="15">
                  <c:v>24.187486492833788</c:v>
                </c:pt>
                <c:pt idx="16">
                  <c:v>25.395525868472603</c:v>
                </c:pt>
                <c:pt idx="17">
                  <c:v>25.280581062239083</c:v>
                </c:pt>
                <c:pt idx="18">
                  <c:v>23.704310900472322</c:v>
                </c:pt>
                <c:pt idx="19">
                  <c:v>24.091660916895908</c:v>
                </c:pt>
                <c:pt idx="20">
                  <c:v>25.494420401398123</c:v>
                </c:pt>
                <c:pt idx="21">
                  <c:v>27.522785984455034</c:v>
                </c:pt>
                <c:pt idx="22">
                  <c:v>29.49531913228774</c:v>
                </c:pt>
                <c:pt idx="23">
                  <c:v>29.114566520056535</c:v>
                </c:pt>
                <c:pt idx="24">
                  <c:v>28.170321637411313</c:v>
                </c:pt>
                <c:pt idx="25">
                  <c:v>27.511731008684411</c:v>
                </c:pt>
                <c:pt idx="26">
                  <c:v>27.955758010019597</c:v>
                </c:pt>
                <c:pt idx="27">
                  <c:v>29.245619836653443</c:v>
                </c:pt>
                <c:pt idx="28">
                  <c:v>29.161262905390419</c:v>
                </c:pt>
                <c:pt idx="29">
                  <c:v>30.027894997760495</c:v>
                </c:pt>
              </c:numCache>
            </c:numRef>
          </c:val>
          <c:smooth val="1"/>
          <c:extLst xmlns:c16r2="http://schemas.microsoft.com/office/drawing/2015/06/chart">
            <c:ext xmlns:c16="http://schemas.microsoft.com/office/drawing/2014/chart" uri="{C3380CC4-5D6E-409C-BE32-E72D297353CC}">
              <c16:uniqueId val="{00000001-65EF-4C4E-B44F-F81329E9F041}"/>
            </c:ext>
          </c:extLst>
        </c:ser>
        <c:ser>
          <c:idx val="1"/>
          <c:order val="1"/>
          <c:tx>
            <c:strRef>
              <c:f>'16. Investment by type of org'!$F$5</c:f>
              <c:strCache>
                <c:ptCount val="1"/>
                <c:pt idx="0">
                  <c:v>Public corporations</c:v>
                </c:pt>
              </c:strCache>
            </c:strRef>
          </c:tx>
          <c:spPr>
            <a:ln w="19050">
              <a:solidFill>
                <a:srgbClr val="4BACC6">
                  <a:lumMod val="20000"/>
                  <a:lumOff val="80000"/>
                </a:srgbClr>
              </a:solidFill>
            </a:ln>
          </c:spPr>
          <c:marker>
            <c:symbol val="circle"/>
            <c:size val="8"/>
            <c:spPr>
              <a:solidFill>
                <a:srgbClr val="4BACC6">
                  <a:lumMod val="20000"/>
                  <a:lumOff val="80000"/>
                </a:srgbClr>
              </a:solidFill>
              <a:ln>
                <a:solidFill>
                  <a:srgbClr val="4BACC6">
                    <a:lumMod val="20000"/>
                    <a:lumOff val="80000"/>
                  </a:srgbClr>
                </a:solidFill>
              </a:ln>
            </c:spPr>
          </c:marker>
          <c:cat>
            <c:numRef>
              <c:f>'16. Investment by type of org'!$A$6:$A$35</c:f>
              <c:numCache>
                <c:formatCode>General</c:formatCode>
                <c:ptCount val="30"/>
                <c:pt idx="0">
                  <c:v>2010</c:v>
                </c:pt>
                <c:pt idx="4">
                  <c:v>2011</c:v>
                </c:pt>
                <c:pt idx="8">
                  <c:v>2012</c:v>
                </c:pt>
                <c:pt idx="12">
                  <c:v>2013</c:v>
                </c:pt>
                <c:pt idx="16">
                  <c:v>2014</c:v>
                </c:pt>
                <c:pt idx="20">
                  <c:v>2015</c:v>
                </c:pt>
                <c:pt idx="24">
                  <c:v>2016</c:v>
                </c:pt>
                <c:pt idx="28">
                  <c:v>2017</c:v>
                </c:pt>
              </c:numCache>
            </c:numRef>
          </c:cat>
          <c:val>
            <c:numRef>
              <c:f>'16. Investment by type of org'!$F$6:$F$35</c:f>
              <c:numCache>
                <c:formatCode>_ * #,##0_ ;_ * \-#,##0_ ;_ * "-"??_ ;_ @_ </c:formatCode>
                <c:ptCount val="30"/>
                <c:pt idx="0">
                  <c:v>29.258564309197336</c:v>
                </c:pt>
                <c:pt idx="1">
                  <c:v>28.268553480713656</c:v>
                </c:pt>
                <c:pt idx="2">
                  <c:v>27.519674436822267</c:v>
                </c:pt>
                <c:pt idx="3">
                  <c:v>26.663207773266723</c:v>
                </c:pt>
                <c:pt idx="4">
                  <c:v>27.106899478255411</c:v>
                </c:pt>
                <c:pt idx="5">
                  <c:v>27.34019799760231</c:v>
                </c:pt>
                <c:pt idx="6">
                  <c:v>27.583771437805812</c:v>
                </c:pt>
                <c:pt idx="7">
                  <c:v>27.575566321164956</c:v>
                </c:pt>
                <c:pt idx="8">
                  <c:v>26.901216911022601</c:v>
                </c:pt>
                <c:pt idx="9">
                  <c:v>27.94685963854705</c:v>
                </c:pt>
                <c:pt idx="10">
                  <c:v>29.079551796861217</c:v>
                </c:pt>
                <c:pt idx="11">
                  <c:v>29.822795212262708</c:v>
                </c:pt>
                <c:pt idx="12">
                  <c:v>30.319808568697944</c:v>
                </c:pt>
                <c:pt idx="13">
                  <c:v>30.238911863042357</c:v>
                </c:pt>
                <c:pt idx="14">
                  <c:v>30.681735701775594</c:v>
                </c:pt>
                <c:pt idx="15">
                  <c:v>30.104657900145128</c:v>
                </c:pt>
                <c:pt idx="16">
                  <c:v>29.095566839991317</c:v>
                </c:pt>
                <c:pt idx="17">
                  <c:v>29.740620094055036</c:v>
                </c:pt>
                <c:pt idx="18">
                  <c:v>31.077923546056063</c:v>
                </c:pt>
                <c:pt idx="19">
                  <c:v>30.694042932273163</c:v>
                </c:pt>
                <c:pt idx="20">
                  <c:v>32.383373613049869</c:v>
                </c:pt>
                <c:pt idx="21">
                  <c:v>31.805993341001141</c:v>
                </c:pt>
                <c:pt idx="22">
                  <c:v>31.592042339475704</c:v>
                </c:pt>
                <c:pt idx="23">
                  <c:v>32.003703726667915</c:v>
                </c:pt>
                <c:pt idx="24">
                  <c:v>32.198179975211481</c:v>
                </c:pt>
                <c:pt idx="25">
                  <c:v>32.67060933417897</c:v>
                </c:pt>
                <c:pt idx="26">
                  <c:v>32.047153526955832</c:v>
                </c:pt>
                <c:pt idx="27">
                  <c:v>31.767431106901821</c:v>
                </c:pt>
                <c:pt idx="28">
                  <c:v>31.685391248071063</c:v>
                </c:pt>
                <c:pt idx="29">
                  <c:v>31.434180605049551</c:v>
                </c:pt>
              </c:numCache>
            </c:numRef>
          </c:val>
          <c:smooth val="1"/>
          <c:extLst xmlns:c16r2="http://schemas.microsoft.com/office/drawing/2015/06/chart">
            <c:ext xmlns:c16="http://schemas.microsoft.com/office/drawing/2014/chart" uri="{C3380CC4-5D6E-409C-BE32-E72D297353CC}">
              <c16:uniqueId val="{00000002-65EF-4C4E-B44F-F81329E9F041}"/>
            </c:ext>
          </c:extLst>
        </c:ser>
        <c:ser>
          <c:idx val="2"/>
          <c:order val="2"/>
          <c:tx>
            <c:strRef>
              <c:f>'16. Investment by type of org'!$B$5</c:f>
              <c:strCache>
                <c:ptCount val="1"/>
                <c:pt idx="0">
                  <c:v>Private business enterprises</c:v>
                </c:pt>
              </c:strCache>
            </c:strRef>
          </c:tx>
          <c:spPr>
            <a:ln w="47625">
              <a:solidFill>
                <a:srgbClr val="1F497D">
                  <a:lumMod val="50000"/>
                </a:srgbClr>
              </a:solidFill>
            </a:ln>
          </c:spPr>
          <c:marker>
            <c:symbol val="none"/>
          </c:marker>
          <c:cat>
            <c:numRef>
              <c:f>'16. Investment by type of org'!$A$6:$A$35</c:f>
              <c:numCache>
                <c:formatCode>General</c:formatCode>
                <c:ptCount val="30"/>
                <c:pt idx="0">
                  <c:v>2010</c:v>
                </c:pt>
                <c:pt idx="4">
                  <c:v>2011</c:v>
                </c:pt>
                <c:pt idx="8">
                  <c:v>2012</c:v>
                </c:pt>
                <c:pt idx="12">
                  <c:v>2013</c:v>
                </c:pt>
                <c:pt idx="16">
                  <c:v>2014</c:v>
                </c:pt>
                <c:pt idx="20">
                  <c:v>2015</c:v>
                </c:pt>
                <c:pt idx="24">
                  <c:v>2016</c:v>
                </c:pt>
                <c:pt idx="28">
                  <c:v>2017</c:v>
                </c:pt>
              </c:numCache>
            </c:numRef>
          </c:cat>
          <c:val>
            <c:numRef>
              <c:f>'16. Investment by type of org'!$B$6:$B$35</c:f>
              <c:numCache>
                <c:formatCode>_ * #,##0_ ;_ * \-#,##0_ ;_ * "-"??_ ;_ @_ </c:formatCode>
                <c:ptCount val="30"/>
                <c:pt idx="0">
                  <c:v>84.168185690802687</c:v>
                </c:pt>
                <c:pt idx="1">
                  <c:v>85.630394598777769</c:v>
                </c:pt>
                <c:pt idx="2">
                  <c:v>85.70270199446837</c:v>
                </c:pt>
                <c:pt idx="3">
                  <c:v>86.015717715951212</c:v>
                </c:pt>
                <c:pt idx="4">
                  <c:v>89.371533737958558</c:v>
                </c:pt>
                <c:pt idx="5">
                  <c:v>91.103793911559976</c:v>
                </c:pt>
                <c:pt idx="6">
                  <c:v>94.455240326341254</c:v>
                </c:pt>
                <c:pt idx="7">
                  <c:v>94.921547886470734</c:v>
                </c:pt>
                <c:pt idx="8">
                  <c:v>93.242780805679672</c:v>
                </c:pt>
                <c:pt idx="9">
                  <c:v>94.834610772509635</c:v>
                </c:pt>
                <c:pt idx="10">
                  <c:v>92.843295370408399</c:v>
                </c:pt>
                <c:pt idx="11">
                  <c:v>93.534275296158498</c:v>
                </c:pt>
                <c:pt idx="12">
                  <c:v>95.95654629941717</c:v>
                </c:pt>
                <c:pt idx="13">
                  <c:v>99.772179580351946</c:v>
                </c:pt>
                <c:pt idx="14">
                  <c:v>102.98105672586331</c:v>
                </c:pt>
                <c:pt idx="15">
                  <c:v>103.89367974598551</c:v>
                </c:pt>
                <c:pt idx="16">
                  <c:v>100.22742517140925</c:v>
                </c:pt>
                <c:pt idx="17">
                  <c:v>99.481353138054388</c:v>
                </c:pt>
                <c:pt idx="18">
                  <c:v>102.14977532009131</c:v>
                </c:pt>
                <c:pt idx="19">
                  <c:v>103.90895658570008</c:v>
                </c:pt>
                <c:pt idx="20">
                  <c:v>102.03211121660676</c:v>
                </c:pt>
                <c:pt idx="21">
                  <c:v>99.743291786959958</c:v>
                </c:pt>
                <c:pt idx="22">
                  <c:v>100.10340097685501</c:v>
                </c:pt>
                <c:pt idx="23">
                  <c:v>98.092325419541481</c:v>
                </c:pt>
                <c:pt idx="24">
                  <c:v>94.529709486609406</c:v>
                </c:pt>
                <c:pt idx="25">
                  <c:v>93.63695522637434</c:v>
                </c:pt>
                <c:pt idx="26">
                  <c:v>92.435691717166961</c:v>
                </c:pt>
                <c:pt idx="27">
                  <c:v>92.055233747139809</c:v>
                </c:pt>
                <c:pt idx="28">
                  <c:v>92.71734531976611</c:v>
                </c:pt>
                <c:pt idx="29">
                  <c:v>91.077983432715214</c:v>
                </c:pt>
              </c:numCache>
            </c:numRef>
          </c:val>
          <c:smooth val="1"/>
          <c:extLst xmlns:c16r2="http://schemas.microsoft.com/office/drawing/2015/06/chart">
            <c:ext xmlns:c16="http://schemas.microsoft.com/office/drawing/2014/chart" uri="{C3380CC4-5D6E-409C-BE32-E72D297353CC}">
              <c16:uniqueId val="{00000003-65EF-4C4E-B44F-F81329E9F041}"/>
            </c:ext>
          </c:extLst>
        </c:ser>
        <c:dLbls>
          <c:showLegendKey val="0"/>
          <c:showVal val="0"/>
          <c:showCatName val="0"/>
          <c:showSerName val="0"/>
          <c:showPercent val="0"/>
          <c:showBubbleSize val="0"/>
        </c:dLbls>
        <c:marker val="1"/>
        <c:smooth val="0"/>
        <c:axId val="172204800"/>
        <c:axId val="172206336"/>
      </c:lineChart>
      <c:catAx>
        <c:axId val="1722048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72206336"/>
        <c:crosses val="autoZero"/>
        <c:auto val="1"/>
        <c:lblAlgn val="ctr"/>
        <c:lblOffset val="100"/>
        <c:noMultiLvlLbl val="0"/>
      </c:catAx>
      <c:valAx>
        <c:axId val="172206336"/>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billions of constant (2010) rand</a:t>
                </a:r>
              </a:p>
            </c:rich>
          </c:tx>
          <c:overlay val="0"/>
        </c:title>
        <c:numFmt formatCode="_ * #,##0_ ;_ * \-#,##0_ ;_ * &quot;-&quot;??_ ;_ @_ " sourceLinked="1"/>
        <c:majorTickMark val="out"/>
        <c:minorTickMark val="none"/>
        <c:tickLblPos val="nextTo"/>
        <c:crossAx val="172204800"/>
        <c:crosses val="autoZero"/>
        <c:crossBetween val="between"/>
      </c:valAx>
      <c:valAx>
        <c:axId val="172224896"/>
        <c:scaling>
          <c:orientation val="minMax"/>
          <c:max val="0.30000000000000004"/>
          <c:min val="0"/>
        </c:scaling>
        <c:delete val="0"/>
        <c:axPos val="r"/>
        <c:title>
          <c:tx>
            <c:rich>
              <a:bodyPr rot="5400000" vert="horz"/>
              <a:lstStyle/>
              <a:p>
                <a:pPr>
                  <a:defRPr/>
                </a:pPr>
                <a:r>
                  <a:rPr lang="en-US"/>
                  <a:t>Gross fixed capital investment as % of GDP</a:t>
                </a:r>
              </a:p>
            </c:rich>
          </c:tx>
          <c:overlay val="0"/>
        </c:title>
        <c:numFmt formatCode="0%" sourceLinked="1"/>
        <c:majorTickMark val="out"/>
        <c:minorTickMark val="none"/>
        <c:tickLblPos val="nextTo"/>
        <c:crossAx val="172226816"/>
        <c:crosses val="max"/>
        <c:crossBetween val="between"/>
      </c:valAx>
      <c:catAx>
        <c:axId val="172226816"/>
        <c:scaling>
          <c:orientation val="minMax"/>
        </c:scaling>
        <c:delete val="1"/>
        <c:axPos val="b"/>
        <c:numFmt formatCode="General" sourceLinked="1"/>
        <c:majorTickMark val="out"/>
        <c:minorTickMark val="none"/>
        <c:tickLblPos val="nextTo"/>
        <c:crossAx val="172224896"/>
        <c:crosses val="autoZero"/>
        <c:auto val="1"/>
        <c:lblAlgn val="ctr"/>
        <c:lblOffset val="100"/>
        <c:noMultiLvlLbl val="0"/>
      </c:cat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'17.Change in inv by type of org'!$A$5</c:f>
              <c:strCache>
                <c:ptCount val="1"/>
                <c:pt idx="0">
                  <c:v>Average annual change, 2011 to 2015</c:v>
                </c:pt>
              </c:strCache>
            </c:strRef>
          </c:tx>
          <c:spPr>
            <a:solidFill>
              <a:srgbClr val="1F497D">
                <a:lumMod val="50000"/>
              </a:srgbClr>
            </a:solidFill>
          </c:spPr>
          <c:invertIfNegative val="0"/>
          <c:cat>
            <c:strRef>
              <c:f>'17.Change in inv by type of org'!$B$4:$E$4</c:f>
              <c:strCache>
                <c:ptCount val="4"/>
                <c:pt idx="0">
                  <c:v>General government</c:v>
                </c:pt>
                <c:pt idx="1">
                  <c:v>Public corporations</c:v>
                </c:pt>
                <c:pt idx="2">
                  <c:v>Private business enterprises</c:v>
                </c:pt>
                <c:pt idx="3">
                  <c:v>Total</c:v>
                </c:pt>
              </c:strCache>
            </c:strRef>
          </c:cat>
          <c:val>
            <c:numRef>
              <c:f>'17.Change in inv by type of org'!$B$5:$E$5</c:f>
              <c:numCache>
                <c:formatCode>0%</c:formatCode>
                <c:ptCount val="4"/>
                <c:pt idx="0">
                  <c:v>7.217109093291163E-2</c:v>
                </c:pt>
                <c:pt idx="1">
                  <c:v>3.7055201114725822E-2</c:v>
                </c:pt>
                <c:pt idx="2">
                  <c:v>3.9410270705735329E-2</c:v>
                </c:pt>
                <c:pt idx="3">
                  <c:v>4.3800646079640737E-2</c:v>
                </c:pt>
              </c:numCache>
            </c:numRef>
          </c:val>
          <c:extLst xmlns:c16r2="http://schemas.microsoft.com/office/drawing/2015/06/chart">
            <c:ext xmlns:c16="http://schemas.microsoft.com/office/drawing/2014/chart" uri="{C3380CC4-5D6E-409C-BE32-E72D297353CC}">
              <c16:uniqueId val="{00000000-60C8-4178-8555-1663EE7699B4}"/>
            </c:ext>
          </c:extLst>
        </c:ser>
        <c:ser>
          <c:idx val="1"/>
          <c:order val="1"/>
          <c:tx>
            <c:strRef>
              <c:f>'17.Change in inv by type of org'!$A$6</c:f>
              <c:strCache>
                <c:ptCount val="1"/>
                <c:pt idx="0">
                  <c:v>2015 to 2016</c:v>
                </c:pt>
              </c:strCache>
            </c:strRef>
          </c:tx>
          <c:spPr>
            <a:solidFill>
              <a:srgbClr val="4F81BD">
                <a:lumMod val="20000"/>
                <a:lumOff val="80000"/>
              </a:srgbClr>
            </a:solidFill>
          </c:spPr>
          <c:invertIfNegative val="0"/>
          <c:cat>
            <c:strRef>
              <c:f>'17.Change in inv by type of org'!$B$4:$E$4</c:f>
              <c:strCache>
                <c:ptCount val="4"/>
                <c:pt idx="0">
                  <c:v>General government</c:v>
                </c:pt>
                <c:pt idx="1">
                  <c:v>Public corporations</c:v>
                </c:pt>
                <c:pt idx="2">
                  <c:v>Private business enterprises</c:v>
                </c:pt>
                <c:pt idx="3">
                  <c:v>Total</c:v>
                </c:pt>
              </c:strCache>
            </c:strRef>
          </c:cat>
          <c:val>
            <c:numRef>
              <c:f>'17.Change in inv by type of org'!$B$6:$E$6</c:f>
              <c:numCache>
                <c:formatCode>0%</c:formatCode>
                <c:ptCount val="4"/>
                <c:pt idx="0">
                  <c:v>0.13308260199408162</c:v>
                </c:pt>
                <c:pt idx="1">
                  <c:v>2.4868657648327019E-2</c:v>
                </c:pt>
                <c:pt idx="2">
                  <c:v>-5.0884703524318509E-2</c:v>
                </c:pt>
                <c:pt idx="3">
                  <c:v>-6.6337692839435469E-3</c:v>
                </c:pt>
              </c:numCache>
            </c:numRef>
          </c:val>
          <c:extLst xmlns:c16r2="http://schemas.microsoft.com/office/drawing/2015/06/chart">
            <c:ext xmlns:c16="http://schemas.microsoft.com/office/drawing/2014/chart" uri="{C3380CC4-5D6E-409C-BE32-E72D297353CC}">
              <c16:uniqueId val="{00000001-60C8-4178-8555-1663EE7699B4}"/>
            </c:ext>
          </c:extLst>
        </c:ser>
        <c:ser>
          <c:idx val="2"/>
          <c:order val="2"/>
          <c:tx>
            <c:strRef>
              <c:f>'17.Change in inv by type of org'!$A$7</c:f>
              <c:strCache>
                <c:ptCount val="1"/>
                <c:pt idx="0">
                  <c:v>2016 to 2017</c:v>
                </c:pt>
              </c:strCache>
            </c:strRef>
          </c:tx>
          <c:invertIfNegative val="0"/>
          <c:cat>
            <c:strRef>
              <c:f>'17.Change in inv by type of org'!$B$4:$E$4</c:f>
              <c:strCache>
                <c:ptCount val="4"/>
                <c:pt idx="0">
                  <c:v>General government</c:v>
                </c:pt>
                <c:pt idx="1">
                  <c:v>Public corporations</c:v>
                </c:pt>
                <c:pt idx="2">
                  <c:v>Private business enterprises</c:v>
                </c:pt>
                <c:pt idx="3">
                  <c:v>Total</c:v>
                </c:pt>
              </c:strCache>
            </c:strRef>
          </c:cat>
          <c:val>
            <c:numRef>
              <c:f>'17.Change in inv by type of org'!$B$7:$E$7</c:f>
              <c:numCache>
                <c:formatCode>0%</c:formatCode>
                <c:ptCount val="4"/>
                <c:pt idx="0">
                  <c:v>1.8912250675382047E-2</c:v>
                </c:pt>
                <c:pt idx="1">
                  <c:v>-2.3080058911341905E-2</c:v>
                </c:pt>
                <c:pt idx="2">
                  <c:v>-5.0186117442249656E-2</c:v>
                </c:pt>
                <c:pt idx="3">
                  <c:v>-3.2119567516427749E-2</c:v>
                </c:pt>
              </c:numCache>
            </c:numRef>
          </c:val>
          <c:extLst xmlns:c16r2="http://schemas.microsoft.com/office/drawing/2015/06/chart">
            <c:ext xmlns:c16="http://schemas.microsoft.com/office/drawing/2014/chart" uri="{C3380CC4-5D6E-409C-BE32-E72D297353CC}">
              <c16:uniqueId val="{00000002-60C8-4178-8555-1663EE7699B4}"/>
            </c:ext>
          </c:extLst>
        </c:ser>
        <c:ser>
          <c:idx val="3"/>
          <c:order val="3"/>
          <c:tx>
            <c:strRef>
              <c:f>'17.Change in inv by type of org'!$A$8</c:f>
              <c:strCache>
                <c:ptCount val="1"/>
                <c:pt idx="0">
                  <c:v>Q1 to Q2 2017</c:v>
                </c:pt>
              </c:strCache>
            </c:strRef>
          </c:tx>
          <c:spPr>
            <a:solidFill>
              <a:srgbClr val="C0504D">
                <a:lumMod val="20000"/>
                <a:lumOff val="80000"/>
              </a:srgbClr>
            </a:solidFill>
          </c:spPr>
          <c:invertIfNegative val="0"/>
          <c:cat>
            <c:strRef>
              <c:f>'17.Change in inv by type of org'!$B$4:$E$4</c:f>
              <c:strCache>
                <c:ptCount val="4"/>
                <c:pt idx="0">
                  <c:v>General government</c:v>
                </c:pt>
                <c:pt idx="1">
                  <c:v>Public corporations</c:v>
                </c:pt>
                <c:pt idx="2">
                  <c:v>Private business enterprises</c:v>
                </c:pt>
                <c:pt idx="3">
                  <c:v>Total</c:v>
                </c:pt>
              </c:strCache>
            </c:strRef>
          </c:cat>
          <c:val>
            <c:numRef>
              <c:f>'17.Change in inv by type of org'!$B$8:$E$8</c:f>
              <c:numCache>
                <c:formatCode>0%</c:formatCode>
                <c:ptCount val="4"/>
                <c:pt idx="0">
                  <c:v>2.9718606329970587E-2</c:v>
                </c:pt>
                <c:pt idx="1">
                  <c:v>-7.9282796622183183E-3</c:v>
                </c:pt>
                <c:pt idx="2">
                  <c:v>-1.7681285862931273E-2</c:v>
                </c:pt>
                <c:pt idx="3">
                  <c:v>-6.6678416895546988E-3</c:v>
                </c:pt>
              </c:numCache>
            </c:numRef>
          </c:val>
          <c:extLst xmlns:c16r2="http://schemas.microsoft.com/office/drawing/2015/06/chart">
            <c:ext xmlns:c16="http://schemas.microsoft.com/office/drawing/2014/chart" uri="{C3380CC4-5D6E-409C-BE32-E72D297353CC}">
              <c16:uniqueId val="{00000003-60C8-4178-8555-1663EE7699B4}"/>
            </c:ext>
          </c:extLst>
        </c:ser>
        <c:ser>
          <c:idx val="4"/>
          <c:order val="4"/>
          <c:tx>
            <c:strRef>
              <c:f>'17.Change in inv by type of org'!$A$9</c:f>
              <c:strCache>
                <c:ptCount val="1"/>
              </c:strCache>
            </c:strRef>
          </c:tx>
          <c:spPr>
            <a:noFill/>
            <a:ln>
              <a:noFill/>
            </a:ln>
          </c:spPr>
          <c:invertIfNegative val="0"/>
          <c:cat>
            <c:strRef>
              <c:f>'17.Change in inv by type of org'!$B$4:$E$4</c:f>
              <c:strCache>
                <c:ptCount val="4"/>
                <c:pt idx="0">
                  <c:v>General government</c:v>
                </c:pt>
                <c:pt idx="1">
                  <c:v>Public corporations</c:v>
                </c:pt>
                <c:pt idx="2">
                  <c:v>Private business enterprises</c:v>
                </c:pt>
                <c:pt idx="3">
                  <c:v>Total</c:v>
                </c:pt>
              </c:strCache>
            </c:strRef>
          </c:cat>
          <c:val>
            <c:numRef>
              <c:f>'17.Change in inv by type of org'!$B$9:$E$9</c:f>
              <c:numCache>
                <c:formatCode>_ * #,##0_ ;_ * \-#,##0_ ;_ * "-"??_ ;_ @_ </c:formatCode>
                <c:ptCount val="4"/>
              </c:numCache>
            </c:numRef>
          </c:val>
          <c:extLst xmlns:c16r2="http://schemas.microsoft.com/office/drawing/2015/06/chart">
            <c:ext xmlns:c16="http://schemas.microsoft.com/office/drawing/2014/chart" uri="{C3380CC4-5D6E-409C-BE32-E72D297353CC}">
              <c16:uniqueId val="{00000004-60C8-4178-8555-1663EE7699B4}"/>
            </c:ext>
          </c:extLst>
        </c:ser>
        <c:dLbls>
          <c:showLegendKey val="0"/>
          <c:showVal val="0"/>
          <c:showCatName val="0"/>
          <c:showSerName val="0"/>
          <c:showPercent val="0"/>
          <c:showBubbleSize val="0"/>
        </c:dLbls>
        <c:gapWidth val="11"/>
        <c:overlap val="19"/>
        <c:axId val="172363136"/>
        <c:axId val="172369024"/>
      </c:barChart>
      <c:catAx>
        <c:axId val="172363136"/>
        <c:scaling>
          <c:orientation val="minMax"/>
        </c:scaling>
        <c:delete val="0"/>
        <c:axPos val="b"/>
        <c:numFmt formatCode="General" sourceLinked="1"/>
        <c:majorTickMark val="out"/>
        <c:minorTickMark val="none"/>
        <c:tickLblPos val="nextTo"/>
        <c:txPr>
          <a:bodyPr rot="0" vert="horz"/>
          <a:lstStyle/>
          <a:p>
            <a:pPr>
              <a:defRPr/>
            </a:pPr>
            <a:endParaRPr lang="en-US"/>
          </a:p>
        </c:txPr>
        <c:crossAx val="172369024"/>
        <c:crosses val="autoZero"/>
        <c:auto val="1"/>
        <c:lblAlgn val="ctr"/>
        <c:lblOffset val="100"/>
        <c:noMultiLvlLbl val="0"/>
      </c:catAx>
      <c:valAx>
        <c:axId val="172369024"/>
        <c:scaling>
          <c:orientation val="minMax"/>
          <c:max val="0.14000000000000001"/>
          <c:min val="-6.0000000000000012E-2"/>
        </c:scaling>
        <c:delete val="0"/>
        <c:axPos val="l"/>
        <c:majorGridlines>
          <c:spPr>
            <a:ln>
              <a:solidFill>
                <a:sysClr val="window" lastClr="FFFFFF">
                  <a:lumMod val="75000"/>
                </a:sysClr>
              </a:solidFill>
            </a:ln>
          </c:spPr>
        </c:majorGridlines>
        <c:numFmt formatCode="0%" sourceLinked="1"/>
        <c:majorTickMark val="out"/>
        <c:minorTickMark val="none"/>
        <c:tickLblPos val="nextTo"/>
        <c:crossAx val="172363136"/>
        <c:crosses val="autoZero"/>
        <c:crossBetween val="between"/>
        <c:majorUnit val="2.0000000000000004E-2"/>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
          <c:order val="0"/>
          <c:tx>
            <c:strRef>
              <c:f>'18. Return on assets'!$C$5</c:f>
              <c:strCache>
                <c:ptCount val="1"/>
                <c:pt idx="0">
                  <c:v>manufacturing</c:v>
                </c:pt>
              </c:strCache>
            </c:strRef>
          </c:tx>
          <c:spPr>
            <a:ln w="50800">
              <a:solidFill>
                <a:sysClr val="windowText" lastClr="000000"/>
              </a:solidFill>
            </a:ln>
          </c:spPr>
          <c:marker>
            <c:symbol val="none"/>
          </c:marker>
          <c:cat>
            <c:numRef>
              <c:f>'18. Return on assets'!$A$6:$A$12</c:f>
              <c:numCache>
                <c:formatCode>General</c:formatCode>
                <c:ptCount val="7"/>
                <c:pt idx="0">
                  <c:v>2011</c:v>
                </c:pt>
                <c:pt idx="1">
                  <c:v>2012</c:v>
                </c:pt>
                <c:pt idx="2">
                  <c:v>2013</c:v>
                </c:pt>
                <c:pt idx="3">
                  <c:v>2014</c:v>
                </c:pt>
                <c:pt idx="4">
                  <c:v>2015</c:v>
                </c:pt>
                <c:pt idx="5">
                  <c:v>2016</c:v>
                </c:pt>
                <c:pt idx="6">
                  <c:v>2017</c:v>
                </c:pt>
              </c:numCache>
            </c:numRef>
          </c:cat>
          <c:val>
            <c:numRef>
              <c:f>'18. Return on assets'!$C$6:$C$12</c:f>
              <c:numCache>
                <c:formatCode>0.0%</c:formatCode>
                <c:ptCount val="7"/>
                <c:pt idx="0">
                  <c:v>9.1059075364815834E-2</c:v>
                </c:pt>
                <c:pt idx="1">
                  <c:v>0.10126565412466637</c:v>
                </c:pt>
                <c:pt idx="2">
                  <c:v>0.10153927498152114</c:v>
                </c:pt>
                <c:pt idx="3">
                  <c:v>0.10819741036089155</c:v>
                </c:pt>
                <c:pt idx="4">
                  <c:v>8.43843904728728E-2</c:v>
                </c:pt>
                <c:pt idx="5">
                  <c:v>8.6803979818703927E-2</c:v>
                </c:pt>
                <c:pt idx="6">
                  <c:v>9.5826251342478408E-2</c:v>
                </c:pt>
              </c:numCache>
            </c:numRef>
          </c:val>
          <c:smooth val="1"/>
          <c:extLst xmlns:c16r2="http://schemas.microsoft.com/office/drawing/2015/06/chart">
            <c:ext xmlns:c16="http://schemas.microsoft.com/office/drawing/2014/chart" uri="{C3380CC4-5D6E-409C-BE32-E72D297353CC}">
              <c16:uniqueId val="{00000000-C0B3-4759-A444-96376B0F0186}"/>
            </c:ext>
          </c:extLst>
        </c:ser>
        <c:ser>
          <c:idx val="3"/>
          <c:order val="1"/>
          <c:tx>
            <c:strRef>
              <c:f>'18. Return on assets'!$E$5</c:f>
              <c:strCache>
                <c:ptCount val="1"/>
                <c:pt idx="0">
                  <c:v>other</c:v>
                </c:pt>
              </c:strCache>
            </c:strRef>
          </c:tx>
          <c:spPr>
            <a:ln w="22225"/>
          </c:spPr>
          <c:marker>
            <c:symbol val="triangle"/>
            <c:size val="6"/>
          </c:marker>
          <c:cat>
            <c:numRef>
              <c:f>'18. Return on assets'!$A$6:$A$12</c:f>
              <c:numCache>
                <c:formatCode>General</c:formatCode>
                <c:ptCount val="7"/>
                <c:pt idx="0">
                  <c:v>2011</c:v>
                </c:pt>
                <c:pt idx="1">
                  <c:v>2012</c:v>
                </c:pt>
                <c:pt idx="2">
                  <c:v>2013</c:v>
                </c:pt>
                <c:pt idx="3">
                  <c:v>2014</c:v>
                </c:pt>
                <c:pt idx="4">
                  <c:v>2015</c:v>
                </c:pt>
                <c:pt idx="5">
                  <c:v>2016</c:v>
                </c:pt>
                <c:pt idx="6">
                  <c:v>2017</c:v>
                </c:pt>
              </c:numCache>
            </c:numRef>
          </c:cat>
          <c:val>
            <c:numRef>
              <c:f>'18. Return on assets'!$E$6:$E$12</c:f>
              <c:numCache>
                <c:formatCode>0.0%</c:formatCode>
                <c:ptCount val="7"/>
                <c:pt idx="0">
                  <c:v>6.1532191936455871E-2</c:v>
                </c:pt>
                <c:pt idx="1">
                  <c:v>7.5312813679422441E-2</c:v>
                </c:pt>
                <c:pt idx="2">
                  <c:v>6.3167234197950617E-2</c:v>
                </c:pt>
                <c:pt idx="3">
                  <c:v>7.6752762922238787E-2</c:v>
                </c:pt>
                <c:pt idx="4">
                  <c:v>7.4095167521986915E-2</c:v>
                </c:pt>
                <c:pt idx="5">
                  <c:v>6.0208012026911145E-2</c:v>
                </c:pt>
                <c:pt idx="6">
                  <c:v>5.1853548755758247E-2</c:v>
                </c:pt>
              </c:numCache>
            </c:numRef>
          </c:val>
          <c:smooth val="1"/>
          <c:extLst xmlns:c16r2="http://schemas.microsoft.com/office/drawing/2015/06/chart">
            <c:ext xmlns:c16="http://schemas.microsoft.com/office/drawing/2014/chart" uri="{C3380CC4-5D6E-409C-BE32-E72D297353CC}">
              <c16:uniqueId val="{00000001-C0B3-4759-A444-96376B0F0186}"/>
            </c:ext>
          </c:extLst>
        </c:ser>
        <c:ser>
          <c:idx val="2"/>
          <c:order val="2"/>
          <c:tx>
            <c:strRef>
              <c:f>'18. Return on assets'!$D$5</c:f>
              <c:strCache>
                <c:ptCount val="1"/>
                <c:pt idx="0">
                  <c:v>construction</c:v>
                </c:pt>
              </c:strCache>
            </c:strRef>
          </c:tx>
          <c:spPr>
            <a:ln w="19050">
              <a:solidFill>
                <a:srgbClr val="5B9BD5">
                  <a:lumMod val="50000"/>
                </a:srgbClr>
              </a:solidFill>
            </a:ln>
          </c:spPr>
          <c:marker>
            <c:symbol val="square"/>
            <c:size val="7"/>
          </c:marker>
          <c:cat>
            <c:numRef>
              <c:f>'18. Return on assets'!$A$6:$A$12</c:f>
              <c:numCache>
                <c:formatCode>General</c:formatCode>
                <c:ptCount val="7"/>
                <c:pt idx="0">
                  <c:v>2011</c:v>
                </c:pt>
                <c:pt idx="1">
                  <c:v>2012</c:v>
                </c:pt>
                <c:pt idx="2">
                  <c:v>2013</c:v>
                </c:pt>
                <c:pt idx="3">
                  <c:v>2014</c:v>
                </c:pt>
                <c:pt idx="4">
                  <c:v>2015</c:v>
                </c:pt>
                <c:pt idx="5">
                  <c:v>2016</c:v>
                </c:pt>
                <c:pt idx="6">
                  <c:v>2017</c:v>
                </c:pt>
              </c:numCache>
            </c:numRef>
          </c:cat>
          <c:val>
            <c:numRef>
              <c:f>'18. Return on assets'!$D$6:$D$12</c:f>
              <c:numCache>
                <c:formatCode>0.0%</c:formatCode>
                <c:ptCount val="7"/>
                <c:pt idx="0">
                  <c:v>7.7487336495414519E-2</c:v>
                </c:pt>
                <c:pt idx="1">
                  <c:v>7.8481913984619761E-2</c:v>
                </c:pt>
                <c:pt idx="2">
                  <c:v>0.10026602689646168</c:v>
                </c:pt>
                <c:pt idx="3">
                  <c:v>0.15976979274339073</c:v>
                </c:pt>
                <c:pt idx="4">
                  <c:v>7.3878754959055562E-2</c:v>
                </c:pt>
                <c:pt idx="5">
                  <c:v>0.11985103075511808</c:v>
                </c:pt>
                <c:pt idx="6">
                  <c:v>3.255150615761173E-2</c:v>
                </c:pt>
              </c:numCache>
            </c:numRef>
          </c:val>
          <c:smooth val="1"/>
          <c:extLst xmlns:c16r2="http://schemas.microsoft.com/office/drawing/2015/06/chart">
            <c:ext xmlns:c16="http://schemas.microsoft.com/office/drawing/2014/chart" uri="{C3380CC4-5D6E-409C-BE32-E72D297353CC}">
              <c16:uniqueId val="{00000002-C0B3-4759-A444-96376B0F0186}"/>
            </c:ext>
          </c:extLst>
        </c:ser>
        <c:ser>
          <c:idx val="0"/>
          <c:order val="3"/>
          <c:tx>
            <c:strRef>
              <c:f>'18. Return on assets'!$B$5</c:f>
              <c:strCache>
                <c:ptCount val="1"/>
                <c:pt idx="0">
                  <c:v>mining</c:v>
                </c:pt>
              </c:strCache>
            </c:strRef>
          </c:tx>
          <c:spPr>
            <a:ln w="22225">
              <a:solidFill>
                <a:srgbClr val="1F497D">
                  <a:lumMod val="50000"/>
                </a:srgbClr>
              </a:solidFill>
            </a:ln>
          </c:spPr>
          <c:marker>
            <c:symbol val="circle"/>
            <c:size val="5"/>
          </c:marker>
          <c:cat>
            <c:numRef>
              <c:f>'18. Return on assets'!$A$6:$A$12</c:f>
              <c:numCache>
                <c:formatCode>General</c:formatCode>
                <c:ptCount val="7"/>
                <c:pt idx="0">
                  <c:v>2011</c:v>
                </c:pt>
                <c:pt idx="1">
                  <c:v>2012</c:v>
                </c:pt>
                <c:pt idx="2">
                  <c:v>2013</c:v>
                </c:pt>
                <c:pt idx="3">
                  <c:v>2014</c:v>
                </c:pt>
                <c:pt idx="4">
                  <c:v>2015</c:v>
                </c:pt>
                <c:pt idx="5">
                  <c:v>2016</c:v>
                </c:pt>
                <c:pt idx="6">
                  <c:v>2017</c:v>
                </c:pt>
              </c:numCache>
            </c:numRef>
          </c:cat>
          <c:val>
            <c:numRef>
              <c:f>'18. Return on assets'!$B$6:$B$12</c:f>
              <c:numCache>
                <c:formatCode>0.0%</c:formatCode>
                <c:ptCount val="7"/>
                <c:pt idx="0">
                  <c:v>5.3409639094137089E-2</c:v>
                </c:pt>
                <c:pt idx="1">
                  <c:v>5.0275597873408726E-2</c:v>
                </c:pt>
                <c:pt idx="2">
                  <c:v>3.2940512856671274E-2</c:v>
                </c:pt>
                <c:pt idx="3">
                  <c:v>1.0912470574725842E-2</c:v>
                </c:pt>
                <c:pt idx="4">
                  <c:v>1.2992873084576398E-2</c:v>
                </c:pt>
                <c:pt idx="5">
                  <c:v>-1.346140286587358E-2</c:v>
                </c:pt>
                <c:pt idx="6">
                  <c:v>3.5933512149803185E-2</c:v>
                </c:pt>
              </c:numCache>
            </c:numRef>
          </c:val>
          <c:smooth val="1"/>
          <c:extLst xmlns:c16r2="http://schemas.microsoft.com/office/drawing/2015/06/chart">
            <c:ext xmlns:c16="http://schemas.microsoft.com/office/drawing/2014/chart" uri="{C3380CC4-5D6E-409C-BE32-E72D297353CC}">
              <c16:uniqueId val="{00000003-C0B3-4759-A444-96376B0F0186}"/>
            </c:ext>
          </c:extLst>
        </c:ser>
        <c:dLbls>
          <c:showLegendKey val="0"/>
          <c:showVal val="0"/>
          <c:showCatName val="0"/>
          <c:showSerName val="0"/>
          <c:showPercent val="0"/>
          <c:showBubbleSize val="0"/>
        </c:dLbls>
        <c:marker val="1"/>
        <c:smooth val="0"/>
        <c:axId val="172622976"/>
        <c:axId val="172624512"/>
      </c:lineChart>
      <c:catAx>
        <c:axId val="17262297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72624512"/>
        <c:crosses val="autoZero"/>
        <c:auto val="1"/>
        <c:lblAlgn val="ctr"/>
        <c:lblOffset val="100"/>
        <c:noMultiLvlLbl val="0"/>
      </c:catAx>
      <c:valAx>
        <c:axId val="172624512"/>
        <c:scaling>
          <c:orientation val="minMax"/>
          <c:max val="0.16000000000000003"/>
          <c:min val="-2.0000000000000004E-2"/>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172622976"/>
        <c:crosses val="autoZero"/>
        <c:crossBetween val="between"/>
      </c:valAx>
      <c:spPr>
        <a:noFill/>
        <a:ln w="25400">
          <a:noFill/>
        </a:ln>
      </c:spPr>
    </c:plotArea>
    <c:legend>
      <c:legendPos val="r"/>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spPr>
            <a:solidFill>
              <a:srgbClr val="4F81BD">
                <a:lumMod val="20000"/>
                <a:lumOff val="80000"/>
              </a:srgbClr>
            </a:solidFill>
          </c:spPr>
          <c:invertIfNegative val="0"/>
          <c:val>
            <c:numRef>
              <c:f>'19. Mining and mfg profits'!#REF!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'19. Mining and mfg profits'!#REF!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'19. Mining and mfg profits'!#REF!</c15:sqref>
                        </c15:formulaRef>
                      </c:ext>
                    </c:extLst>
                  </c:multiLvlStrRef>
                </c15:cat>
              </c15:filteredCategoryTitle>
            </c:ext>
            <c:ext xmlns:c16="http://schemas.microsoft.com/office/drawing/2014/chart" uri="{C3380CC4-5D6E-409C-BE32-E72D297353CC}">
              <c16:uniqueId val="{00000000-962F-447A-BEAD-F107AB6BC19F}"/>
            </c:ext>
          </c:extLst>
        </c:ser>
        <c:ser>
          <c:idx val="0"/>
          <c:order val="1"/>
          <c:spPr>
            <a:solidFill>
              <a:srgbClr val="1F497D">
                <a:lumMod val="50000"/>
              </a:srgbClr>
            </a:solidFill>
          </c:spPr>
          <c:invertIfNegative val="0"/>
          <c:val>
            <c:numRef>
              <c:f>'19. Mining and mfg profits'!#REF!</c:f>
              <c:numCache>
                <c:formatCode>General</c:formatCode>
                <c:ptCount val="1"/>
                <c:pt idx="0">
                  <c:v>1</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'19. Mining and mfg profits'!#REF!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'19. Mining and mfg profits'!#REF!</c15:sqref>
                        </c15:formulaRef>
                      </c:ext>
                    </c:extLst>
                  </c:multiLvlStrRef>
                </c15:cat>
              </c15:filteredCategoryTitle>
            </c:ext>
            <c:ext xmlns:c16="http://schemas.microsoft.com/office/drawing/2014/chart" uri="{C3380CC4-5D6E-409C-BE32-E72D297353CC}">
              <c16:uniqueId val="{00000001-962F-447A-BEAD-F107AB6BC19F}"/>
            </c:ext>
          </c:extLst>
        </c:ser>
        <c:dLbls>
          <c:showLegendKey val="0"/>
          <c:showVal val="0"/>
          <c:showCatName val="0"/>
          <c:showSerName val="0"/>
          <c:showPercent val="0"/>
          <c:showBubbleSize val="0"/>
        </c:dLbls>
        <c:gapWidth val="11"/>
        <c:overlap val="19"/>
        <c:axId val="180236672"/>
        <c:axId val="180238208"/>
      </c:barChart>
      <c:catAx>
        <c:axId val="180236672"/>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180238208"/>
        <c:crosses val="autoZero"/>
        <c:auto val="1"/>
        <c:lblAlgn val="ctr"/>
        <c:lblOffset val="100"/>
        <c:noMultiLvlLbl val="0"/>
      </c:catAx>
      <c:valAx>
        <c:axId val="180238208"/>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ZA"/>
                  <a:t>Billions of constant (2016) rand</a:t>
                </a:r>
              </a:p>
            </c:rich>
          </c:tx>
          <c:overlay val="0"/>
        </c:title>
        <c:numFmt formatCode="General" sourceLinked="1"/>
        <c:majorTickMark val="out"/>
        <c:minorTickMark val="none"/>
        <c:tickLblPos val="nextTo"/>
        <c:txPr>
          <a:bodyPr/>
          <a:lstStyle/>
          <a:p>
            <a:pPr>
              <a:defRPr sz="1600"/>
            </a:pPr>
            <a:endParaRPr lang="en-US"/>
          </a:p>
        </c:txPr>
        <c:crossAx val="180236672"/>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'19. Mining and mfg profits'!$C$3</c:f>
              <c:strCache>
                <c:ptCount val="1"/>
                <c:pt idx="0">
                  <c:v>Manufacturing</c:v>
                </c:pt>
              </c:strCache>
            </c:strRef>
          </c:tx>
          <c:spPr>
            <a:solidFill>
              <a:srgbClr val="4F81BD">
                <a:lumMod val="20000"/>
                <a:lumOff val="80000"/>
              </a:srgbClr>
            </a:solidFill>
          </c:spPr>
          <c:invertIfNegative val="0"/>
          <c:cat>
            <c:numRef>
              <c:f>'19. Mining and mfg profits'!$A$4:$A$32</c:f>
              <c:numCache>
                <c:formatCode>General</c:formatCode>
                <c:ptCount val="29"/>
                <c:pt idx="0">
                  <c:v>2010</c:v>
                </c:pt>
                <c:pt idx="4">
                  <c:v>2011</c:v>
                </c:pt>
                <c:pt idx="8">
                  <c:v>2012</c:v>
                </c:pt>
                <c:pt idx="12">
                  <c:v>2013</c:v>
                </c:pt>
                <c:pt idx="16">
                  <c:v>2014</c:v>
                </c:pt>
                <c:pt idx="20">
                  <c:v>2015</c:v>
                </c:pt>
                <c:pt idx="24">
                  <c:v>2016</c:v>
                </c:pt>
                <c:pt idx="28">
                  <c:v>2017</c:v>
                </c:pt>
              </c:numCache>
            </c:numRef>
          </c:cat>
          <c:val>
            <c:numRef>
              <c:f>'19. Mining and mfg profits'!$C$4:$C$32</c:f>
              <c:numCache>
                <c:formatCode>_ * #,##0_ ;_ * \-#,##0_ ;_ * "-"??_ ;_ @_ </c:formatCode>
                <c:ptCount val="29"/>
                <c:pt idx="0">
                  <c:v>38.541963015647227</c:v>
                </c:pt>
                <c:pt idx="1">
                  <c:v>39.20396600566572</c:v>
                </c:pt>
                <c:pt idx="2">
                  <c:v>39.578059071729953</c:v>
                </c:pt>
                <c:pt idx="3">
                  <c:v>50.342657342657347</c:v>
                </c:pt>
                <c:pt idx="4">
                  <c:v>41.357923497267755</c:v>
                </c:pt>
                <c:pt idx="5">
                  <c:v>41.479082321187583</c:v>
                </c:pt>
                <c:pt idx="6">
                  <c:v>43.002659574468083</c:v>
                </c:pt>
                <c:pt idx="7">
                  <c:v>55.077733860342555</c:v>
                </c:pt>
                <c:pt idx="8">
                  <c:v>50.93427835051547</c:v>
                </c:pt>
                <c:pt idx="9">
                  <c:v>47.437340153452688</c:v>
                </c:pt>
                <c:pt idx="10">
                  <c:v>48.539722572509461</c:v>
                </c:pt>
                <c:pt idx="11">
                  <c:v>47.569825436408976</c:v>
                </c:pt>
                <c:pt idx="12">
                  <c:v>44.794403892944032</c:v>
                </c:pt>
                <c:pt idx="13">
                  <c:v>41.864242424242427</c:v>
                </c:pt>
                <c:pt idx="14">
                  <c:v>58.677380952380958</c:v>
                </c:pt>
                <c:pt idx="15">
                  <c:v>50.094674556213015</c:v>
                </c:pt>
                <c:pt idx="16">
                  <c:v>46.6158256880734</c:v>
                </c:pt>
                <c:pt idx="17">
                  <c:v>35.029545454545456</c:v>
                </c:pt>
                <c:pt idx="18">
                  <c:v>43.201123595505621</c:v>
                </c:pt>
                <c:pt idx="19">
                  <c:v>37.73932584269663</c:v>
                </c:pt>
                <c:pt idx="20">
                  <c:v>38.020948180815871</c:v>
                </c:pt>
                <c:pt idx="21">
                  <c:v>51.34636264929425</c:v>
                </c:pt>
                <c:pt idx="22">
                  <c:v>46.470461868958111</c:v>
                </c:pt>
                <c:pt idx="23">
                  <c:v>34.089647812166483</c:v>
                </c:pt>
                <c:pt idx="24">
                  <c:v>38.213692946058089</c:v>
                </c:pt>
                <c:pt idx="25">
                  <c:v>47.116445352400405</c:v>
                </c:pt>
                <c:pt idx="26">
                  <c:v>87.884615384615387</c:v>
                </c:pt>
                <c:pt idx="27">
                  <c:v>38.725000000000001</c:v>
                </c:pt>
                <c:pt idx="28">
                  <c:v>28.595307917888569</c:v>
                </c:pt>
              </c:numCache>
            </c:numRef>
          </c:val>
          <c:extLst xmlns:c16r2="http://schemas.microsoft.com/office/drawing/2015/06/chart">
            <c:ext xmlns:c16="http://schemas.microsoft.com/office/drawing/2014/chart" uri="{C3380CC4-5D6E-409C-BE32-E72D297353CC}">
              <c16:uniqueId val="{00000000-530D-4910-A938-597E01FA75EC}"/>
            </c:ext>
          </c:extLst>
        </c:ser>
        <c:ser>
          <c:idx val="0"/>
          <c:order val="1"/>
          <c:tx>
            <c:strRef>
              <c:f>'19. Mining and mfg profits'!$B$3</c:f>
              <c:strCache>
                <c:ptCount val="1"/>
                <c:pt idx="0">
                  <c:v>Mining</c:v>
                </c:pt>
              </c:strCache>
            </c:strRef>
          </c:tx>
          <c:spPr>
            <a:solidFill>
              <a:srgbClr val="1F497D">
                <a:lumMod val="50000"/>
              </a:srgbClr>
            </a:solidFill>
          </c:spPr>
          <c:invertIfNegative val="0"/>
          <c:cat>
            <c:numRef>
              <c:f>'19. Mining and mfg profits'!$A$4:$A$32</c:f>
              <c:numCache>
                <c:formatCode>General</c:formatCode>
                <c:ptCount val="29"/>
                <c:pt idx="0">
                  <c:v>2010</c:v>
                </c:pt>
                <c:pt idx="4">
                  <c:v>2011</c:v>
                </c:pt>
                <c:pt idx="8">
                  <c:v>2012</c:v>
                </c:pt>
                <c:pt idx="12">
                  <c:v>2013</c:v>
                </c:pt>
                <c:pt idx="16">
                  <c:v>2014</c:v>
                </c:pt>
                <c:pt idx="20">
                  <c:v>2015</c:v>
                </c:pt>
                <c:pt idx="24">
                  <c:v>2016</c:v>
                </c:pt>
                <c:pt idx="28">
                  <c:v>2017</c:v>
                </c:pt>
              </c:numCache>
            </c:numRef>
          </c:cat>
          <c:val>
            <c:numRef>
              <c:f>'19. Mining and mfg profits'!$B$4:$B$32</c:f>
              <c:numCache>
                <c:formatCode>_ * #,##0_ ;_ * \-#,##0_ ;_ * "-"??_ ;_ @_ </c:formatCode>
                <c:ptCount val="29"/>
                <c:pt idx="0">
                  <c:v>13.553342816500711</c:v>
                </c:pt>
                <c:pt idx="1">
                  <c:v>24.118980169971675</c:v>
                </c:pt>
                <c:pt idx="2">
                  <c:v>24.053445850914205</c:v>
                </c:pt>
                <c:pt idx="3">
                  <c:v>37.728671328671325</c:v>
                </c:pt>
                <c:pt idx="4">
                  <c:v>27.23770491803279</c:v>
                </c:pt>
                <c:pt idx="5">
                  <c:v>29.67476383265857</c:v>
                </c:pt>
                <c:pt idx="6">
                  <c:v>27.910904255319149</c:v>
                </c:pt>
                <c:pt idx="7">
                  <c:v>33.715415019762851</c:v>
                </c:pt>
                <c:pt idx="8">
                  <c:v>27.640463917525775</c:v>
                </c:pt>
                <c:pt idx="9">
                  <c:v>32.565217391304351</c:v>
                </c:pt>
                <c:pt idx="10">
                  <c:v>17.707440100882728</c:v>
                </c:pt>
                <c:pt idx="11">
                  <c:v>6.1633416458852865</c:v>
                </c:pt>
                <c:pt idx="12">
                  <c:v>20.945255474452551</c:v>
                </c:pt>
                <c:pt idx="13">
                  <c:v>8.5878787878787879</c:v>
                </c:pt>
                <c:pt idx="14">
                  <c:v>-0.82023809523809532</c:v>
                </c:pt>
                <c:pt idx="15">
                  <c:v>-1.7704142011834318</c:v>
                </c:pt>
                <c:pt idx="16">
                  <c:v>18.792431192660551</c:v>
                </c:pt>
                <c:pt idx="17">
                  <c:v>10.74659090909091</c:v>
                </c:pt>
                <c:pt idx="18">
                  <c:v>15.148314606741573</c:v>
                </c:pt>
                <c:pt idx="19">
                  <c:v>3.7820224719101123</c:v>
                </c:pt>
                <c:pt idx="20">
                  <c:v>-0.11245865490628446</c:v>
                </c:pt>
                <c:pt idx="21">
                  <c:v>-6.3268186753528779</c:v>
                </c:pt>
                <c:pt idx="22">
                  <c:v>-6.7787325456498388</c:v>
                </c:pt>
                <c:pt idx="23">
                  <c:v>-14.661686232657415</c:v>
                </c:pt>
                <c:pt idx="24">
                  <c:v>-1.2800829875518671</c:v>
                </c:pt>
                <c:pt idx="25">
                  <c:v>10.599591419816138</c:v>
                </c:pt>
                <c:pt idx="26">
                  <c:v>14.508097165991904</c:v>
                </c:pt>
                <c:pt idx="27">
                  <c:v>23.914999999999999</c:v>
                </c:pt>
                <c:pt idx="28">
                  <c:v>19.464320625610952</c:v>
                </c:pt>
              </c:numCache>
            </c:numRef>
          </c:val>
          <c:extLst xmlns:c16r2="http://schemas.microsoft.com/office/drawing/2015/06/chart">
            <c:ext xmlns:c16="http://schemas.microsoft.com/office/drawing/2014/chart" uri="{C3380CC4-5D6E-409C-BE32-E72D297353CC}">
              <c16:uniqueId val="{00000001-530D-4910-A938-597E01FA75EC}"/>
            </c:ext>
          </c:extLst>
        </c:ser>
        <c:dLbls>
          <c:showLegendKey val="0"/>
          <c:showVal val="0"/>
          <c:showCatName val="0"/>
          <c:showSerName val="0"/>
          <c:showPercent val="0"/>
          <c:showBubbleSize val="0"/>
        </c:dLbls>
        <c:gapWidth val="11"/>
        <c:overlap val="19"/>
        <c:axId val="180284800"/>
        <c:axId val="180286592"/>
      </c:barChart>
      <c:catAx>
        <c:axId val="1802848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80286592"/>
        <c:crosses val="autoZero"/>
        <c:auto val="1"/>
        <c:lblAlgn val="ctr"/>
        <c:lblOffset val="100"/>
        <c:noMultiLvlLbl val="0"/>
      </c:catAx>
      <c:valAx>
        <c:axId val="180286592"/>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ZA"/>
                  <a:t>billions of constant (2016) rand</a:t>
                </a:r>
              </a:p>
            </c:rich>
          </c:tx>
          <c:overlay val="0"/>
        </c:title>
        <c:numFmt formatCode="_ * #,##0_ ;_ * \-#,##0_ ;_ * &quot;-&quot;??_ ;_ @_ " sourceLinked="1"/>
        <c:majorTickMark val="out"/>
        <c:minorTickMark val="none"/>
        <c:tickLblPos val="nextTo"/>
        <c:crossAx val="180284800"/>
        <c:crosses val="autoZero"/>
        <c:crossBetween val="between"/>
      </c:valAx>
      <c:spPr>
        <a:noFill/>
        <a:ln w="25400">
          <a:noFill/>
        </a:ln>
      </c:spPr>
    </c:plotArea>
    <c:legend>
      <c:legendPos val="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1"/>
          <c:tx>
            <c:strRef>
              <c:f>'20. FX rates and metals prices'!$C$4</c:f>
              <c:strCache>
                <c:ptCount val="1"/>
                <c:pt idx="0">
                  <c:v>index of metals and coal price in dollars</c:v>
                </c:pt>
              </c:strCache>
            </c:strRef>
          </c:tx>
          <c:spPr>
            <a:ln w="47625">
              <a:solidFill>
                <a:srgbClr val="1F497D">
                  <a:lumMod val="50000"/>
                </a:srgbClr>
              </a:solidFill>
            </a:ln>
          </c:spPr>
          <c:marker>
            <c:symbol val="none"/>
          </c:marker>
          <c:cat>
            <c:numRef>
              <c:f>'20. FX rates and metals prices'!$B$5:$B$106</c:f>
              <c:numCache>
                <c:formatCode>General</c:formatCode>
                <c:ptCount val="102"/>
                <c:pt idx="0">
                  <c:v>2009</c:v>
                </c:pt>
                <c:pt idx="12">
                  <c:v>2010</c:v>
                </c:pt>
                <c:pt idx="24">
                  <c:v>2011</c:v>
                </c:pt>
                <c:pt idx="36">
                  <c:v>2012</c:v>
                </c:pt>
                <c:pt idx="48">
                  <c:v>2013</c:v>
                </c:pt>
                <c:pt idx="60">
                  <c:v>2014</c:v>
                </c:pt>
                <c:pt idx="72">
                  <c:v>2015</c:v>
                </c:pt>
                <c:pt idx="84">
                  <c:v>2016</c:v>
                </c:pt>
                <c:pt idx="96">
                  <c:v>2017</c:v>
                </c:pt>
              </c:numCache>
            </c:numRef>
          </c:cat>
          <c:val>
            <c:numRef>
              <c:f>'20. FX rates and metals prices'!$C$5:$C$106</c:f>
              <c:numCache>
                <c:formatCode>_(* #,##0_);_(* \(#,##0\);_(* "-"??_);_(@_)</c:formatCode>
                <c:ptCount val="102"/>
                <c:pt idx="0">
                  <c:v>100</c:v>
                </c:pt>
                <c:pt idx="1">
                  <c:v>106.68243365417149</c:v>
                </c:pt>
                <c:pt idx="2">
                  <c:v>95.97996995613893</c:v>
                </c:pt>
                <c:pt idx="3">
                  <c:v>95.528499305608491</c:v>
                </c:pt>
                <c:pt idx="4">
                  <c:v>102.62834560308987</c:v>
                </c:pt>
                <c:pt idx="5">
                  <c:v>101.61258346562545</c:v>
                </c:pt>
                <c:pt idx="6">
                  <c:v>108.37934652961292</c:v>
                </c:pt>
                <c:pt idx="7">
                  <c:v>118.66792011739977</c:v>
                </c:pt>
                <c:pt idx="8">
                  <c:v>106.36113481920025</c:v>
                </c:pt>
                <c:pt idx="9">
                  <c:v>113.02719880197265</c:v>
                </c:pt>
                <c:pt idx="10">
                  <c:v>113.88670316633306</c:v>
                </c:pt>
                <c:pt idx="11">
                  <c:v>123.65852087266857</c:v>
                </c:pt>
                <c:pt idx="12">
                  <c:v>151.36066926206732</c:v>
                </c:pt>
                <c:pt idx="13">
                  <c:v>136.61259296653967</c:v>
                </c:pt>
                <c:pt idx="14">
                  <c:v>161.92812421128943</c:v>
                </c:pt>
                <c:pt idx="15">
                  <c:v>194.41295047313656</c:v>
                </c:pt>
                <c:pt idx="16">
                  <c:v>173.70804666592895</c:v>
                </c:pt>
                <c:pt idx="17">
                  <c:v>173.51212925385676</c:v>
                </c:pt>
                <c:pt idx="18">
                  <c:v>165.90573698849451</c:v>
                </c:pt>
                <c:pt idx="19">
                  <c:v>136.19906522318468</c:v>
                </c:pt>
                <c:pt idx="20">
                  <c:v>173.10896898116263</c:v>
                </c:pt>
                <c:pt idx="21">
                  <c:v>173.33494408441504</c:v>
                </c:pt>
                <c:pt idx="22">
                  <c:v>188.20648491813355</c:v>
                </c:pt>
                <c:pt idx="23">
                  <c:v>219.58824427837712</c:v>
                </c:pt>
                <c:pt idx="24">
                  <c:v>221.01255142333898</c:v>
                </c:pt>
                <c:pt idx="25">
                  <c:v>221.44093100909271</c:v>
                </c:pt>
                <c:pt idx="26">
                  <c:v>207.95308186611661</c:v>
                </c:pt>
                <c:pt idx="27">
                  <c:v>232.42160931703148</c:v>
                </c:pt>
                <c:pt idx="28">
                  <c:v>238.24316000777196</c:v>
                </c:pt>
                <c:pt idx="29">
                  <c:v>232.14375064440321</c:v>
                </c:pt>
                <c:pt idx="30">
                  <c:v>222.91556053475512</c:v>
                </c:pt>
                <c:pt idx="31">
                  <c:v>212.10155976503907</c:v>
                </c:pt>
                <c:pt idx="32">
                  <c:v>221.32694563757047</c:v>
                </c:pt>
                <c:pt idx="33">
                  <c:v>205.95713797787516</c:v>
                </c:pt>
                <c:pt idx="34">
                  <c:v>186.91140359080421</c:v>
                </c:pt>
                <c:pt idx="35">
                  <c:v>185.24942804437666</c:v>
                </c:pt>
                <c:pt idx="36">
                  <c:v>197.0310086301304</c:v>
                </c:pt>
                <c:pt idx="37">
                  <c:v>185.44445938400028</c:v>
                </c:pt>
                <c:pt idx="38">
                  <c:v>208.59263631495946</c:v>
                </c:pt>
                <c:pt idx="39">
                  <c:v>219.04508793000116</c:v>
                </c:pt>
                <c:pt idx="40">
                  <c:v>199.96584898001794</c:v>
                </c:pt>
                <c:pt idx="41">
                  <c:v>180.22255856277144</c:v>
                </c:pt>
                <c:pt idx="42">
                  <c:v>183.81984014936779</c:v>
                </c:pt>
                <c:pt idx="43">
                  <c:v>150.66491594044797</c:v>
                </c:pt>
                <c:pt idx="44">
                  <c:v>162.36654501976304</c:v>
                </c:pt>
                <c:pt idx="45">
                  <c:v>171.11075535653771</c:v>
                </c:pt>
                <c:pt idx="46">
                  <c:v>171.37609679254575</c:v>
                </c:pt>
                <c:pt idx="47">
                  <c:v>178.43580369528306</c:v>
                </c:pt>
                <c:pt idx="48">
                  <c:v>224.12142338547457</c:v>
                </c:pt>
                <c:pt idx="49">
                  <c:v>217.39405537249991</c:v>
                </c:pt>
                <c:pt idx="50">
                  <c:v>193.87507327419397</c:v>
                </c:pt>
                <c:pt idx="51">
                  <c:v>205.89817670225389</c:v>
                </c:pt>
                <c:pt idx="52">
                  <c:v>189.7067090878603</c:v>
                </c:pt>
                <c:pt idx="53">
                  <c:v>161.29707582155433</c:v>
                </c:pt>
                <c:pt idx="54">
                  <c:v>180.47200589555382</c:v>
                </c:pt>
                <c:pt idx="55">
                  <c:v>161.97607156745153</c:v>
                </c:pt>
                <c:pt idx="56">
                  <c:v>185.25278231878463</c:v>
                </c:pt>
                <c:pt idx="57">
                  <c:v>176.50760017782636</c:v>
                </c:pt>
                <c:pt idx="58">
                  <c:v>194.76268168491964</c:v>
                </c:pt>
                <c:pt idx="59">
                  <c:v>184.92884446314156</c:v>
                </c:pt>
                <c:pt idx="60">
                  <c:v>185.01093692137482</c:v>
                </c:pt>
                <c:pt idx="61">
                  <c:v>172.89752049817844</c:v>
                </c:pt>
                <c:pt idx="62">
                  <c:v>167.25837958313841</c:v>
                </c:pt>
                <c:pt idx="63">
                  <c:v>174.13051220424506</c:v>
                </c:pt>
                <c:pt idx="64">
                  <c:v>164.71691733977249</c:v>
                </c:pt>
                <c:pt idx="65">
                  <c:v>150.24226336206237</c:v>
                </c:pt>
                <c:pt idx="66">
                  <c:v>152.7111100754675</c:v>
                </c:pt>
                <c:pt idx="67">
                  <c:v>132.24880428861877</c:v>
                </c:pt>
                <c:pt idx="68">
                  <c:v>132.7439645120586</c:v>
                </c:pt>
                <c:pt idx="69">
                  <c:v>124.944801652943</c:v>
                </c:pt>
                <c:pt idx="70">
                  <c:v>118.30732464886928</c:v>
                </c:pt>
                <c:pt idx="71">
                  <c:v>118.63590718728601</c:v>
                </c:pt>
                <c:pt idx="72">
                  <c:v>115.02344210681801</c:v>
                </c:pt>
                <c:pt idx="73">
                  <c:v>114.21440306990915</c:v>
                </c:pt>
                <c:pt idx="74">
                  <c:v>104.31436785248613</c:v>
                </c:pt>
                <c:pt idx="75">
                  <c:v>100.04969656367588</c:v>
                </c:pt>
                <c:pt idx="76">
                  <c:v>104.67505507285502</c:v>
                </c:pt>
                <c:pt idx="77">
                  <c:v>105.65700866401274</c:v>
                </c:pt>
                <c:pt idx="78">
                  <c:v>95.464732692157185</c:v>
                </c:pt>
                <c:pt idx="79">
                  <c:v>91.877273647851396</c:v>
                </c:pt>
                <c:pt idx="80">
                  <c:v>93.859673959753081</c:v>
                </c:pt>
                <c:pt idx="81">
                  <c:v>93.798798365463085</c:v>
                </c:pt>
                <c:pt idx="82">
                  <c:v>83.903326551192166</c:v>
                </c:pt>
                <c:pt idx="83">
                  <c:v>81.103114694767882</c:v>
                </c:pt>
                <c:pt idx="84">
                  <c:v>77.724011830699908</c:v>
                </c:pt>
                <c:pt idx="85">
                  <c:v>87.458856548469313</c:v>
                </c:pt>
                <c:pt idx="86">
                  <c:v>99.453665848253038</c:v>
                </c:pt>
                <c:pt idx="87">
                  <c:v>97.222910889429045</c:v>
                </c:pt>
                <c:pt idx="88">
                  <c:v>98.13236317895317</c:v>
                </c:pt>
                <c:pt idx="89">
                  <c:v>93.070023385945007</c:v>
                </c:pt>
                <c:pt idx="90">
                  <c:v>106.86035410800368</c:v>
                </c:pt>
                <c:pt idx="91">
                  <c:v>108.89580484752005</c:v>
                </c:pt>
                <c:pt idx="92">
                  <c:v>99.546124437691248</c:v>
                </c:pt>
                <c:pt idx="93">
                  <c:v>109.18624091395918</c:v>
                </c:pt>
                <c:pt idx="94">
                  <c:v>118.21729043752576</c:v>
                </c:pt>
                <c:pt idx="95">
                  <c:v>119.44078253507755</c:v>
                </c:pt>
                <c:pt idx="96">
                  <c:v>120.85905242365646</c:v>
                </c:pt>
                <c:pt idx="97">
                  <c:v>125.65958575871153</c:v>
                </c:pt>
                <c:pt idx="98">
                  <c:v>126.39608890251775</c:v>
                </c:pt>
                <c:pt idx="99">
                  <c:v>112.88208965287858</c:v>
                </c:pt>
                <c:pt idx="100">
                  <c:v>105.43082894046181</c:v>
                </c:pt>
                <c:pt idx="101">
                  <c:v>102.65988586692735</c:v>
                </c:pt>
              </c:numCache>
            </c:numRef>
          </c:val>
          <c:smooth val="1"/>
        </c:ser>
        <c:dLbls>
          <c:showLegendKey val="0"/>
          <c:showVal val="0"/>
          <c:showCatName val="0"/>
          <c:showSerName val="0"/>
          <c:showPercent val="0"/>
          <c:showBubbleSize val="0"/>
        </c:dLbls>
        <c:marker val="1"/>
        <c:smooth val="0"/>
        <c:axId val="172928384"/>
        <c:axId val="173032960"/>
      </c:lineChart>
      <c:lineChart>
        <c:grouping val="standard"/>
        <c:varyColors val="0"/>
        <c:ser>
          <c:idx val="1"/>
          <c:order val="0"/>
          <c:tx>
            <c:strRef>
              <c:f>'20. FX rates and metals prices'!$D$4</c:f>
              <c:strCache>
                <c:ptCount val="1"/>
                <c:pt idx="0">
                  <c:v>trade-weighted nominal exchange rate (right axis)</c:v>
                </c:pt>
              </c:strCache>
            </c:strRef>
          </c:tx>
          <c:spPr>
            <a:ln w="25400">
              <a:solidFill>
                <a:sysClr val="windowText" lastClr="000000"/>
              </a:solidFill>
            </a:ln>
          </c:spPr>
          <c:marker>
            <c:symbol val="circle"/>
            <c:size val="3"/>
            <c:spPr>
              <a:solidFill>
                <a:sysClr val="windowText" lastClr="000000"/>
              </a:solidFill>
              <a:ln>
                <a:solidFill>
                  <a:sysClr val="windowText" lastClr="000000"/>
                </a:solidFill>
              </a:ln>
            </c:spPr>
          </c:marker>
          <c:cat>
            <c:numRef>
              <c:f>'20. FX rates and metals prices'!$B$5:$B$106</c:f>
              <c:numCache>
                <c:formatCode>General</c:formatCode>
                <c:ptCount val="102"/>
                <c:pt idx="0">
                  <c:v>2009</c:v>
                </c:pt>
                <c:pt idx="12">
                  <c:v>2010</c:v>
                </c:pt>
                <c:pt idx="24">
                  <c:v>2011</c:v>
                </c:pt>
                <c:pt idx="36">
                  <c:v>2012</c:v>
                </c:pt>
                <c:pt idx="48">
                  <c:v>2013</c:v>
                </c:pt>
                <c:pt idx="60">
                  <c:v>2014</c:v>
                </c:pt>
                <c:pt idx="72">
                  <c:v>2015</c:v>
                </c:pt>
                <c:pt idx="84">
                  <c:v>2016</c:v>
                </c:pt>
                <c:pt idx="96">
                  <c:v>2017</c:v>
                </c:pt>
              </c:numCache>
            </c:numRef>
          </c:cat>
          <c:val>
            <c:numRef>
              <c:f>'20. FX rates and metals prices'!$D$5:$D$106</c:f>
              <c:numCache>
                <c:formatCode>_(* #,##0_);_(* \(#,##0\);_(* "-"??_);_(@_)</c:formatCode>
                <c:ptCount val="102"/>
                <c:pt idx="0">
                  <c:v>100</c:v>
                </c:pt>
                <c:pt idx="1">
                  <c:v>101.03416677575601</c:v>
                </c:pt>
                <c:pt idx="2">
                  <c:v>101.29598114936509</c:v>
                </c:pt>
                <c:pt idx="3">
                  <c:v>111.02238512894358</c:v>
                </c:pt>
                <c:pt idx="4">
                  <c:v>116.49430553737399</c:v>
                </c:pt>
                <c:pt idx="5">
                  <c:v>118.86372561853645</c:v>
                </c:pt>
                <c:pt idx="6">
                  <c:v>119.97643670637518</c:v>
                </c:pt>
                <c:pt idx="7">
                  <c:v>119.02081424270192</c:v>
                </c:pt>
                <c:pt idx="8">
                  <c:v>124.11310380939912</c:v>
                </c:pt>
                <c:pt idx="9">
                  <c:v>123.44547715669589</c:v>
                </c:pt>
                <c:pt idx="10">
                  <c:v>122.0054981018458</c:v>
                </c:pt>
                <c:pt idx="11">
                  <c:v>123.96910590391413</c:v>
                </c:pt>
                <c:pt idx="12">
                  <c:v>125.60544573897107</c:v>
                </c:pt>
                <c:pt idx="13">
                  <c:v>124.46655321377142</c:v>
                </c:pt>
                <c:pt idx="14">
                  <c:v>128.60322031679539</c:v>
                </c:pt>
                <c:pt idx="15">
                  <c:v>130.31810446393507</c:v>
                </c:pt>
                <c:pt idx="16">
                  <c:v>129.15303050137453</c:v>
                </c:pt>
                <c:pt idx="17">
                  <c:v>130.37046733865688</c:v>
                </c:pt>
                <c:pt idx="18">
                  <c:v>129.16612122005498</c:v>
                </c:pt>
                <c:pt idx="19">
                  <c:v>132.46498232752975</c:v>
                </c:pt>
                <c:pt idx="20">
                  <c:v>134.08823144390627</c:v>
                </c:pt>
                <c:pt idx="21">
                  <c:v>134.07514072522582</c:v>
                </c:pt>
                <c:pt idx="22">
                  <c:v>133.78714491425578</c:v>
                </c:pt>
                <c:pt idx="23">
                  <c:v>138.22489854693023</c:v>
                </c:pt>
                <c:pt idx="24">
                  <c:v>135.80311559104595</c:v>
                </c:pt>
                <c:pt idx="25">
                  <c:v>129.11375834533317</c:v>
                </c:pt>
                <c:pt idx="26">
                  <c:v>132.9362482000262</c:v>
                </c:pt>
                <c:pt idx="27">
                  <c:v>134.44168084827857</c:v>
                </c:pt>
                <c:pt idx="28">
                  <c:v>131.86280926822883</c:v>
                </c:pt>
                <c:pt idx="29">
                  <c:v>132.91006676266528</c:v>
                </c:pt>
                <c:pt idx="30">
                  <c:v>132.67443382641707</c:v>
                </c:pt>
                <c:pt idx="31">
                  <c:v>127.16324126194527</c:v>
                </c:pt>
                <c:pt idx="32">
                  <c:v>122.16258672601126</c:v>
                </c:pt>
                <c:pt idx="33">
                  <c:v>116.28485403848671</c:v>
                </c:pt>
                <c:pt idx="34">
                  <c:v>113.99397826940698</c:v>
                </c:pt>
                <c:pt idx="35">
                  <c:v>115.15905223196754</c:v>
                </c:pt>
                <c:pt idx="36">
                  <c:v>117.89501243618274</c:v>
                </c:pt>
                <c:pt idx="37">
                  <c:v>121.71750229087577</c:v>
                </c:pt>
                <c:pt idx="38">
                  <c:v>123.34075140725224</c:v>
                </c:pt>
                <c:pt idx="39">
                  <c:v>119.9371645503338</c:v>
                </c:pt>
                <c:pt idx="40">
                  <c:v>116.91320853514857</c:v>
                </c:pt>
                <c:pt idx="41">
                  <c:v>114.9626914517607</c:v>
                </c:pt>
                <c:pt idx="42">
                  <c:v>117.33211153292315</c:v>
                </c:pt>
                <c:pt idx="43">
                  <c:v>116.32412619452808</c:v>
                </c:pt>
                <c:pt idx="44">
                  <c:v>114.46524414190338</c:v>
                </c:pt>
                <c:pt idx="45">
                  <c:v>109.07186804555569</c:v>
                </c:pt>
                <c:pt idx="46">
                  <c:v>107.88061264563424</c:v>
                </c:pt>
                <c:pt idx="47">
                  <c:v>109.05877732687526</c:v>
                </c:pt>
                <c:pt idx="48">
                  <c:v>107.12135096216781</c:v>
                </c:pt>
                <c:pt idx="49">
                  <c:v>106.30972640397958</c:v>
                </c:pt>
                <c:pt idx="50">
                  <c:v>104.28066500850896</c:v>
                </c:pt>
                <c:pt idx="51">
                  <c:v>104.89592878649037</c:v>
                </c:pt>
                <c:pt idx="52">
                  <c:v>102.48723654928655</c:v>
                </c:pt>
                <c:pt idx="53">
                  <c:v>95.470611336562385</c:v>
                </c:pt>
                <c:pt idx="54">
                  <c:v>97.30331195182616</c:v>
                </c:pt>
                <c:pt idx="55">
                  <c:v>95.130252650870545</c:v>
                </c:pt>
                <c:pt idx="56">
                  <c:v>95.784788584893306</c:v>
                </c:pt>
                <c:pt idx="57">
                  <c:v>95.130252650870545</c:v>
                </c:pt>
                <c:pt idx="58">
                  <c:v>93.20591700484357</c:v>
                </c:pt>
                <c:pt idx="59">
                  <c:v>91.360125670899336</c:v>
                </c:pt>
                <c:pt idx="60">
                  <c:v>87.393637910721296</c:v>
                </c:pt>
                <c:pt idx="61">
                  <c:v>86.477287603089408</c:v>
                </c:pt>
                <c:pt idx="62">
                  <c:v>88.192171750229093</c:v>
                </c:pt>
                <c:pt idx="63">
                  <c:v>89.854693022646941</c:v>
                </c:pt>
                <c:pt idx="64">
                  <c:v>91.255399921455677</c:v>
                </c:pt>
                <c:pt idx="65">
                  <c:v>89.108522057860966</c:v>
                </c:pt>
                <c:pt idx="66">
                  <c:v>89.095431339180521</c:v>
                </c:pt>
                <c:pt idx="67">
                  <c:v>89.723785835842392</c:v>
                </c:pt>
                <c:pt idx="68">
                  <c:v>88.755072653488682</c:v>
                </c:pt>
                <c:pt idx="69">
                  <c:v>88.820526246890935</c:v>
                </c:pt>
                <c:pt idx="70">
                  <c:v>89.802330147925119</c:v>
                </c:pt>
                <c:pt idx="71">
                  <c:v>88.048173844744085</c:v>
                </c:pt>
                <c:pt idx="72">
                  <c:v>89.095431339180521</c:v>
                </c:pt>
                <c:pt idx="73">
                  <c:v>89.972509490771046</c:v>
                </c:pt>
                <c:pt idx="74">
                  <c:v>88.231443906270457</c:v>
                </c:pt>
                <c:pt idx="75">
                  <c:v>88.532530435920933</c:v>
                </c:pt>
                <c:pt idx="76">
                  <c:v>87.72090587773269</c:v>
                </c:pt>
                <c:pt idx="77">
                  <c:v>85.534755858096617</c:v>
                </c:pt>
                <c:pt idx="78">
                  <c:v>85.35148579657023</c:v>
                </c:pt>
                <c:pt idx="79">
                  <c:v>82.87733996596414</c:v>
                </c:pt>
                <c:pt idx="80">
                  <c:v>79.081031548632012</c:v>
                </c:pt>
                <c:pt idx="81">
                  <c:v>79.643932451891601</c:v>
                </c:pt>
                <c:pt idx="82">
                  <c:v>77.680324649823291</c:v>
                </c:pt>
                <c:pt idx="83">
                  <c:v>73.491294672077501</c:v>
                </c:pt>
                <c:pt idx="84">
                  <c:v>67.535017672470218</c:v>
                </c:pt>
                <c:pt idx="85">
                  <c:v>69.498625474538557</c:v>
                </c:pt>
                <c:pt idx="86">
                  <c:v>70.650608718418638</c:v>
                </c:pt>
                <c:pt idx="87">
                  <c:v>73.242571017148848</c:v>
                </c:pt>
                <c:pt idx="88">
                  <c:v>70.218615001963613</c:v>
                </c:pt>
                <c:pt idx="89">
                  <c:v>71.89422699306192</c:v>
                </c:pt>
                <c:pt idx="90">
                  <c:v>75.769079722476761</c:v>
                </c:pt>
                <c:pt idx="91">
                  <c:v>78.884670768425181</c:v>
                </c:pt>
                <c:pt idx="92">
                  <c:v>77.392328838853246</c:v>
                </c:pt>
                <c:pt idx="93">
                  <c:v>78.937033643147004</c:v>
                </c:pt>
                <c:pt idx="94">
                  <c:v>80.29846838591439</c:v>
                </c:pt>
                <c:pt idx="95">
                  <c:v>81.987171095693157</c:v>
                </c:pt>
                <c:pt idx="96">
                  <c:v>83.256970807697343</c:v>
                </c:pt>
                <c:pt idx="97">
                  <c:v>85.037308548239281</c:v>
                </c:pt>
                <c:pt idx="98">
                  <c:v>86.608194789893957</c:v>
                </c:pt>
                <c:pt idx="99">
                  <c:v>82.78570493520094</c:v>
                </c:pt>
                <c:pt idx="100">
                  <c:v>83.034428590129593</c:v>
                </c:pt>
              </c:numCache>
            </c:numRef>
          </c:val>
          <c:smooth val="1"/>
        </c:ser>
        <c:dLbls>
          <c:showLegendKey val="0"/>
          <c:showVal val="0"/>
          <c:showCatName val="0"/>
          <c:showSerName val="0"/>
          <c:showPercent val="0"/>
          <c:showBubbleSize val="0"/>
        </c:dLbls>
        <c:marker val="1"/>
        <c:smooth val="0"/>
        <c:axId val="173053440"/>
        <c:axId val="173034880"/>
      </c:lineChart>
      <c:catAx>
        <c:axId val="172928384"/>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173032960"/>
        <c:crosses val="autoZero"/>
        <c:auto val="1"/>
        <c:lblAlgn val="ctr"/>
        <c:lblOffset val="100"/>
        <c:noMultiLvlLbl val="0"/>
      </c:catAx>
      <c:valAx>
        <c:axId val="173032960"/>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sz="1600"/>
                  <a:t>metals prices in USD (2009 = 100)</a:t>
                </a:r>
              </a:p>
            </c:rich>
          </c:tx>
          <c:overlay val="0"/>
        </c:title>
        <c:numFmt formatCode="_(* #,##0_);_(* \(#,##0\);_(* &quot;-&quot;??_);_(@_)" sourceLinked="1"/>
        <c:majorTickMark val="out"/>
        <c:minorTickMark val="none"/>
        <c:tickLblPos val="nextTo"/>
        <c:txPr>
          <a:bodyPr/>
          <a:lstStyle/>
          <a:p>
            <a:pPr>
              <a:defRPr sz="1600"/>
            </a:pPr>
            <a:endParaRPr lang="en-US"/>
          </a:p>
        </c:txPr>
        <c:crossAx val="172928384"/>
        <c:crosses val="autoZero"/>
        <c:crossBetween val="between"/>
      </c:valAx>
      <c:valAx>
        <c:axId val="173034880"/>
        <c:scaling>
          <c:orientation val="minMax"/>
          <c:min val="40"/>
        </c:scaling>
        <c:delete val="0"/>
        <c:axPos val="r"/>
        <c:title>
          <c:tx>
            <c:rich>
              <a:bodyPr rot="5400000" vert="horz"/>
              <a:lstStyle/>
              <a:p>
                <a:pPr>
                  <a:defRPr sz="1600"/>
                </a:pPr>
                <a:r>
                  <a:rPr lang="en-US" sz="1600"/>
                  <a:t>trade-weighted nominal FX rate 
(2009 = 100)</a:t>
                </a:r>
              </a:p>
            </c:rich>
          </c:tx>
          <c:overlay val="0"/>
        </c:title>
        <c:numFmt formatCode="_(* #,##0_);_(* \(#,##0\);_(* &quot;-&quot;??_);_(@_)" sourceLinked="1"/>
        <c:majorTickMark val="out"/>
        <c:minorTickMark val="none"/>
        <c:tickLblPos val="nextTo"/>
        <c:txPr>
          <a:bodyPr/>
          <a:lstStyle/>
          <a:p>
            <a:pPr>
              <a:defRPr sz="1600"/>
            </a:pPr>
            <a:endParaRPr lang="en-US"/>
          </a:p>
        </c:txPr>
        <c:crossAx val="173053440"/>
        <c:crosses val="max"/>
        <c:crossBetween val="between"/>
      </c:valAx>
      <c:catAx>
        <c:axId val="173053440"/>
        <c:scaling>
          <c:orientation val="minMax"/>
        </c:scaling>
        <c:delete val="1"/>
        <c:axPos val="b"/>
        <c:numFmt formatCode="General" sourceLinked="1"/>
        <c:majorTickMark val="out"/>
        <c:minorTickMark val="none"/>
        <c:tickLblPos val="nextTo"/>
        <c:crossAx val="173034880"/>
        <c:crosses val="autoZero"/>
        <c:auto val="1"/>
        <c:lblAlgn val="ctr"/>
        <c:lblOffset val="100"/>
        <c:noMultiLvlLbl val="0"/>
      </c:cat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'21. Net capital flows to SA'!$C$6</c:f>
              <c:strCache>
                <c:ptCount val="1"/>
                <c:pt idx="0">
                  <c:v>Net direct investment</c:v>
                </c:pt>
              </c:strCache>
            </c:strRef>
          </c:tx>
          <c:spPr>
            <a:solidFill>
              <a:srgbClr val="1F497D">
                <a:lumMod val="50000"/>
              </a:srgbClr>
            </a:solidFill>
          </c:spPr>
          <c:invertIfNegative val="0"/>
          <c:dPt>
            <c:idx val="17"/>
            <c:invertIfNegative val="0"/>
            <c:bubble3D val="0"/>
            <c:spPr>
              <a:solidFill>
                <a:srgbClr val="1F497D">
                  <a:lumMod val="40000"/>
                  <a:lumOff val="60000"/>
                </a:srgbClr>
              </a:solidFill>
            </c:spPr>
          </c:dPt>
          <c:dPt>
            <c:idx val="18"/>
            <c:invertIfNegative val="0"/>
            <c:bubble3D val="0"/>
            <c:spPr>
              <a:solidFill>
                <a:srgbClr val="4F81BD">
                  <a:lumMod val="60000"/>
                  <a:lumOff val="40000"/>
                </a:srgbClr>
              </a:solidFill>
            </c:spPr>
          </c:dPt>
          <c:dPt>
            <c:idx val="19"/>
            <c:invertIfNegative val="0"/>
            <c:bubble3D val="0"/>
            <c:spPr>
              <a:solidFill>
                <a:srgbClr val="4F81BD">
                  <a:lumMod val="60000"/>
                  <a:lumOff val="40000"/>
                </a:srgbClr>
              </a:solidFill>
            </c:spPr>
          </c:dPt>
          <c:dPt>
            <c:idx val="20"/>
            <c:invertIfNegative val="0"/>
            <c:bubble3D val="0"/>
            <c:spPr>
              <a:solidFill>
                <a:srgbClr val="4F81BD">
                  <a:lumMod val="60000"/>
                  <a:lumOff val="40000"/>
                </a:srgbClr>
              </a:solidFill>
            </c:spPr>
          </c:dPt>
          <c:dPt>
            <c:idx val="21"/>
            <c:invertIfNegative val="0"/>
            <c:bubble3D val="0"/>
            <c:spPr>
              <a:solidFill>
                <a:srgbClr val="4F81BD">
                  <a:lumMod val="60000"/>
                  <a:lumOff val="40000"/>
                </a:srgbClr>
              </a:solidFill>
            </c:spPr>
          </c:dPt>
          <c:dPt>
            <c:idx val="22"/>
            <c:invertIfNegative val="0"/>
            <c:bubble3D val="0"/>
            <c:spPr>
              <a:solidFill>
                <a:srgbClr val="4F81BD">
                  <a:lumMod val="60000"/>
                  <a:lumOff val="40000"/>
                </a:srgbClr>
              </a:solidFill>
            </c:spPr>
          </c:dPt>
          <c:dPt>
            <c:idx val="23"/>
            <c:invertIfNegative val="0"/>
            <c:bubble3D val="0"/>
            <c:spPr>
              <a:solidFill>
                <a:srgbClr val="4F81BD">
                  <a:lumMod val="60000"/>
                  <a:lumOff val="40000"/>
                </a:srgbClr>
              </a:solidFill>
            </c:spPr>
          </c:dPt>
          <c:dPt>
            <c:idx val="24"/>
            <c:invertIfNegative val="0"/>
            <c:bubble3D val="0"/>
            <c:spPr>
              <a:solidFill>
                <a:srgbClr val="4F81BD">
                  <a:lumMod val="60000"/>
                  <a:lumOff val="40000"/>
                </a:srgbClr>
              </a:solidFill>
            </c:spPr>
          </c:dPt>
          <c:dPt>
            <c:idx val="25"/>
            <c:invertIfNegative val="0"/>
            <c:bubble3D val="0"/>
            <c:spPr>
              <a:solidFill>
                <a:srgbClr val="4F81BD">
                  <a:lumMod val="60000"/>
                  <a:lumOff val="40000"/>
                </a:srgbClr>
              </a:solidFill>
            </c:spPr>
          </c:dPt>
          <c:dPt>
            <c:idx val="26"/>
            <c:invertIfNegative val="0"/>
            <c:bubble3D val="0"/>
            <c:spPr>
              <a:solidFill>
                <a:srgbClr val="4F81BD">
                  <a:lumMod val="60000"/>
                  <a:lumOff val="40000"/>
                </a:srgbClr>
              </a:solidFill>
            </c:spPr>
          </c:dPt>
          <c:dPt>
            <c:idx val="27"/>
            <c:invertIfNegative val="0"/>
            <c:bubble3D val="0"/>
            <c:spPr>
              <a:solidFill>
                <a:srgbClr val="4F81BD">
                  <a:lumMod val="60000"/>
                  <a:lumOff val="40000"/>
                </a:srgbClr>
              </a:solidFill>
            </c:spPr>
          </c:dPt>
          <c:dPt>
            <c:idx val="28"/>
            <c:invertIfNegative val="0"/>
            <c:bubble3D val="0"/>
            <c:spPr>
              <a:solidFill>
                <a:srgbClr val="4F81BD">
                  <a:lumMod val="60000"/>
                  <a:lumOff val="40000"/>
                </a:srgbClr>
              </a:solidFill>
            </c:spPr>
          </c:dPt>
          <c:dPt>
            <c:idx val="29"/>
            <c:invertIfNegative val="0"/>
            <c:bubble3D val="0"/>
            <c:spPr>
              <a:solidFill>
                <a:srgbClr val="4F81BD">
                  <a:lumMod val="60000"/>
                  <a:lumOff val="40000"/>
                </a:srgbClr>
              </a:solidFill>
            </c:spPr>
          </c:dPt>
          <c:dPt>
            <c:idx val="30"/>
            <c:invertIfNegative val="0"/>
            <c:bubble3D val="0"/>
            <c:spPr>
              <a:solidFill>
                <a:srgbClr val="4F81BD">
                  <a:lumMod val="60000"/>
                  <a:lumOff val="40000"/>
                </a:srgbClr>
              </a:solidFill>
            </c:spPr>
          </c:dPt>
          <c:dPt>
            <c:idx val="31"/>
            <c:invertIfNegative val="0"/>
            <c:bubble3D val="0"/>
            <c:spPr>
              <a:solidFill>
                <a:srgbClr val="4F81BD">
                  <a:lumMod val="60000"/>
                  <a:lumOff val="40000"/>
                </a:srgbClr>
              </a:solidFill>
            </c:spPr>
          </c:dPt>
          <c:dPt>
            <c:idx val="32"/>
            <c:invertIfNegative val="0"/>
            <c:bubble3D val="0"/>
            <c:spPr>
              <a:solidFill>
                <a:srgbClr val="4F81BD">
                  <a:lumMod val="60000"/>
                  <a:lumOff val="40000"/>
                </a:srgbClr>
              </a:solidFill>
            </c:spPr>
          </c:dPt>
          <c:dPt>
            <c:idx val="33"/>
            <c:invertIfNegative val="0"/>
            <c:bubble3D val="0"/>
            <c:spPr>
              <a:solidFill>
                <a:srgbClr val="4F81BD">
                  <a:lumMod val="60000"/>
                  <a:lumOff val="40000"/>
                </a:srgbClr>
              </a:solidFill>
            </c:spPr>
          </c:dPt>
          <c:dPt>
            <c:idx val="34"/>
            <c:invertIfNegative val="0"/>
            <c:bubble3D val="0"/>
            <c:spPr>
              <a:solidFill>
                <a:srgbClr val="4BACC6">
                  <a:lumMod val="20000"/>
                  <a:lumOff val="80000"/>
                </a:srgbClr>
              </a:solidFill>
            </c:spPr>
          </c:dPt>
          <c:dPt>
            <c:idx val="35"/>
            <c:invertIfNegative val="0"/>
            <c:bubble3D val="0"/>
            <c:spPr>
              <a:solidFill>
                <a:srgbClr val="4BACC6">
                  <a:lumMod val="20000"/>
                  <a:lumOff val="80000"/>
                </a:srgbClr>
              </a:solidFill>
            </c:spPr>
          </c:dPt>
          <c:dPt>
            <c:idx val="36"/>
            <c:invertIfNegative val="0"/>
            <c:bubble3D val="0"/>
            <c:spPr>
              <a:solidFill>
                <a:srgbClr val="4BACC6">
                  <a:lumMod val="20000"/>
                  <a:lumOff val="80000"/>
                  <a:alpha val="99000"/>
                </a:srgbClr>
              </a:solidFill>
            </c:spPr>
          </c:dPt>
          <c:dPt>
            <c:idx val="37"/>
            <c:invertIfNegative val="0"/>
            <c:bubble3D val="0"/>
            <c:spPr>
              <a:solidFill>
                <a:srgbClr val="4BACC6">
                  <a:lumMod val="20000"/>
                  <a:lumOff val="80000"/>
                  <a:alpha val="99000"/>
                </a:srgbClr>
              </a:solidFill>
            </c:spPr>
          </c:dPt>
          <c:dPt>
            <c:idx val="38"/>
            <c:invertIfNegative val="0"/>
            <c:bubble3D val="0"/>
            <c:spPr>
              <a:solidFill>
                <a:srgbClr val="4BACC6">
                  <a:lumMod val="20000"/>
                  <a:lumOff val="80000"/>
                  <a:alpha val="99000"/>
                </a:srgbClr>
              </a:solidFill>
            </c:spPr>
          </c:dPt>
          <c:dPt>
            <c:idx val="39"/>
            <c:invertIfNegative val="0"/>
            <c:bubble3D val="0"/>
            <c:spPr>
              <a:solidFill>
                <a:srgbClr val="4BACC6">
                  <a:lumMod val="20000"/>
                  <a:lumOff val="80000"/>
                  <a:alpha val="99000"/>
                </a:srgbClr>
              </a:solidFill>
            </c:spPr>
          </c:dPt>
          <c:dPt>
            <c:idx val="40"/>
            <c:invertIfNegative val="0"/>
            <c:bubble3D val="0"/>
            <c:spPr>
              <a:solidFill>
                <a:srgbClr val="4BACC6">
                  <a:lumMod val="20000"/>
                  <a:lumOff val="80000"/>
                  <a:alpha val="99000"/>
                </a:srgbClr>
              </a:solidFill>
            </c:spPr>
          </c:dPt>
          <c:dPt>
            <c:idx val="41"/>
            <c:invertIfNegative val="0"/>
            <c:bubble3D val="0"/>
            <c:spPr>
              <a:solidFill>
                <a:srgbClr val="4BACC6">
                  <a:lumMod val="20000"/>
                  <a:lumOff val="80000"/>
                  <a:alpha val="99000"/>
                </a:srgbClr>
              </a:solidFill>
            </c:spPr>
          </c:dPt>
          <c:dPt>
            <c:idx val="42"/>
            <c:invertIfNegative val="0"/>
            <c:bubble3D val="0"/>
            <c:spPr>
              <a:solidFill>
                <a:srgbClr val="4BACC6">
                  <a:lumMod val="20000"/>
                  <a:lumOff val="80000"/>
                  <a:alpha val="99000"/>
                </a:srgbClr>
              </a:solidFill>
            </c:spPr>
          </c:dPt>
          <c:dPt>
            <c:idx val="43"/>
            <c:invertIfNegative val="0"/>
            <c:bubble3D val="0"/>
            <c:spPr>
              <a:solidFill>
                <a:srgbClr val="4BACC6">
                  <a:lumMod val="20000"/>
                  <a:lumOff val="80000"/>
                  <a:alpha val="99000"/>
                </a:srgbClr>
              </a:solidFill>
            </c:spPr>
          </c:dPt>
          <c:dPt>
            <c:idx val="44"/>
            <c:invertIfNegative val="0"/>
            <c:bubble3D val="0"/>
            <c:spPr>
              <a:solidFill>
                <a:srgbClr val="4BACC6">
                  <a:lumMod val="20000"/>
                  <a:lumOff val="80000"/>
                  <a:alpha val="99000"/>
                </a:srgbClr>
              </a:solidFill>
            </c:spPr>
          </c:dPt>
          <c:dPt>
            <c:idx val="45"/>
            <c:invertIfNegative val="0"/>
            <c:bubble3D val="0"/>
            <c:spPr>
              <a:solidFill>
                <a:srgbClr val="4BACC6">
                  <a:lumMod val="20000"/>
                  <a:lumOff val="80000"/>
                  <a:alpha val="99000"/>
                </a:srgbClr>
              </a:solidFill>
            </c:spPr>
          </c:dPt>
          <c:dPt>
            <c:idx val="46"/>
            <c:invertIfNegative val="0"/>
            <c:bubble3D val="0"/>
            <c:spPr>
              <a:solidFill>
                <a:srgbClr val="4BACC6">
                  <a:lumMod val="20000"/>
                  <a:lumOff val="80000"/>
                  <a:alpha val="99000"/>
                </a:srgbClr>
              </a:solidFill>
            </c:spPr>
          </c:dPt>
          <c:dPt>
            <c:idx val="47"/>
            <c:invertIfNegative val="0"/>
            <c:bubble3D val="0"/>
            <c:spPr>
              <a:solidFill>
                <a:srgbClr val="4BACC6">
                  <a:lumMod val="20000"/>
                  <a:lumOff val="80000"/>
                  <a:alpha val="99000"/>
                </a:srgbClr>
              </a:solidFill>
            </c:spPr>
          </c:dPt>
          <c:dPt>
            <c:idx val="48"/>
            <c:invertIfNegative val="0"/>
            <c:bubble3D val="0"/>
            <c:spPr>
              <a:solidFill>
                <a:srgbClr val="4BACC6">
                  <a:lumMod val="20000"/>
                  <a:lumOff val="80000"/>
                  <a:alpha val="99000"/>
                </a:srgbClr>
              </a:solidFill>
            </c:spPr>
          </c:dPt>
          <c:dPt>
            <c:idx val="49"/>
            <c:invertIfNegative val="0"/>
            <c:bubble3D val="0"/>
            <c:spPr>
              <a:solidFill>
                <a:srgbClr val="4BACC6">
                  <a:lumMod val="20000"/>
                  <a:lumOff val="80000"/>
                  <a:alpha val="99000"/>
                </a:srgbClr>
              </a:solidFill>
            </c:spPr>
          </c:dPt>
          <c:dPt>
            <c:idx val="50"/>
            <c:invertIfNegative val="0"/>
            <c:bubble3D val="0"/>
            <c:spPr>
              <a:solidFill>
                <a:srgbClr val="4BACC6">
                  <a:lumMod val="20000"/>
                  <a:lumOff val="80000"/>
                  <a:alpha val="99000"/>
                </a:srgbClr>
              </a:solidFill>
            </c:spPr>
          </c:dPt>
          <c:dPt>
            <c:idx val="51"/>
            <c:invertIfNegative val="0"/>
            <c:bubble3D val="0"/>
            <c:spPr>
              <a:solidFill>
                <a:srgbClr val="4BACC6">
                  <a:lumMod val="20000"/>
                  <a:lumOff val="80000"/>
                  <a:alpha val="99000"/>
                </a:srgbClr>
              </a:solidFill>
            </c:spPr>
          </c:dPt>
          <c:dPt>
            <c:idx val="52"/>
            <c:invertIfNegative val="0"/>
            <c:bubble3D val="0"/>
            <c:spPr>
              <a:solidFill>
                <a:srgbClr val="4BACC6">
                  <a:lumMod val="20000"/>
                  <a:lumOff val="80000"/>
                  <a:alpha val="99000"/>
                </a:srgbClr>
              </a:solidFill>
            </c:spPr>
          </c:dPt>
          <c:cat>
            <c:multiLvlStrRef>
              <c:f>'21. Net capital flows to SA'!$A$7:$B$56</c:f>
              <c:multiLvlStrCache>
                <c:ptCount val="50"/>
                <c:lvl>
                  <c:pt idx="0">
                    <c:v>2001</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7">
                    <c:v>2001</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4">
                    <c:v>2001</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lvl>
                <c:lvl>
                  <c:pt idx="0">
                    <c:v>Net direct investment</c:v>
                  </c:pt>
                  <c:pt idx="17">
                    <c:v>Net portfolio investment</c:v>
                  </c:pt>
                  <c:pt idx="34">
                    <c:v>Net other investment</c:v>
                  </c:pt>
                </c:lvl>
              </c:multiLvlStrCache>
            </c:multiLvlStrRef>
          </c:cat>
          <c:val>
            <c:numRef>
              <c:f>'21. Net capital flows to SA'!$C$7:$C$56</c:f>
              <c:numCache>
                <c:formatCode>0.0%</c:formatCode>
                <c:ptCount val="50"/>
                <c:pt idx="0">
                  <c:v>-5.7834838936936675E-3</c:v>
                </c:pt>
                <c:pt idx="1">
                  <c:v>7.2286132875723644E-3</c:v>
                </c:pt>
                <c:pt idx="2">
                  <c:v>9.352181046442783E-3</c:v>
                </c:pt>
                <c:pt idx="3">
                  <c:v>-7.8374046392827561E-3</c:v>
                </c:pt>
                <c:pt idx="4">
                  <c:v>2.5748511536778831E-2</c:v>
                </c:pt>
                <c:pt idx="5">
                  <c:v>-2.3484812809041678E-2</c:v>
                </c:pt>
                <c:pt idx="6">
                  <c:v>2.8030207069043741E-2</c:v>
                </c:pt>
                <c:pt idx="7">
                  <c:v>3.1329011708575133E-2</c:v>
                </c:pt>
                <c:pt idx="8">
                  <c:v>1.8727071771235067E-2</c:v>
                </c:pt>
                <c:pt idx="9">
                  <c:v>5.010902500495568E-3</c:v>
                </c:pt>
                <c:pt idx="10">
                  <c:v>1.6013419879951325E-2</c:v>
                </c:pt>
                <c:pt idx="11">
                  <c:v>2.8387925961928201E-3</c:v>
                </c:pt>
                <c:pt idx="12">
                  <c:v>3.0288670477025123E-3</c:v>
                </c:pt>
                <c:pt idx="13">
                  <c:v>-1.1213587124993245E-2</c:v>
                </c:pt>
                <c:pt idx="14">
                  <c:v>-9.5349628646076018E-3</c:v>
                </c:pt>
                <c:pt idx="15">
                  <c:v>-1.4424141270490572E-3</c:v>
                </c:pt>
                <c:pt idx="17">
                  <c:v>-6.765488329609431E-3</c:v>
                </c:pt>
                <c:pt idx="18">
                  <c:v>-5.9242018672585536E-3</c:v>
                </c:pt>
                <c:pt idx="19">
                  <c:v>1.198036483815572E-2</c:v>
                </c:pt>
                <c:pt idx="20">
                  <c:v>2.9980489245250916E-2</c:v>
                </c:pt>
                <c:pt idx="21">
                  <c:v>4.1621093378478628E-2</c:v>
                </c:pt>
                <c:pt idx="22">
                  <c:v>5.4409648640870681E-2</c:v>
                </c:pt>
                <c:pt idx="23">
                  <c:v>1.241032420319528E-2</c:v>
                </c:pt>
                <c:pt idx="24">
                  <c:v>-4.3057930087326488E-2</c:v>
                </c:pt>
                <c:pt idx="25">
                  <c:v>4.7608017433292571E-2</c:v>
                </c:pt>
                <c:pt idx="26">
                  <c:v>2.4670801121400052E-2</c:v>
                </c:pt>
                <c:pt idx="27">
                  <c:v>1.0782161486841618E-2</c:v>
                </c:pt>
                <c:pt idx="28">
                  <c:v>3.7126841962937598E-2</c:v>
                </c:pt>
                <c:pt idx="29">
                  <c:v>3.4941103211362581E-2</c:v>
                </c:pt>
                <c:pt idx="30">
                  <c:v>4.3327679097969772E-2</c:v>
                </c:pt>
                <c:pt idx="31">
                  <c:v>3.2397382536384051E-2</c:v>
                </c:pt>
                <c:pt idx="32">
                  <c:v>4.037552419329124E-2</c:v>
                </c:pt>
                <c:pt idx="34">
                  <c:v>3.2306819554892923E-3</c:v>
                </c:pt>
                <c:pt idx="35">
                  <c:v>-2.5041182474529211E-3</c:v>
                </c:pt>
                <c:pt idx="36">
                  <c:v>-2.8680267339827332E-2</c:v>
                </c:pt>
                <c:pt idx="37">
                  <c:v>2.1635950634546416E-2</c:v>
                </c:pt>
                <c:pt idx="38">
                  <c:v>-2.1563694812729451E-2</c:v>
                </c:pt>
                <c:pt idx="39">
                  <c:v>2.7718389451377442E-2</c:v>
                </c:pt>
                <c:pt idx="40">
                  <c:v>4.7447852732477667E-2</c:v>
                </c:pt>
                <c:pt idx="41">
                  <c:v>3.003908393954818E-2</c:v>
                </c:pt>
                <c:pt idx="42">
                  <c:v>-2.4017809550685104E-3</c:v>
                </c:pt>
                <c:pt idx="43">
                  <c:v>1.1295769263444057E-2</c:v>
                </c:pt>
                <c:pt idx="44">
                  <c:v>2.2505065913725818E-3</c:v>
                </c:pt>
                <c:pt idx="45">
                  <c:v>2.222400895211905E-2</c:v>
                </c:pt>
                <c:pt idx="46">
                  <c:v>1.317940304015372E-2</c:v>
                </c:pt>
                <c:pt idx="47">
                  <c:v>3.405804239357977E-2</c:v>
                </c:pt>
                <c:pt idx="48">
                  <c:v>2.636529175521277E-2</c:v>
                </c:pt>
                <c:pt idx="49">
                  <c:v>-2.4552699020351865E-3</c:v>
                </c:pt>
              </c:numCache>
            </c:numRef>
          </c:val>
        </c:ser>
        <c:dLbls>
          <c:showLegendKey val="0"/>
          <c:showVal val="0"/>
          <c:showCatName val="0"/>
          <c:showSerName val="0"/>
          <c:showPercent val="0"/>
          <c:showBubbleSize val="0"/>
        </c:dLbls>
        <c:gapWidth val="11"/>
        <c:overlap val="19"/>
        <c:axId val="180346880"/>
        <c:axId val="180348416"/>
      </c:barChart>
      <c:catAx>
        <c:axId val="180346880"/>
        <c:scaling>
          <c:orientation val="minMax"/>
        </c:scaling>
        <c:delete val="0"/>
        <c:axPos val="b"/>
        <c:numFmt formatCode="General" sourceLinked="1"/>
        <c:majorTickMark val="out"/>
        <c:minorTickMark val="none"/>
        <c:tickLblPos val="nextTo"/>
        <c:txPr>
          <a:bodyPr rot="5400000" vert="horz"/>
          <a:lstStyle/>
          <a:p>
            <a:pPr>
              <a:defRPr sz="1600" b="1"/>
            </a:pPr>
            <a:endParaRPr lang="en-US"/>
          </a:p>
        </c:txPr>
        <c:crossAx val="180348416"/>
        <c:crosses val="autoZero"/>
        <c:auto val="1"/>
        <c:lblAlgn val="ctr"/>
        <c:lblOffset val="100"/>
        <c:noMultiLvlLbl val="0"/>
      </c:catAx>
      <c:valAx>
        <c:axId val="180348416"/>
        <c:scaling>
          <c:orientation val="minMax"/>
          <c:min val="-5.000000000000001E-2"/>
        </c:scaling>
        <c:delete val="0"/>
        <c:axPos val="l"/>
        <c:majorGridlines>
          <c:spPr>
            <a:ln>
              <a:solidFill>
                <a:sysClr val="window" lastClr="FFFFFF">
                  <a:lumMod val="75000"/>
                </a:sysClr>
              </a:solidFill>
            </a:ln>
          </c:spPr>
        </c:majorGridlines>
        <c:numFmt formatCode="0.0%" sourceLinked="1"/>
        <c:majorTickMark val="out"/>
        <c:minorTickMark val="none"/>
        <c:tickLblPos val="nextTo"/>
        <c:txPr>
          <a:bodyPr/>
          <a:lstStyle/>
          <a:p>
            <a:pPr>
              <a:defRPr sz="1600"/>
            </a:pPr>
            <a:endParaRPr lang="en-US"/>
          </a:p>
        </c:txPr>
        <c:crossAx val="180346880"/>
        <c:crosses val="autoZero"/>
        <c:crossBetween val="between"/>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'22. capital flows comp UMIC'!$C$4</c:f>
              <c:strCache>
                <c:ptCount val="1"/>
                <c:pt idx="0">
                  <c:v>portfolio</c:v>
                </c:pt>
              </c:strCache>
            </c:strRef>
          </c:tx>
          <c:spPr>
            <a:solidFill>
              <a:srgbClr val="1F497D">
                <a:lumMod val="50000"/>
              </a:srgbClr>
            </a:solidFill>
          </c:spPr>
          <c:invertIfNegative val="0"/>
          <c:cat>
            <c:multiLvlStrRef>
              <c:f>'22. capital flows comp UMIC'!$A$5:$B$49</c:f>
              <c:multiLvlStrCache>
                <c:ptCount val="45"/>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lvl>
                <c:lvl>
                  <c:pt idx="0">
                    <c:v>South Africa</c:v>
                  </c:pt>
                  <c:pt idx="15">
                    <c:v>Total UMIC ex China (a)</c:v>
                  </c:pt>
                  <c:pt idx="30">
                    <c:v>China</c:v>
                  </c:pt>
                </c:lvl>
              </c:multiLvlStrCache>
            </c:multiLvlStrRef>
          </c:cat>
          <c:val>
            <c:numRef>
              <c:f>'22. capital flows comp UMIC'!$C$5:$C$49</c:f>
              <c:numCache>
                <c:formatCode>0.0%</c:formatCode>
                <c:ptCount val="45"/>
                <c:pt idx="0">
                  <c:v>-3.6128890391681468E-3</c:v>
                </c:pt>
                <c:pt idx="1">
                  <c:v>4.1277523972130768E-3</c:v>
                </c:pt>
                <c:pt idx="2">
                  <c:v>2.781713940709462E-2</c:v>
                </c:pt>
                <c:pt idx="3">
                  <c:v>1.8649584074907456E-2</c:v>
                </c:pt>
                <c:pt idx="4">
                  <c:v>7.2255612980743386E-2</c:v>
                </c:pt>
                <c:pt idx="5">
                  <c:v>3.4208056901957641E-2</c:v>
                </c:pt>
                <c:pt idx="6">
                  <c:v>-4.987503502129819E-2</c:v>
                </c:pt>
                <c:pt idx="7">
                  <c:v>3.927181055775536E-2</c:v>
                </c:pt>
                <c:pt idx="8">
                  <c:v>2.6036811352080993E-2</c:v>
                </c:pt>
                <c:pt idx="9">
                  <c:v>1.8551786263738726E-2</c:v>
                </c:pt>
                <c:pt idx="10">
                  <c:v>3.411328347339769E-2</c:v>
                </c:pt>
                <c:pt idx="11">
                  <c:v>3.0042437569889138E-2</c:v>
                </c:pt>
                <c:pt idx="12">
                  <c:v>3.8701125166589245E-2</c:v>
                </c:pt>
                <c:pt idx="13">
                  <c:v>3.2389685253869177E-2</c:v>
                </c:pt>
                <c:pt idx="15">
                  <c:v>-4.7802086134789883E-3</c:v>
                </c:pt>
                <c:pt idx="16">
                  <c:v>-1.2018210682096283E-3</c:v>
                </c:pt>
                <c:pt idx="17">
                  <c:v>1.4325651472106423E-3</c:v>
                </c:pt>
                <c:pt idx="18">
                  <c:v>-2.4239888247492673E-3</c:v>
                </c:pt>
                <c:pt idx="19">
                  <c:v>5.358726224422585E-3</c:v>
                </c:pt>
                <c:pt idx="20">
                  <c:v>9.8601104074943907E-3</c:v>
                </c:pt>
                <c:pt idx="21">
                  <c:v>-8.0622429892417448E-3</c:v>
                </c:pt>
                <c:pt idx="22">
                  <c:v>5.477038541562884E-3</c:v>
                </c:pt>
                <c:pt idx="23">
                  <c:v>1.8315241681562681E-2</c:v>
                </c:pt>
                <c:pt idx="24">
                  <c:v>1.2286860259880697E-2</c:v>
                </c:pt>
                <c:pt idx="25">
                  <c:v>1.7411825098534672E-2</c:v>
                </c:pt>
                <c:pt idx="26">
                  <c:v>1.05484941172676E-2</c:v>
                </c:pt>
                <c:pt idx="27">
                  <c:v>7.5109624724283754E-3</c:v>
                </c:pt>
                <c:pt idx="28">
                  <c:v>3.0855759606712089E-4</c:v>
                </c:pt>
                <c:pt idx="30">
                  <c:v>-7.0330740530078015E-3</c:v>
                </c:pt>
                <c:pt idx="31">
                  <c:v>6.888635563601783E-3</c:v>
                </c:pt>
                <c:pt idx="32">
                  <c:v>1.0097234287714288E-2</c:v>
                </c:pt>
                <c:pt idx="33">
                  <c:v>-2.0603270006747734E-3</c:v>
                </c:pt>
                <c:pt idx="34">
                  <c:v>-2.485945909159052E-2</c:v>
                </c:pt>
                <c:pt idx="35">
                  <c:v>4.6289774545982985E-3</c:v>
                </c:pt>
                <c:pt idx="36">
                  <c:v>7.5795646480803155E-3</c:v>
                </c:pt>
                <c:pt idx="37">
                  <c:v>5.300901653587561E-3</c:v>
                </c:pt>
                <c:pt idx="38">
                  <c:v>3.9403275188522628E-3</c:v>
                </c:pt>
                <c:pt idx="39">
                  <c:v>2.5934639153762607E-3</c:v>
                </c:pt>
                <c:pt idx="40">
                  <c:v>5.5813343822866748E-3</c:v>
                </c:pt>
                <c:pt idx="41">
                  <c:v>5.5053485143092065E-3</c:v>
                </c:pt>
                <c:pt idx="42">
                  <c:v>7.8636259705478877E-3</c:v>
                </c:pt>
                <c:pt idx="43">
                  <c:v>-6.0074175879079239E-3</c:v>
                </c:pt>
                <c:pt idx="44">
                  <c:v>0</c:v>
                </c:pt>
              </c:numCache>
            </c:numRef>
          </c:val>
        </c:ser>
        <c:ser>
          <c:idx val="1"/>
          <c:order val="1"/>
          <c:tx>
            <c:strRef>
              <c:f>'22. capital flows comp UMIC'!$D$4</c:f>
              <c:strCache>
                <c:ptCount val="1"/>
                <c:pt idx="0">
                  <c:v>FDI</c:v>
                </c:pt>
              </c:strCache>
            </c:strRef>
          </c:tx>
          <c:spPr>
            <a:solidFill>
              <a:schemeClr val="accent1">
                <a:lumMod val="20000"/>
                <a:lumOff val="80000"/>
              </a:schemeClr>
            </a:solidFill>
          </c:spPr>
          <c:invertIfNegative val="0"/>
          <c:cat>
            <c:multiLvlStrRef>
              <c:f>'22. capital flows comp UMIC'!$A$5:$B$49</c:f>
              <c:multiLvlStrCache>
                <c:ptCount val="45"/>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lvl>
                <c:lvl>
                  <c:pt idx="0">
                    <c:v>South Africa</c:v>
                  </c:pt>
                  <c:pt idx="15">
                    <c:v>Total UMIC ex China (a)</c:v>
                  </c:pt>
                  <c:pt idx="30">
                    <c:v>China</c:v>
                  </c:pt>
                </c:lvl>
              </c:multiLvlStrCache>
            </c:multiLvlStrRef>
          </c:cat>
          <c:val>
            <c:numRef>
              <c:f>'22. capital flows comp UMIC'!$D$5:$D$49</c:f>
              <c:numCache>
                <c:formatCode>0.0%</c:formatCode>
                <c:ptCount val="45"/>
                <c:pt idx="0">
                  <c:v>1.6297440353303438E-2</c:v>
                </c:pt>
                <c:pt idx="1">
                  <c:v>1.3157395667786028E-3</c:v>
                </c:pt>
                <c:pt idx="2">
                  <c:v>-2.6422542363002399E-3</c:v>
                </c:pt>
                <c:pt idx="3">
                  <c:v>2.1773770328354834E-2</c:v>
                </c:pt>
                <c:pt idx="4">
                  <c:v>-1.9531491549850021E-2</c:v>
                </c:pt>
                <c:pt idx="5">
                  <c:v>1.203905511470856E-2</c:v>
                </c:pt>
                <c:pt idx="6">
                  <c:v>4.1861390127761147E-2</c:v>
                </c:pt>
                <c:pt idx="7">
                  <c:v>2.1332923234238792E-2</c:v>
                </c:pt>
                <c:pt idx="8">
                  <c:v>1.0269271752340998E-2</c:v>
                </c:pt>
                <c:pt idx="9">
                  <c:v>1.0308580649085256E-2</c:v>
                </c:pt>
                <c:pt idx="10">
                  <c:v>4.3579068103798049E-3</c:v>
                </c:pt>
                <c:pt idx="11">
                  <c:v>4.6713966541937577E-3</c:v>
                </c:pt>
                <c:pt idx="12">
                  <c:v>-5.4166018869924917E-3</c:v>
                </c:pt>
                <c:pt idx="13">
                  <c:v>-1.2582564346524182E-2</c:v>
                </c:pt>
                <c:pt idx="15">
                  <c:v>2.223296634174577E-2</c:v>
                </c:pt>
                <c:pt idx="16">
                  <c:v>1.7749977493658881E-2</c:v>
                </c:pt>
                <c:pt idx="17">
                  <c:v>2.0992157039802437E-2</c:v>
                </c:pt>
                <c:pt idx="18">
                  <c:v>1.898324332090192E-2</c:v>
                </c:pt>
                <c:pt idx="19">
                  <c:v>1.6881289560623593E-2</c:v>
                </c:pt>
                <c:pt idx="20">
                  <c:v>2.3861611690696796E-2</c:v>
                </c:pt>
                <c:pt idx="21">
                  <c:v>2.2146075147950837E-2</c:v>
                </c:pt>
                <c:pt idx="22">
                  <c:v>1.2344018518570489E-2</c:v>
                </c:pt>
                <c:pt idx="23">
                  <c:v>1.5824071207061825E-2</c:v>
                </c:pt>
                <c:pt idx="24">
                  <c:v>1.5962192767855318E-2</c:v>
                </c:pt>
                <c:pt idx="25">
                  <c:v>1.6755082817176949E-2</c:v>
                </c:pt>
                <c:pt idx="26">
                  <c:v>1.4015715246071083E-2</c:v>
                </c:pt>
                <c:pt idx="27">
                  <c:v>1.1308335235388474E-2</c:v>
                </c:pt>
                <c:pt idx="28">
                  <c:v>1.8030996350193933E-2</c:v>
                </c:pt>
                <c:pt idx="30">
                  <c:v>3.1817740445718279E-2</c:v>
                </c:pt>
                <c:pt idx="31">
                  <c:v>2.9780897850244049E-2</c:v>
                </c:pt>
                <c:pt idx="32">
                  <c:v>3.0759070275831926E-2</c:v>
                </c:pt>
                <c:pt idx="33">
                  <c:v>3.953651687040128E-2</c:v>
                </c:pt>
                <c:pt idx="34">
                  <c:v>3.6389909315800474E-2</c:v>
                </c:pt>
                <c:pt idx="35">
                  <c:v>3.9157483351491315E-2</c:v>
                </c:pt>
                <c:pt idx="36">
                  <c:v>2.4964603188365634E-2</c:v>
                </c:pt>
                <c:pt idx="37">
                  <c:v>1.7058287953125039E-2</c:v>
                </c:pt>
                <c:pt idx="38">
                  <c:v>3.0447696190792441E-2</c:v>
                </c:pt>
                <c:pt idx="39">
                  <c:v>3.0590942905657368E-2</c:v>
                </c:pt>
                <c:pt idx="40">
                  <c:v>2.0588694196576E-2</c:v>
                </c:pt>
                <c:pt idx="41">
                  <c:v>2.2686839209934799E-2</c:v>
                </c:pt>
                <c:pt idx="42">
                  <c:v>1.3829659555022871E-2</c:v>
                </c:pt>
                <c:pt idx="43">
                  <c:v>6.1546057686525839E-3</c:v>
                </c:pt>
                <c:pt idx="44">
                  <c:v>0</c:v>
                </c:pt>
              </c:numCache>
            </c:numRef>
          </c:val>
        </c:ser>
        <c:dLbls>
          <c:showLegendKey val="0"/>
          <c:showVal val="0"/>
          <c:showCatName val="0"/>
          <c:showSerName val="0"/>
          <c:showPercent val="0"/>
          <c:showBubbleSize val="0"/>
        </c:dLbls>
        <c:gapWidth val="17"/>
        <c:overlap val="100"/>
        <c:axId val="180423296"/>
        <c:axId val="180425088"/>
      </c:barChart>
      <c:catAx>
        <c:axId val="180423296"/>
        <c:scaling>
          <c:orientation val="minMax"/>
        </c:scaling>
        <c:delete val="0"/>
        <c:axPos val="b"/>
        <c:numFmt formatCode="General" sourceLinked="1"/>
        <c:majorTickMark val="out"/>
        <c:minorTickMark val="none"/>
        <c:tickLblPos val="nextTo"/>
        <c:txPr>
          <a:bodyPr/>
          <a:lstStyle/>
          <a:p>
            <a:pPr>
              <a:defRPr sz="1600"/>
            </a:pPr>
            <a:endParaRPr lang="en-US"/>
          </a:p>
        </c:txPr>
        <c:crossAx val="180425088"/>
        <c:crosses val="autoZero"/>
        <c:auto val="1"/>
        <c:lblAlgn val="ctr"/>
        <c:lblOffset val="100"/>
        <c:noMultiLvlLbl val="0"/>
      </c:catAx>
      <c:valAx>
        <c:axId val="180425088"/>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txPr>
          <a:bodyPr/>
          <a:lstStyle/>
          <a:p>
            <a:pPr>
              <a:defRPr sz="1600"/>
            </a:pPr>
            <a:endParaRPr lang="en-US"/>
          </a:p>
        </c:txPr>
        <c:crossAx val="18042329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
          <c:order val="0"/>
          <c:tx>
            <c:strRef>
              <c:f>'GDP major trade partners'!$A$4</c:f>
              <c:strCache>
                <c:ptCount val="1"/>
                <c:pt idx="0">
                  <c:v>South Africa</c:v>
                </c:pt>
              </c:strCache>
            </c:strRef>
          </c:tx>
          <c:spPr>
            <a:ln w="69850">
              <a:solidFill>
                <a:sysClr val="windowText" lastClr="000000"/>
              </a:solidFill>
            </a:ln>
          </c:spPr>
          <c:marker>
            <c:symbol val="none"/>
          </c:marke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partners'!$B$4:$R$4</c:f>
              <c:numCache>
                <c:formatCode>0.0</c:formatCode>
                <c:ptCount val="17"/>
                <c:pt idx="0">
                  <c:v>4.1545445826273237</c:v>
                </c:pt>
                <c:pt idx="1">
                  <c:v>2.7354952908615644</c:v>
                </c:pt>
                <c:pt idx="2">
                  <c:v>3.6677968768751299</c:v>
                </c:pt>
                <c:pt idx="3">
                  <c:v>2.9490781458875119</c:v>
                </c:pt>
                <c:pt idx="4">
                  <c:v>4.5545699205685537</c:v>
                </c:pt>
                <c:pt idx="5">
                  <c:v>5.2771117349823555</c:v>
                </c:pt>
                <c:pt idx="6">
                  <c:v>5.6036647889724094</c:v>
                </c:pt>
                <c:pt idx="7">
                  <c:v>5.3604651396161387</c:v>
                </c:pt>
                <c:pt idx="8">
                  <c:v>3.1910516450526387</c:v>
                </c:pt>
                <c:pt idx="9">
                  <c:v>-1.5381008639149343</c:v>
                </c:pt>
                <c:pt idx="10">
                  <c:v>3.0397770627674561</c:v>
                </c:pt>
                <c:pt idx="11">
                  <c:v>3.28419713479731</c:v>
                </c:pt>
                <c:pt idx="12">
                  <c:v>2.2132589778659906</c:v>
                </c:pt>
                <c:pt idx="13">
                  <c:v>2.4892832866150627</c:v>
                </c:pt>
                <c:pt idx="14">
                  <c:v>1.6995976177247201</c:v>
                </c:pt>
                <c:pt idx="15">
                  <c:v>1.2988511905116269</c:v>
                </c:pt>
                <c:pt idx="16">
                  <c:v>0.27935742242912909</c:v>
                </c:pt>
              </c:numCache>
            </c:numRef>
          </c:val>
          <c:smooth val="0"/>
          <c:extLst xmlns:c16r2="http://schemas.microsoft.com/office/drawing/2015/06/chart">
            <c:ext xmlns:c16="http://schemas.microsoft.com/office/drawing/2014/chart" uri="{C3380CC4-5D6E-409C-BE32-E72D297353CC}">
              <c16:uniqueId val="{00000000-F8C4-4248-9076-9521661FFF40}"/>
            </c:ext>
          </c:extLst>
        </c:ser>
        <c:ser>
          <c:idx val="0"/>
          <c:order val="1"/>
          <c:tx>
            <c:strRef>
              <c:f>'GDP major trade partners'!$A$5</c:f>
              <c:strCache>
                <c:ptCount val="1"/>
                <c:pt idx="0">
                  <c:v>European Union</c:v>
                </c:pt>
              </c:strCache>
            </c:strRef>
          </c:tx>
          <c:spPr>
            <a:ln w="44450">
              <a:solidFill>
                <a:srgbClr val="1F497D">
                  <a:lumMod val="50000"/>
                </a:srgbClr>
              </a:solidFill>
              <a:prstDash val="sysDash"/>
            </a:ln>
          </c:spPr>
          <c:marker>
            <c:symbol val="none"/>
          </c:marke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partners'!$B$5:$R$5</c:f>
              <c:numCache>
                <c:formatCode>0.0</c:formatCode>
                <c:ptCount val="17"/>
                <c:pt idx="0">
                  <c:v>3.8811613283710926</c:v>
                </c:pt>
                <c:pt idx="1">
                  <c:v>2.2360379798085575</c:v>
                </c:pt>
                <c:pt idx="2">
                  <c:v>1.3365646976022418</c:v>
                </c:pt>
                <c:pt idx="3">
                  <c:v>1.3342033395124844</c:v>
                </c:pt>
                <c:pt idx="4">
                  <c:v>2.5941073697749744</c:v>
                </c:pt>
                <c:pt idx="5">
                  <c:v>2.08443121129676</c:v>
                </c:pt>
                <c:pt idx="6">
                  <c:v>3.3577826914002316</c:v>
                </c:pt>
                <c:pt idx="7">
                  <c:v>3.086410107691151</c:v>
                </c:pt>
                <c:pt idx="8">
                  <c:v>0.45816565686271815</c:v>
                </c:pt>
                <c:pt idx="9">
                  <c:v>-4.3834128028282606</c:v>
                </c:pt>
                <c:pt idx="10">
                  <c:v>2.1531520031644646</c:v>
                </c:pt>
                <c:pt idx="11">
                  <c:v>1.6659077146151873</c:v>
                </c:pt>
                <c:pt idx="12">
                  <c:v>-0.47182190056500417</c:v>
                </c:pt>
                <c:pt idx="13">
                  <c:v>0.22234982449312213</c:v>
                </c:pt>
                <c:pt idx="14">
                  <c:v>1.6696126222186933</c:v>
                </c:pt>
                <c:pt idx="15">
                  <c:v>2.2028984961373226</c:v>
                </c:pt>
                <c:pt idx="16">
                  <c:v>1.8739420800128102</c:v>
                </c:pt>
              </c:numCache>
            </c:numRef>
          </c:val>
          <c:smooth val="0"/>
          <c:extLst xmlns:c16r2="http://schemas.microsoft.com/office/drawing/2015/06/chart">
            <c:ext xmlns:c16="http://schemas.microsoft.com/office/drawing/2014/chart" uri="{C3380CC4-5D6E-409C-BE32-E72D297353CC}">
              <c16:uniqueId val="{00000001-F8C4-4248-9076-9521661FFF40}"/>
            </c:ext>
          </c:extLst>
        </c:ser>
        <c:ser>
          <c:idx val="2"/>
          <c:order val="2"/>
          <c:tx>
            <c:strRef>
              <c:f>'GDP major trade partners'!$A$6</c:f>
              <c:strCache>
                <c:ptCount val="1"/>
                <c:pt idx="0">
                  <c:v>China</c:v>
                </c:pt>
              </c:strCache>
            </c:strRef>
          </c:tx>
          <c:spPr>
            <a:ln w="31750"/>
          </c:spP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partners'!$B$6:$R$6</c:f>
              <c:numCache>
                <c:formatCode>0.0</c:formatCode>
                <c:ptCount val="17"/>
                <c:pt idx="0">
                  <c:v>8.4915084919872328</c:v>
                </c:pt>
                <c:pt idx="1">
                  <c:v>8.3399105497771444</c:v>
                </c:pt>
                <c:pt idx="2">
                  <c:v>9.1306459446043107</c:v>
                </c:pt>
                <c:pt idx="3">
                  <c:v>10.035603025945832</c:v>
                </c:pt>
                <c:pt idx="4">
                  <c:v>10.111223458188761</c:v>
                </c:pt>
                <c:pt idx="5">
                  <c:v>11.395775941099998</c:v>
                </c:pt>
                <c:pt idx="6">
                  <c:v>12.71947902079846</c:v>
                </c:pt>
                <c:pt idx="7">
                  <c:v>14.231388035809275</c:v>
                </c:pt>
                <c:pt idx="8">
                  <c:v>9.6542893725942065</c:v>
                </c:pt>
                <c:pt idx="9">
                  <c:v>9.3998131713676401</c:v>
                </c:pt>
                <c:pt idx="10">
                  <c:v>10.636140463144301</c:v>
                </c:pt>
                <c:pt idx="11">
                  <c:v>9.5364430081764056</c:v>
                </c:pt>
                <c:pt idx="12">
                  <c:v>7.8562621101915653</c:v>
                </c:pt>
                <c:pt idx="13">
                  <c:v>7.757635146213687</c:v>
                </c:pt>
                <c:pt idx="14">
                  <c:v>7.2976659593895903</c:v>
                </c:pt>
                <c:pt idx="15">
                  <c:v>6.9002048235323912</c:v>
                </c:pt>
                <c:pt idx="16">
                  <c:v>6.6999999931131242</c:v>
                </c:pt>
              </c:numCache>
            </c:numRef>
          </c:val>
          <c:smooth val="0"/>
          <c:extLst xmlns:c16r2="http://schemas.microsoft.com/office/drawing/2015/06/chart">
            <c:ext xmlns:c16="http://schemas.microsoft.com/office/drawing/2014/chart" uri="{C3380CC4-5D6E-409C-BE32-E72D297353CC}">
              <c16:uniqueId val="{00000002-F8C4-4248-9076-9521661FFF40}"/>
            </c:ext>
          </c:extLst>
        </c:ser>
        <c:ser>
          <c:idx val="3"/>
          <c:order val="3"/>
          <c:tx>
            <c:strRef>
              <c:f>'GDP major trade partners'!$A$7</c:f>
              <c:strCache>
                <c:ptCount val="1"/>
                <c:pt idx="0">
                  <c:v>United States</c:v>
                </c:pt>
              </c:strCache>
            </c:strRef>
          </c:tx>
          <c:spPr>
            <a:ln w="34925"/>
          </c:spPr>
          <c:marker>
            <c:symbol val="diamond"/>
            <c:size val="9"/>
          </c:marke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partners'!$B$7:$R$7</c:f>
              <c:numCache>
                <c:formatCode>0.0</c:formatCode>
                <c:ptCount val="17"/>
                <c:pt idx="0">
                  <c:v>4.0921764488106618</c:v>
                </c:pt>
                <c:pt idx="1">
                  <c:v>0.97598183393212423</c:v>
                </c:pt>
                <c:pt idx="2">
                  <c:v>1.7861276874555188</c:v>
                </c:pt>
                <c:pt idx="3">
                  <c:v>2.8067759564809336</c:v>
                </c:pt>
                <c:pt idx="4">
                  <c:v>3.7857428496944436</c:v>
                </c:pt>
                <c:pt idx="5">
                  <c:v>3.3452160633487722</c:v>
                </c:pt>
                <c:pt idx="6">
                  <c:v>2.6666258261220008</c:v>
                </c:pt>
                <c:pt idx="7">
                  <c:v>1.7785702396528933</c:v>
                </c:pt>
                <c:pt idx="8">
                  <c:v>-0.29162145869395317</c:v>
                </c:pt>
                <c:pt idx="9">
                  <c:v>-2.7755295741680754</c:v>
                </c:pt>
                <c:pt idx="10">
                  <c:v>2.5319206161631485</c:v>
                </c:pt>
                <c:pt idx="11">
                  <c:v>1.6014546724713909</c:v>
                </c:pt>
                <c:pt idx="12">
                  <c:v>2.2240308538571441</c:v>
                </c:pt>
                <c:pt idx="13">
                  <c:v>1.6773315299245297</c:v>
                </c:pt>
                <c:pt idx="14">
                  <c:v>2.3704576714638677</c:v>
                </c:pt>
                <c:pt idx="15">
                  <c:v>2.5961480405097319</c:v>
                </c:pt>
                <c:pt idx="16">
                  <c:v>1.6156560601518208</c:v>
                </c:pt>
              </c:numCache>
            </c:numRef>
          </c:val>
          <c:smooth val="0"/>
          <c:extLst xmlns:c16r2="http://schemas.microsoft.com/office/drawing/2015/06/chart">
            <c:ext xmlns:c16="http://schemas.microsoft.com/office/drawing/2014/chart" uri="{C3380CC4-5D6E-409C-BE32-E72D297353CC}">
              <c16:uniqueId val="{00000003-F8C4-4248-9076-9521661FFF40}"/>
            </c:ext>
          </c:extLst>
        </c:ser>
        <c:ser>
          <c:idx val="5"/>
          <c:order val="4"/>
          <c:tx>
            <c:strRef>
              <c:f>'GDP major trade partners'!$A$9</c:f>
              <c:strCache>
                <c:ptCount val="1"/>
                <c:pt idx="0">
                  <c:v>India</c:v>
                </c:pt>
              </c:strCache>
            </c:strRef>
          </c:tx>
          <c:spPr>
            <a:ln w="19050"/>
          </c:spP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partners'!$B$9:$R$9</c:f>
              <c:numCache>
                <c:formatCode>0.0</c:formatCode>
                <c:ptCount val="17"/>
                <c:pt idx="0">
                  <c:v>3.8409911568980846</c:v>
                </c:pt>
                <c:pt idx="1">
                  <c:v>4.8239662639883392</c:v>
                </c:pt>
                <c:pt idx="2">
                  <c:v>3.8039753212724321</c:v>
                </c:pt>
                <c:pt idx="3">
                  <c:v>7.8603814754530248</c:v>
                </c:pt>
                <c:pt idx="4">
                  <c:v>7.9229434184940146</c:v>
                </c:pt>
                <c:pt idx="5">
                  <c:v>9.2848246159989287</c:v>
                </c:pt>
                <c:pt idx="6">
                  <c:v>9.2639647589363818</c:v>
                </c:pt>
                <c:pt idx="7">
                  <c:v>9.8013603367151205</c:v>
                </c:pt>
                <c:pt idx="8">
                  <c:v>3.8909570624956444</c:v>
                </c:pt>
                <c:pt idx="9">
                  <c:v>8.4797838969021768</c:v>
                </c:pt>
                <c:pt idx="10">
                  <c:v>10.25996306455454</c:v>
                </c:pt>
                <c:pt idx="11">
                  <c:v>6.6383637999949343</c:v>
                </c:pt>
                <c:pt idx="12">
                  <c:v>5.4563875516470119</c:v>
                </c:pt>
                <c:pt idx="13">
                  <c:v>6.3861064009234809</c:v>
                </c:pt>
                <c:pt idx="14">
                  <c:v>7.5052202327112525</c:v>
                </c:pt>
                <c:pt idx="15">
                  <c:v>8.0100526501421427</c:v>
                </c:pt>
                <c:pt idx="16">
                  <c:v>7.1070343677216243</c:v>
                </c:pt>
              </c:numCache>
            </c:numRef>
          </c:val>
          <c:smooth val="0"/>
          <c:extLst xmlns:c16r2="http://schemas.microsoft.com/office/drawing/2015/06/chart">
            <c:ext xmlns:c16="http://schemas.microsoft.com/office/drawing/2014/chart" uri="{C3380CC4-5D6E-409C-BE32-E72D297353CC}">
              <c16:uniqueId val="{00000005-F8C4-4248-9076-9521661FFF40}"/>
            </c:ext>
          </c:extLst>
        </c:ser>
        <c:ser>
          <c:idx val="6"/>
          <c:order val="5"/>
          <c:tx>
            <c:strRef>
              <c:f>'GDP major trade partners'!$A$10</c:f>
              <c:strCache>
                <c:ptCount val="1"/>
                <c:pt idx="0">
                  <c:v>SACU average (excl. SA)</c:v>
                </c:pt>
              </c:strCache>
            </c:strRef>
          </c:tx>
          <c:spPr>
            <a:ln w="38100"/>
          </c:spPr>
          <c:marker>
            <c:symbol val="square"/>
            <c:size val="9"/>
          </c:marker>
          <c:cat>
            <c:numRef>
              <c:f>'GDP major trade partners'!$B$3:$R$3</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'GDP major trade partners'!$B$10:$R$10</c:f>
              <c:numCache>
                <c:formatCode>0.0</c:formatCode>
                <c:ptCount val="17"/>
                <c:pt idx="0">
                  <c:v>2.7788999132767103</c:v>
                </c:pt>
                <c:pt idx="1">
                  <c:v>1.5112174914164989</c:v>
                </c:pt>
                <c:pt idx="2">
                  <c:v>3.9905317327744712</c:v>
                </c:pt>
                <c:pt idx="3">
                  <c:v>4.3264198780723042</c:v>
                </c:pt>
                <c:pt idx="4">
                  <c:v>5.0729144922154461</c:v>
                </c:pt>
                <c:pt idx="5">
                  <c:v>4.1377018462192687</c:v>
                </c:pt>
                <c:pt idx="6">
                  <c:v>6.4148270517226997</c:v>
                </c:pt>
                <c:pt idx="7">
                  <c:v>6.0346126161534812</c:v>
                </c:pt>
                <c:pt idx="8">
                  <c:v>4.0940665986298477</c:v>
                </c:pt>
                <c:pt idx="9">
                  <c:v>-0.91000131723290067</c:v>
                </c:pt>
                <c:pt idx="10">
                  <c:v>6.2332361013506628</c:v>
                </c:pt>
                <c:pt idx="11">
                  <c:v>5.0043017273806001</c:v>
                </c:pt>
                <c:pt idx="12">
                  <c:v>5.0386811521767925</c:v>
                </c:pt>
                <c:pt idx="13">
                  <c:v>6.5018565802881305</c:v>
                </c:pt>
                <c:pt idx="14">
                  <c:v>4.2829131264450844</c:v>
                </c:pt>
                <c:pt idx="15">
                  <c:v>2.6682899129545063</c:v>
                </c:pt>
                <c:pt idx="16">
                  <c:v>1.0952783801318873</c:v>
                </c:pt>
              </c:numCache>
            </c:numRef>
          </c:val>
          <c:smooth val="0"/>
          <c:extLst xmlns:c16r2="http://schemas.microsoft.com/office/drawing/2015/06/chart">
            <c:ext xmlns:c16="http://schemas.microsoft.com/office/drawing/2014/chart" uri="{C3380CC4-5D6E-409C-BE32-E72D297353CC}">
              <c16:uniqueId val="{00000006-F8C4-4248-9076-9521661FFF40}"/>
            </c:ext>
          </c:extLst>
        </c:ser>
        <c:dLbls>
          <c:showLegendKey val="0"/>
          <c:showVal val="0"/>
          <c:showCatName val="0"/>
          <c:showSerName val="0"/>
          <c:showPercent val="0"/>
          <c:showBubbleSize val="0"/>
        </c:dLbls>
        <c:marker val="1"/>
        <c:smooth val="0"/>
        <c:axId val="180767360"/>
        <c:axId val="180785536"/>
      </c:lineChart>
      <c:catAx>
        <c:axId val="18076736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80785536"/>
        <c:crosses val="autoZero"/>
        <c:auto val="1"/>
        <c:lblAlgn val="ctr"/>
        <c:lblOffset val="100"/>
        <c:noMultiLvlLbl val="0"/>
      </c:catAx>
      <c:valAx>
        <c:axId val="180785536"/>
        <c:scaling>
          <c:orientation val="minMax"/>
          <c:max val="16"/>
          <c:min val="-6"/>
        </c:scaling>
        <c:delete val="0"/>
        <c:axPos val="l"/>
        <c:majorGridlines/>
        <c:numFmt formatCode="0.0" sourceLinked="1"/>
        <c:majorTickMark val="out"/>
        <c:minorTickMark val="none"/>
        <c:tickLblPos val="nextTo"/>
        <c:crossAx val="180767360"/>
        <c:crosses val="autoZero"/>
        <c:crossBetween val="between"/>
        <c:majorUnit val="2"/>
      </c:valAx>
      <c:spPr>
        <a:noFill/>
        <a:ln w="25400">
          <a:noFill/>
        </a:ln>
      </c:spPr>
    </c:plotArea>
    <c:legend>
      <c:legendPos val="r"/>
      <c:layou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'3. Sectoral growth'!$B$6</c:f>
              <c:strCache>
                <c:ptCount val="1"/>
                <c:pt idx="0">
                  <c:v>annual, 2011 to 2014</c:v>
                </c:pt>
              </c:strCache>
            </c:strRef>
          </c:tx>
          <c:spPr>
            <a:solidFill>
              <a:srgbClr val="1F497D">
                <a:lumMod val="5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growth'!$B$7:$B$15</c:f>
              <c:numCache>
                <c:formatCode>0.0%</c:formatCode>
                <c:ptCount val="9"/>
                <c:pt idx="0">
                  <c:v>3.6440354541034337E-2</c:v>
                </c:pt>
                <c:pt idx="1">
                  <c:v>-6.3209331093524446E-3</c:v>
                </c:pt>
                <c:pt idx="2">
                  <c:v>1.5103842968006154E-2</c:v>
                </c:pt>
                <c:pt idx="3">
                  <c:v>3.2449847464970372E-2</c:v>
                </c:pt>
                <c:pt idx="4">
                  <c:v>2.1156071954714362E-2</c:v>
                </c:pt>
                <c:pt idx="5">
                  <c:v>3.0107804674313288E-2</c:v>
                </c:pt>
                <c:pt idx="6">
                  <c:v>3.1368620507604028E-2</c:v>
                </c:pt>
                <c:pt idx="7">
                  <c:v>3.3475230085260321E-2</c:v>
                </c:pt>
                <c:pt idx="8">
                  <c:v>2.2179284185225523E-2</c:v>
                </c:pt>
              </c:numCache>
            </c:numRef>
          </c:val>
        </c:ser>
        <c:ser>
          <c:idx val="1"/>
          <c:order val="1"/>
          <c:tx>
            <c:strRef>
              <c:f>'3. Sectoral growth'!$C$6</c:f>
              <c:strCache>
                <c:ptCount val="1"/>
                <c:pt idx="0">
                  <c:v>2015 to 2016</c:v>
                </c:pt>
              </c:strCache>
            </c:strRef>
          </c:tx>
          <c:spPr>
            <a:solidFill>
              <a:srgbClr val="4F81BD">
                <a:lumMod val="20000"/>
                <a:lumOff val="8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growth'!$C$7:$C$15</c:f>
              <c:numCache>
                <c:formatCode>0.0%</c:formatCode>
                <c:ptCount val="9"/>
                <c:pt idx="0">
                  <c:v>-0.12496774997051585</c:v>
                </c:pt>
                <c:pt idx="1">
                  <c:v>-3.3918029992165422E-2</c:v>
                </c:pt>
                <c:pt idx="2">
                  <c:v>8.4245812025249833E-3</c:v>
                </c:pt>
                <c:pt idx="3">
                  <c:v>1.1315560103885458E-2</c:v>
                </c:pt>
                <c:pt idx="4">
                  <c:v>-6.7497315491875653E-3</c:v>
                </c:pt>
                <c:pt idx="5">
                  <c:v>1.5003690227932243E-2</c:v>
                </c:pt>
                <c:pt idx="6">
                  <c:v>2.3900953522886237E-2</c:v>
                </c:pt>
                <c:pt idx="7">
                  <c:v>7.9351415694177696E-3</c:v>
                </c:pt>
                <c:pt idx="8">
                  <c:v>9.844904400098331E-3</c:v>
                </c:pt>
              </c:numCache>
            </c:numRef>
          </c:val>
        </c:ser>
        <c:ser>
          <c:idx val="2"/>
          <c:order val="2"/>
          <c:tx>
            <c:strRef>
              <c:f>'3. Sectoral growth'!$D$6</c:f>
              <c:strCache>
                <c:ptCount val="1"/>
                <c:pt idx="0">
                  <c:v>2016 to 2017</c:v>
                </c:pt>
              </c:strCache>
            </c:strRef>
          </c:tx>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growth'!$D$7:$D$15</c:f>
              <c:numCache>
                <c:formatCode>0.0%</c:formatCode>
                <c:ptCount val="9"/>
                <c:pt idx="0">
                  <c:v>0.11353310592919641</c:v>
                </c:pt>
                <c:pt idx="1">
                  <c:v>1.2351874893683945E-2</c:v>
                </c:pt>
                <c:pt idx="2">
                  <c:v>-8.0368762173987918E-3</c:v>
                </c:pt>
                <c:pt idx="3">
                  <c:v>4.444854347438465E-3</c:v>
                </c:pt>
                <c:pt idx="4">
                  <c:v>6.2234998955679188E-3</c:v>
                </c:pt>
                <c:pt idx="5">
                  <c:v>1.3471163234246575E-5</c:v>
                </c:pt>
                <c:pt idx="6">
                  <c:v>1.3705514335794255E-2</c:v>
                </c:pt>
                <c:pt idx="7">
                  <c:v>1.0384137546576078E-2</c:v>
                </c:pt>
                <c:pt idx="8">
                  <c:v>1.0622714658161003E-2</c:v>
                </c:pt>
              </c:numCache>
            </c:numRef>
          </c:val>
        </c:ser>
        <c:ser>
          <c:idx val="3"/>
          <c:order val="3"/>
          <c:tx>
            <c:strRef>
              <c:f>'3. Sectoral growth'!$E$6</c:f>
              <c:strCache>
                <c:ptCount val="1"/>
                <c:pt idx="0">
                  <c:v>2017 Q1 to 2017 Q2</c:v>
                </c:pt>
              </c:strCache>
            </c:strRef>
          </c:tx>
          <c:spPr>
            <a:solidFill>
              <a:srgbClr val="C0504D">
                <a:lumMod val="20000"/>
                <a:lumOff val="8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growth'!$E$7:$E$15</c:f>
              <c:numCache>
                <c:formatCode>0.0%</c:formatCode>
                <c:ptCount val="9"/>
                <c:pt idx="0">
                  <c:v>7.5070238685784885E-2</c:v>
                </c:pt>
                <c:pt idx="1">
                  <c:v>9.6464847984050212E-3</c:v>
                </c:pt>
                <c:pt idx="2">
                  <c:v>3.64106943957256E-3</c:v>
                </c:pt>
                <c:pt idx="3">
                  <c:v>-1.155625302918867E-3</c:v>
                </c:pt>
                <c:pt idx="4">
                  <c:v>2.1244611910726456E-2</c:v>
                </c:pt>
                <c:pt idx="5">
                  <c:v>1.5629503501515738E-3</c:v>
                </c:pt>
                <c:pt idx="6">
                  <c:v>6.2946306464820856E-3</c:v>
                </c:pt>
                <c:pt idx="7">
                  <c:v>-1.6115287992323256E-3</c:v>
                </c:pt>
                <c:pt idx="8">
                  <c:v>2.7326560942953701E-3</c:v>
                </c:pt>
              </c:numCache>
            </c:numRef>
          </c:val>
        </c:ser>
        <c:dLbls>
          <c:showLegendKey val="0"/>
          <c:showVal val="0"/>
          <c:showCatName val="0"/>
          <c:showSerName val="0"/>
          <c:showPercent val="0"/>
          <c:showBubbleSize val="0"/>
        </c:dLbls>
        <c:gapWidth val="11"/>
        <c:overlap val="19"/>
        <c:axId val="221036928"/>
        <c:axId val="221038464"/>
      </c:barChart>
      <c:catAx>
        <c:axId val="221036928"/>
        <c:scaling>
          <c:orientation val="minMax"/>
        </c:scaling>
        <c:delete val="0"/>
        <c:axPos val="b"/>
        <c:numFmt formatCode="General" sourceLinked="1"/>
        <c:majorTickMark val="out"/>
        <c:minorTickMark val="none"/>
        <c:tickLblPos val="nextTo"/>
        <c:txPr>
          <a:bodyPr rot="5400000" vert="horz"/>
          <a:lstStyle/>
          <a:p>
            <a:pPr>
              <a:defRPr sz="1600" b="1"/>
            </a:pPr>
            <a:endParaRPr lang="en-US"/>
          </a:p>
        </c:txPr>
        <c:crossAx val="221038464"/>
        <c:crosses val="autoZero"/>
        <c:auto val="1"/>
        <c:lblAlgn val="ctr"/>
        <c:lblOffset val="100"/>
        <c:noMultiLvlLbl val="0"/>
      </c:catAx>
      <c:valAx>
        <c:axId val="221038464"/>
        <c:scaling>
          <c:orientation val="minMax"/>
          <c:max val="0.12000000000000001"/>
          <c:min val="-0.14000000000000001"/>
        </c:scaling>
        <c:delete val="0"/>
        <c:axPos val="l"/>
        <c:majorGridlines>
          <c:spPr>
            <a:ln>
              <a:solidFill>
                <a:sysClr val="window" lastClr="FFFFFF">
                  <a:lumMod val="75000"/>
                </a:sysClr>
              </a:solidFill>
            </a:ln>
          </c:spPr>
        </c:majorGridlines>
        <c:title>
          <c:tx>
            <c:rich>
              <a:bodyPr rot="-5400000" vert="horz"/>
              <a:lstStyle/>
              <a:p>
                <a:pPr>
                  <a:defRPr sz="1600"/>
                </a:pPr>
                <a:r>
                  <a:rPr lang="en-ZA"/>
                  <a:t>percentage change</a:t>
                </a:r>
              </a:p>
            </c:rich>
          </c:tx>
          <c:layout/>
          <c:overlay val="0"/>
        </c:title>
        <c:numFmt formatCode="0.0%" sourceLinked="1"/>
        <c:majorTickMark val="out"/>
        <c:minorTickMark val="none"/>
        <c:tickLblPos val="nextTo"/>
        <c:txPr>
          <a:bodyPr/>
          <a:lstStyle/>
          <a:p>
            <a:pPr>
              <a:defRPr sz="1600"/>
            </a:pPr>
            <a:endParaRPr lang="en-US"/>
          </a:p>
        </c:txPr>
        <c:crossAx val="221036928"/>
        <c:crosses val="autoZero"/>
        <c:crossBetween val="between"/>
        <c:majorUnit val="2.0000000000000004E-2"/>
      </c:valAx>
      <c:spPr>
        <a:noFill/>
        <a:ln w="25400">
          <a:noFill/>
        </a:ln>
      </c:spPr>
    </c:plotArea>
    <c:legend>
      <c:legendPos val="t"/>
      <c:layout/>
      <c:overlay val="0"/>
      <c:txPr>
        <a:bodyPr/>
        <a:lstStyle/>
        <a:p>
          <a:pPr>
            <a:defRPr sz="1800"/>
          </a:pPr>
          <a:endParaRPr lang="en-US"/>
        </a:p>
      </c:txPr>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54800319491425E-2"/>
          <c:y val="4.0297797077263886E-2"/>
          <c:w val="0.90876598883214277"/>
          <c:h val="0.63812217116013614"/>
        </c:manualLayout>
      </c:layout>
      <c:barChart>
        <c:barDir val="col"/>
        <c:grouping val="clustered"/>
        <c:varyColors val="0"/>
        <c:ser>
          <c:idx val="2"/>
          <c:order val="0"/>
          <c:tx>
            <c:strRef>
              <c:f>'3. Sectoral growth'!$E$6</c:f>
              <c:strCache>
                <c:ptCount val="1"/>
                <c:pt idx="0">
                  <c:v>2017 Q1 to 2017 Q2</c:v>
                </c:pt>
              </c:strCache>
            </c:strRef>
          </c:tx>
          <c:spPr>
            <a:solidFill>
              <a:srgbClr val="1F497D">
                <a:lumMod val="50000"/>
              </a:srgbClr>
            </a:solidFill>
          </c:spPr>
          <c:invertIfNegative val="0"/>
          <c:dLbls>
            <c:dLbl>
              <c:idx val="0"/>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dLbl>
            <c:dLbl>
              <c:idx val="1"/>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dLbl>
            <c:dLbl>
              <c:idx val="2"/>
              <c:layout>
                <c:manualLayout>
                  <c:x val="-5.0596784996174695E-17"/>
                  <c:y val="3.2022569643836165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ECC-42AC-8157-06698F939A15}"/>
                </c:ext>
              </c:extLst>
            </c:dLbl>
            <c:dLbl>
              <c:idx val="3"/>
              <c:spPr>
                <a:noFill/>
                <a:ln>
                  <a:noFill/>
                </a:ln>
                <a:effectLst/>
              </c:spPr>
              <c:txPr>
                <a:bodyPr wrap="square" lIns="38100" tIns="19050" rIns="38100" bIns="19050" anchor="ctr">
                  <a:spAutoFit/>
                </a:bodyPr>
                <a:lstStyle/>
                <a:p>
                  <a:pPr>
                    <a:defRPr>
                      <a:solidFill>
                        <a:schemeClr val="tx1"/>
                      </a:solidFill>
                    </a:defRPr>
                  </a:pPr>
                  <a:endParaRPr lang="en-US"/>
                </a:p>
              </c:txPr>
              <c:dLblPos val="ctr"/>
              <c:showLegendKey val="0"/>
              <c:showVal val="1"/>
              <c:showCatName val="0"/>
              <c:showSerName val="0"/>
              <c:showPercent val="0"/>
              <c:showBubbleSize val="0"/>
            </c:dLbl>
            <c:dLbl>
              <c:idx val="4"/>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dLbl>
            <c:dLbl>
              <c:idx val="6"/>
              <c:layout>
                <c:manualLayout>
                  <c:x val="2.759856517884685E-3"/>
                  <c:y val="4.5925072813774975E-2"/>
                </c:manualLayout>
              </c:layout>
              <c:spPr>
                <a:noFill/>
                <a:ln>
                  <a:noFill/>
                </a:ln>
                <a:effectLst/>
              </c:spPr>
              <c:txPr>
                <a:bodyPr wrap="square" lIns="38100" tIns="19050" rIns="38100" bIns="19050" anchor="ctr">
                  <a:spAutoFit/>
                </a:bodyPr>
                <a:lstStyle/>
                <a:p>
                  <a:pPr>
                    <a:defRPr>
                      <a:solidFill>
                        <a:schemeClr val="bg1"/>
                      </a:solidFill>
                    </a:defRPr>
                  </a:pPr>
                  <a:endParaRPr lang="en-U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0ECC-42AC-8157-06698F939A15}"/>
                </c:ext>
              </c:extLst>
            </c:dLbl>
            <c:dLbl>
              <c:idx val="7"/>
              <c:layout>
                <c:manualLayout>
                  <c:x val="-1.3634084782537348E-3"/>
                  <c:y val="7.2257774610676673E-2"/>
                </c:manualLayout>
              </c:layout>
              <c:spPr>
                <a:noFill/>
                <a:ln>
                  <a:noFill/>
                </a:ln>
                <a:effectLst/>
              </c:spPr>
              <c:txPr>
                <a:bodyPr wrap="square" lIns="38100" tIns="19050" rIns="38100" bIns="19050" anchor="ctr">
                  <a:spAutoFit/>
                </a:bodyPr>
                <a:lstStyle/>
                <a:p>
                  <a:pPr>
                    <a:defRPr>
                      <a:solidFill>
                        <a:schemeClr val="tx1"/>
                      </a:solidFill>
                    </a:defRPr>
                  </a:pPr>
                  <a:endParaRPr lang="en-U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0ECC-42AC-8157-06698F939A15}"/>
                </c:ext>
              </c:extLst>
            </c:dLbl>
            <c:dLbl>
              <c:idx val="8"/>
              <c:layout>
                <c:manualLayout>
                  <c:x val="-2.7268169565074695E-3"/>
                  <c:y val="-5.6362839946635587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0ECC-42AC-8157-06698F939A15}"/>
                </c:ext>
              </c:extLst>
            </c:dLbl>
            <c:dLbl>
              <c:idx val="9"/>
              <c:layout>
                <c:manualLayout>
                  <c:x val="0"/>
                  <c:y val="3.5455594236436035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0ECC-42AC-8157-06698F939A15}"/>
                </c:ext>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growth'!$E$7:$E$15</c:f>
              <c:numCache>
                <c:formatCode>0.0%</c:formatCode>
                <c:ptCount val="9"/>
                <c:pt idx="0">
                  <c:v>7.5070238685784885E-2</c:v>
                </c:pt>
                <c:pt idx="1">
                  <c:v>9.6464847984050212E-3</c:v>
                </c:pt>
                <c:pt idx="2">
                  <c:v>3.64106943957256E-3</c:v>
                </c:pt>
                <c:pt idx="3">
                  <c:v>-1.155625302918867E-3</c:v>
                </c:pt>
                <c:pt idx="4">
                  <c:v>2.1244611910726456E-2</c:v>
                </c:pt>
                <c:pt idx="5">
                  <c:v>1.5629503501515738E-3</c:v>
                </c:pt>
                <c:pt idx="6">
                  <c:v>6.2946306464820856E-3</c:v>
                </c:pt>
                <c:pt idx="7">
                  <c:v>-1.6115287992323256E-3</c:v>
                </c:pt>
                <c:pt idx="8">
                  <c:v>2.7326560942953701E-3</c:v>
                </c:pt>
              </c:numCache>
            </c:numRef>
          </c:val>
          <c:extLst xmlns:c16r2="http://schemas.microsoft.com/office/drawing/2015/06/chart">
            <c:ext xmlns:c16="http://schemas.microsoft.com/office/drawing/2014/chart" uri="{C3380CC4-5D6E-409C-BE32-E72D297353CC}">
              <c16:uniqueId val="{00000007-0ECC-42AC-8157-06698F939A15}"/>
            </c:ext>
          </c:extLst>
        </c:ser>
        <c:dLbls>
          <c:showLegendKey val="0"/>
          <c:showVal val="0"/>
          <c:showCatName val="0"/>
          <c:showSerName val="0"/>
          <c:showPercent val="0"/>
          <c:showBubbleSize val="0"/>
        </c:dLbls>
        <c:gapWidth val="17"/>
        <c:axId val="167800832"/>
        <c:axId val="167802368"/>
      </c:barChart>
      <c:catAx>
        <c:axId val="167800832"/>
        <c:scaling>
          <c:orientation val="minMax"/>
        </c:scaling>
        <c:delete val="0"/>
        <c:axPos val="b"/>
        <c:numFmt formatCode="General" sourceLinked="1"/>
        <c:majorTickMark val="out"/>
        <c:minorTickMark val="none"/>
        <c:tickLblPos val="low"/>
        <c:txPr>
          <a:bodyPr rot="5400000" vert="horz"/>
          <a:lstStyle/>
          <a:p>
            <a:pPr>
              <a:defRPr/>
            </a:pPr>
            <a:endParaRPr lang="en-US"/>
          </a:p>
        </c:txPr>
        <c:crossAx val="167802368"/>
        <c:crosses val="autoZero"/>
        <c:auto val="1"/>
        <c:lblAlgn val="ctr"/>
        <c:lblOffset val="100"/>
        <c:noMultiLvlLbl val="0"/>
      </c:catAx>
      <c:valAx>
        <c:axId val="167802368"/>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167800832"/>
        <c:crosses val="autoZero"/>
        <c:crossBetween val="between"/>
      </c:valAx>
      <c:spPr>
        <a:noFill/>
        <a:ln w="25400">
          <a:noFill/>
        </a:ln>
      </c:spPr>
    </c:plotArea>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'3. Sectoral growth'!$B$6</c:f>
              <c:strCache>
                <c:ptCount val="1"/>
                <c:pt idx="0">
                  <c:v>annual, 2011 to 2014</c:v>
                </c:pt>
              </c:strCache>
            </c:strRef>
          </c:tx>
          <c:spPr>
            <a:solidFill>
              <a:srgbClr val="1F497D">
                <a:lumMod val="5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growth'!$B$7:$B$15</c:f>
              <c:numCache>
                <c:formatCode>0.0%</c:formatCode>
                <c:ptCount val="9"/>
                <c:pt idx="0">
                  <c:v>3.6440354541034337E-2</c:v>
                </c:pt>
                <c:pt idx="1">
                  <c:v>-6.3209331093524446E-3</c:v>
                </c:pt>
                <c:pt idx="2">
                  <c:v>1.5103842968006154E-2</c:v>
                </c:pt>
                <c:pt idx="3">
                  <c:v>3.2449847464970372E-2</c:v>
                </c:pt>
                <c:pt idx="4">
                  <c:v>2.1156071954714362E-2</c:v>
                </c:pt>
                <c:pt idx="5">
                  <c:v>3.0107804674313288E-2</c:v>
                </c:pt>
                <c:pt idx="6">
                  <c:v>3.1368620507604028E-2</c:v>
                </c:pt>
                <c:pt idx="7">
                  <c:v>3.3475230085260321E-2</c:v>
                </c:pt>
                <c:pt idx="8">
                  <c:v>2.2179284185225523E-2</c:v>
                </c:pt>
              </c:numCache>
            </c:numRef>
          </c:val>
        </c:ser>
        <c:ser>
          <c:idx val="1"/>
          <c:order val="1"/>
          <c:tx>
            <c:strRef>
              <c:f>'3. Sectoral growth'!$C$6</c:f>
              <c:strCache>
                <c:ptCount val="1"/>
                <c:pt idx="0">
                  <c:v>2015 to 2016</c:v>
                </c:pt>
              </c:strCache>
            </c:strRef>
          </c:tx>
          <c:spPr>
            <a:solidFill>
              <a:srgbClr val="4F81BD">
                <a:lumMod val="20000"/>
                <a:lumOff val="8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growth'!$C$7:$C$15</c:f>
              <c:numCache>
                <c:formatCode>0.0%</c:formatCode>
                <c:ptCount val="9"/>
                <c:pt idx="0">
                  <c:v>-0.12496774997051585</c:v>
                </c:pt>
                <c:pt idx="1">
                  <c:v>-3.3918029992165422E-2</c:v>
                </c:pt>
                <c:pt idx="2">
                  <c:v>8.4245812025249833E-3</c:v>
                </c:pt>
                <c:pt idx="3">
                  <c:v>1.1315560103885458E-2</c:v>
                </c:pt>
                <c:pt idx="4">
                  <c:v>-6.7497315491875653E-3</c:v>
                </c:pt>
                <c:pt idx="5">
                  <c:v>1.5003690227932243E-2</c:v>
                </c:pt>
                <c:pt idx="6">
                  <c:v>2.3900953522886237E-2</c:v>
                </c:pt>
                <c:pt idx="7">
                  <c:v>7.9351415694177696E-3</c:v>
                </c:pt>
                <c:pt idx="8">
                  <c:v>9.844904400098331E-3</c:v>
                </c:pt>
              </c:numCache>
            </c:numRef>
          </c:val>
        </c:ser>
        <c:ser>
          <c:idx val="2"/>
          <c:order val="2"/>
          <c:tx>
            <c:strRef>
              <c:f>'3. Sectoral growth'!$D$6</c:f>
              <c:strCache>
                <c:ptCount val="1"/>
                <c:pt idx="0">
                  <c:v>2016 to 2017</c:v>
                </c:pt>
              </c:strCache>
            </c:strRef>
          </c:tx>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growth'!$D$7:$D$15</c:f>
              <c:numCache>
                <c:formatCode>0.0%</c:formatCode>
                <c:ptCount val="9"/>
                <c:pt idx="0">
                  <c:v>0.11353310592919641</c:v>
                </c:pt>
                <c:pt idx="1">
                  <c:v>1.2351874893683945E-2</c:v>
                </c:pt>
                <c:pt idx="2">
                  <c:v>-8.0368762173987918E-3</c:v>
                </c:pt>
                <c:pt idx="3">
                  <c:v>4.444854347438465E-3</c:v>
                </c:pt>
                <c:pt idx="4">
                  <c:v>6.2234998955679188E-3</c:v>
                </c:pt>
                <c:pt idx="5">
                  <c:v>1.3471163234246575E-5</c:v>
                </c:pt>
                <c:pt idx="6">
                  <c:v>1.3705514335794255E-2</c:v>
                </c:pt>
                <c:pt idx="7">
                  <c:v>1.0384137546576078E-2</c:v>
                </c:pt>
                <c:pt idx="8">
                  <c:v>1.0622714658161003E-2</c:v>
                </c:pt>
              </c:numCache>
            </c:numRef>
          </c:val>
        </c:ser>
        <c:ser>
          <c:idx val="3"/>
          <c:order val="3"/>
          <c:tx>
            <c:strRef>
              <c:f>'3. Sectoral growth'!$E$6</c:f>
              <c:strCache>
                <c:ptCount val="1"/>
                <c:pt idx="0">
                  <c:v>2017 Q1 to 2017 Q2</c:v>
                </c:pt>
              </c:strCache>
            </c:strRef>
          </c:tx>
          <c:spPr>
            <a:solidFill>
              <a:srgbClr val="C0504D">
                <a:lumMod val="20000"/>
                <a:lumOff val="80000"/>
              </a:srgbClr>
            </a:solidFill>
          </c:spPr>
          <c:invertIfNegative val="0"/>
          <c:cat>
            <c:strRef>
              <c:f>'3. Sectoral growth'!$A$7:$A$15</c:f>
              <c:strCache>
                <c:ptCount val="9"/>
                <c:pt idx="0">
                  <c:v>Agriculture</c:v>
                </c:pt>
                <c:pt idx="1">
                  <c:v>Mining</c:v>
                </c:pt>
                <c:pt idx="2">
                  <c:v>Manufacturing</c:v>
                </c:pt>
                <c:pt idx="3">
                  <c:v>Construction</c:v>
                </c:pt>
                <c:pt idx="4">
                  <c:v>Utilities/
logistics</c:v>
                </c:pt>
                <c:pt idx="5">
                  <c:v>Trade</c:v>
                </c:pt>
                <c:pt idx="6">
                  <c:v>Business
services</c:v>
                </c:pt>
                <c:pt idx="7">
                  <c:v>Govt 
services</c:v>
                </c:pt>
                <c:pt idx="8">
                  <c:v>Personal 
Sevices</c:v>
                </c:pt>
              </c:strCache>
            </c:strRef>
          </c:cat>
          <c:val>
            <c:numRef>
              <c:f>'3. Sectoral growth'!$E$7:$E$15</c:f>
              <c:numCache>
                <c:formatCode>0.0%</c:formatCode>
                <c:ptCount val="9"/>
                <c:pt idx="0">
                  <c:v>7.5070238685784885E-2</c:v>
                </c:pt>
                <c:pt idx="1">
                  <c:v>9.6464847984050212E-3</c:v>
                </c:pt>
                <c:pt idx="2">
                  <c:v>3.64106943957256E-3</c:v>
                </c:pt>
                <c:pt idx="3">
                  <c:v>-1.155625302918867E-3</c:v>
                </c:pt>
                <c:pt idx="4">
                  <c:v>2.1244611910726456E-2</c:v>
                </c:pt>
                <c:pt idx="5">
                  <c:v>1.5629503501515738E-3</c:v>
                </c:pt>
                <c:pt idx="6">
                  <c:v>6.2946306464820856E-3</c:v>
                </c:pt>
                <c:pt idx="7">
                  <c:v>-1.6115287992323256E-3</c:v>
                </c:pt>
                <c:pt idx="8">
                  <c:v>2.7326560942953701E-3</c:v>
                </c:pt>
              </c:numCache>
            </c:numRef>
          </c:val>
        </c:ser>
        <c:dLbls>
          <c:showLegendKey val="0"/>
          <c:showVal val="0"/>
          <c:showCatName val="0"/>
          <c:showSerName val="0"/>
          <c:showPercent val="0"/>
          <c:showBubbleSize val="0"/>
        </c:dLbls>
        <c:gapWidth val="11"/>
        <c:overlap val="19"/>
        <c:axId val="54738304"/>
        <c:axId val="90517888"/>
      </c:barChart>
      <c:catAx>
        <c:axId val="54738304"/>
        <c:scaling>
          <c:orientation val="minMax"/>
        </c:scaling>
        <c:delete val="0"/>
        <c:axPos val="b"/>
        <c:numFmt formatCode="General" sourceLinked="1"/>
        <c:majorTickMark val="out"/>
        <c:minorTickMark val="none"/>
        <c:tickLblPos val="nextTo"/>
        <c:txPr>
          <a:bodyPr rot="5400000" vert="horz"/>
          <a:lstStyle/>
          <a:p>
            <a:pPr>
              <a:defRPr sz="1600" b="1"/>
            </a:pPr>
            <a:endParaRPr lang="en-US"/>
          </a:p>
        </c:txPr>
        <c:crossAx val="90517888"/>
        <c:crosses val="autoZero"/>
        <c:auto val="1"/>
        <c:lblAlgn val="ctr"/>
        <c:lblOffset val="100"/>
        <c:noMultiLvlLbl val="0"/>
      </c:catAx>
      <c:valAx>
        <c:axId val="90517888"/>
        <c:scaling>
          <c:orientation val="minMax"/>
          <c:max val="0.12000000000000001"/>
          <c:min val="-0.14000000000000001"/>
        </c:scaling>
        <c:delete val="0"/>
        <c:axPos val="l"/>
        <c:majorGridlines>
          <c:spPr>
            <a:ln>
              <a:solidFill>
                <a:sysClr val="window" lastClr="FFFFFF">
                  <a:lumMod val="75000"/>
                </a:sysClr>
              </a:solidFill>
            </a:ln>
          </c:spPr>
        </c:majorGridlines>
        <c:title>
          <c:tx>
            <c:rich>
              <a:bodyPr rot="-5400000" vert="horz"/>
              <a:lstStyle/>
              <a:p>
                <a:pPr>
                  <a:defRPr sz="1600"/>
                </a:pPr>
                <a:r>
                  <a:rPr lang="en-ZA"/>
                  <a:t>percentage change</a:t>
                </a:r>
              </a:p>
            </c:rich>
          </c:tx>
          <c:layout/>
          <c:overlay val="0"/>
        </c:title>
        <c:numFmt formatCode="0.0%" sourceLinked="1"/>
        <c:majorTickMark val="out"/>
        <c:minorTickMark val="none"/>
        <c:tickLblPos val="nextTo"/>
        <c:txPr>
          <a:bodyPr/>
          <a:lstStyle/>
          <a:p>
            <a:pPr>
              <a:defRPr sz="1600"/>
            </a:pPr>
            <a:endParaRPr lang="en-US"/>
          </a:p>
        </c:txPr>
        <c:crossAx val="54738304"/>
        <c:crosses val="autoZero"/>
        <c:crossBetween val="between"/>
        <c:majorUnit val="2.0000000000000004E-2"/>
      </c:valAx>
      <c:spPr>
        <a:noFill/>
        <a:ln w="25400">
          <a:noFill/>
        </a:ln>
      </c:spPr>
    </c:plotArea>
    <c:legend>
      <c:legendPos val="t"/>
      <c:layou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'4. Grain production'!$B$3</c:f>
              <c:strCache>
                <c:ptCount val="1"/>
                <c:pt idx="0">
                  <c:v>Maize production in mn tonnes</c:v>
                </c:pt>
              </c:strCache>
            </c:strRef>
          </c:tx>
          <c:spPr>
            <a:ln w="47625">
              <a:solidFill>
                <a:srgbClr val="1F497D">
                  <a:lumMod val="50000"/>
                </a:srgbClr>
              </a:solidFill>
            </a:ln>
          </c:spPr>
          <c:marker>
            <c:symbol val="none"/>
          </c:marker>
          <c:cat>
            <c:strRef>
              <c:f>'4. Grain production'!$A$4:$A$22</c:f>
              <c:strCache>
                <c:ptCount val="19"/>
                <c:pt idx="0">
                  <c:v>1998/99</c:v>
                </c:pt>
                <c:pt idx="1">
                  <c:v>1999/00</c:v>
                </c:pt>
                <c:pt idx="2">
                  <c:v> 2000/01</c:v>
                </c:pt>
                <c:pt idx="3">
                  <c:v> 2001/02</c:v>
                </c:pt>
                <c:pt idx="4">
                  <c:v> 2002/03</c:v>
                </c:pt>
                <c:pt idx="5">
                  <c:v> 2003/04</c:v>
                </c:pt>
                <c:pt idx="6">
                  <c:v> 2004/05</c:v>
                </c:pt>
                <c:pt idx="7">
                  <c:v> 2005/06</c:v>
                </c:pt>
                <c:pt idx="8">
                  <c:v> 2006/07</c:v>
                </c:pt>
                <c:pt idx="9">
                  <c:v> 2007/08</c:v>
                </c:pt>
                <c:pt idx="10">
                  <c:v> 2008/09</c:v>
                </c:pt>
                <c:pt idx="11">
                  <c:v> 2009/10</c:v>
                </c:pt>
                <c:pt idx="12">
                  <c:v> 2010/11</c:v>
                </c:pt>
                <c:pt idx="13">
                  <c:v> 2011/12</c:v>
                </c:pt>
                <c:pt idx="14">
                  <c:v> 2012/13</c:v>
                </c:pt>
                <c:pt idx="15">
                  <c:v> 2013/14</c:v>
                </c:pt>
                <c:pt idx="16">
                  <c:v> 2014/15</c:v>
                </c:pt>
                <c:pt idx="17">
                  <c:v>2015/16</c:v>
                </c:pt>
                <c:pt idx="18">
                  <c:v>2016/17</c:v>
                </c:pt>
              </c:strCache>
            </c:strRef>
          </c:cat>
          <c:val>
            <c:numRef>
              <c:f>'4. Grain production'!$B$4:$B$22</c:f>
              <c:numCache>
                <c:formatCode>_(* #,##0.00_);_(* \(#,##0.00\);_(* "-"??_);_(@_)</c:formatCode>
                <c:ptCount val="19"/>
                <c:pt idx="0">
                  <c:v>7.9156149999999998</c:v>
                </c:pt>
                <c:pt idx="1">
                  <c:v>11.422661</c:v>
                </c:pt>
                <c:pt idx="2">
                  <c:v>7.7449640000000004</c:v>
                </c:pt>
                <c:pt idx="3">
                  <c:v>10.048964</c:v>
                </c:pt>
                <c:pt idx="4">
                  <c:v>9.6775040000000008</c:v>
                </c:pt>
                <c:pt idx="5">
                  <c:v>9.71007</c:v>
                </c:pt>
                <c:pt idx="6">
                  <c:v>11.715947999999999</c:v>
                </c:pt>
                <c:pt idx="7">
                  <c:v>6.9350560000000003</c:v>
                </c:pt>
                <c:pt idx="8">
                  <c:v>7.3387380000000002</c:v>
                </c:pt>
                <c:pt idx="9">
                  <c:v>13.164068806968485</c:v>
                </c:pt>
                <c:pt idx="10">
                  <c:v>12.566632999999999</c:v>
                </c:pt>
                <c:pt idx="11">
                  <c:v>13.4208635699</c:v>
                </c:pt>
                <c:pt idx="12">
                  <c:v>10.924334569900001</c:v>
                </c:pt>
                <c:pt idx="13">
                  <c:v>12.759119210036589</c:v>
                </c:pt>
                <c:pt idx="14">
                  <c:v>12.485689393126455</c:v>
                </c:pt>
                <c:pt idx="15">
                  <c:v>14.982049999999999</c:v>
                </c:pt>
                <c:pt idx="16">
                  <c:v>10.6288</c:v>
                </c:pt>
                <c:pt idx="17">
                  <c:v>8.2142400000000002</c:v>
                </c:pt>
                <c:pt idx="18">
                  <c:v>17.144475</c:v>
                </c:pt>
              </c:numCache>
            </c:numRef>
          </c:val>
          <c:smooth val="1"/>
        </c:ser>
        <c:dLbls>
          <c:showLegendKey val="0"/>
          <c:showVal val="0"/>
          <c:showCatName val="0"/>
          <c:showSerName val="0"/>
          <c:showPercent val="0"/>
          <c:showBubbleSize val="0"/>
        </c:dLbls>
        <c:marker val="1"/>
        <c:smooth val="0"/>
        <c:axId val="167830656"/>
        <c:axId val="167832192"/>
      </c:lineChart>
      <c:catAx>
        <c:axId val="167830656"/>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167832192"/>
        <c:crosses val="autoZero"/>
        <c:auto val="1"/>
        <c:lblAlgn val="ctr"/>
        <c:lblOffset val="100"/>
        <c:noMultiLvlLbl val="0"/>
      </c:catAx>
      <c:valAx>
        <c:axId val="167832192"/>
        <c:scaling>
          <c:orientation val="minMax"/>
          <c:max val="18"/>
          <c:min val="6"/>
        </c:scaling>
        <c:delete val="0"/>
        <c:axPos val="l"/>
        <c:majorGridlines>
          <c:spPr>
            <a:ln>
              <a:solidFill>
                <a:sysClr val="window" lastClr="FFFFFF">
                  <a:lumMod val="75000"/>
                </a:sysClr>
              </a:solidFill>
            </a:ln>
          </c:spPr>
        </c:majorGridlines>
        <c:title>
          <c:tx>
            <c:rich>
              <a:bodyPr rot="-5400000" vert="horz"/>
              <a:lstStyle/>
              <a:p>
                <a:pPr>
                  <a:defRPr sz="1600"/>
                </a:pPr>
                <a:r>
                  <a:rPr lang="en-US" sz="1600"/>
                  <a:t>millions of tonnes</a:t>
                </a:r>
              </a:p>
            </c:rich>
          </c:tx>
          <c:overlay val="0"/>
        </c:title>
        <c:numFmt formatCode="_(* #,##0.00_);_(* \(#,##0.00\);_(* &quot;-&quot;??_);_(@_)" sourceLinked="1"/>
        <c:majorTickMark val="out"/>
        <c:minorTickMark val="none"/>
        <c:tickLblPos val="nextTo"/>
        <c:txPr>
          <a:bodyPr/>
          <a:lstStyle/>
          <a:p>
            <a:pPr>
              <a:defRPr sz="1600"/>
            </a:pPr>
            <a:endParaRPr lang="en-US"/>
          </a:p>
        </c:txPr>
        <c:crossAx val="167830656"/>
        <c:crosses val="autoZero"/>
        <c:crossBetween val="between"/>
      </c:valAx>
      <c:spPr>
        <a:noFill/>
        <a:ln w="25400">
          <a:noFill/>
        </a:ln>
      </c:spPr>
    </c:plotArea>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'5. Real economy shares of GDP'!$A$6</c:f>
              <c:strCache>
                <c:ptCount val="1"/>
                <c:pt idx="0">
                  <c:v>Agriculture</c:v>
                </c:pt>
              </c:strCache>
            </c:strRef>
          </c:tx>
          <c:spPr>
            <a:solidFill>
              <a:srgbClr val="1F497D">
                <a:lumMod val="50000"/>
              </a:srgbClr>
            </a:solidFill>
          </c:spPr>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'5.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'5. Real economy shares of GDP'!$B$6:$I$6</c:f>
              <c:numCache>
                <c:formatCode>0.0%</c:formatCode>
                <c:ptCount val="8"/>
                <c:pt idx="0">
                  <c:v>2.9276855092557976E-2</c:v>
                </c:pt>
                <c:pt idx="1">
                  <c:v>2.4159629993765537E-2</c:v>
                </c:pt>
                <c:pt idx="2">
                  <c:v>2.5515867442532567E-2</c:v>
                </c:pt>
                <c:pt idx="3">
                  <c:v>2.4540484611501462E-2</c:v>
                </c:pt>
                <c:pt idx="4">
                  <c:v>2.3560017751410502E-2</c:v>
                </c:pt>
                <c:pt idx="5">
                  <c:v>2.4142438996841944E-2</c:v>
                </c:pt>
                <c:pt idx="6">
                  <c:v>2.35403342155058E-2</c:v>
                </c:pt>
                <c:pt idx="7">
                  <c:v>2.522431457619035E-2</c:v>
                </c:pt>
              </c:numCache>
            </c:numRef>
          </c:val>
          <c:extLst xmlns:c16r2="http://schemas.microsoft.com/office/drawing/2015/06/chart">
            <c:ext xmlns:c16="http://schemas.microsoft.com/office/drawing/2014/chart" uri="{C3380CC4-5D6E-409C-BE32-E72D297353CC}">
              <c16:uniqueId val="{00000000-BA7C-4702-92D6-D4014B5BEAD8}"/>
            </c:ext>
          </c:extLst>
        </c:ser>
        <c:ser>
          <c:idx val="1"/>
          <c:order val="1"/>
          <c:tx>
            <c:strRef>
              <c:f>'5. Real economy shares of GDP'!$A$7</c:f>
              <c:strCache>
                <c:ptCount val="1"/>
                <c:pt idx="0">
                  <c:v>Mining</c:v>
                </c:pt>
              </c:strCache>
            </c:strRef>
          </c:tx>
          <c:spPr>
            <a:solidFill>
              <a:schemeClr val="accent1">
                <a:lumMod val="20000"/>
                <a:lumOff val="80000"/>
              </a:schemeClr>
            </a:solidFill>
          </c:spPr>
          <c:invertIfNegative val="0"/>
          <c:dLbls>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'5.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'5. Real economy shares of GDP'!$B$7:$I$7</c:f>
              <c:numCache>
                <c:formatCode>0.0%</c:formatCode>
                <c:ptCount val="8"/>
                <c:pt idx="0">
                  <c:v>8.7937399707122055E-2</c:v>
                </c:pt>
                <c:pt idx="1">
                  <c:v>9.4897054258966176E-2</c:v>
                </c:pt>
                <c:pt idx="2">
                  <c:v>9.4838352044436122E-2</c:v>
                </c:pt>
                <c:pt idx="3">
                  <c:v>9.0090946499571958E-2</c:v>
                </c:pt>
                <c:pt idx="4">
                  <c:v>8.6837497685435389E-2</c:v>
                </c:pt>
                <c:pt idx="5">
                  <c:v>8.1483254105165132E-2</c:v>
                </c:pt>
                <c:pt idx="6">
                  <c:v>7.7480068604122154E-2</c:v>
                </c:pt>
                <c:pt idx="7">
                  <c:v>7.8753305390588252E-2</c:v>
                </c:pt>
              </c:numCache>
            </c:numRef>
          </c:val>
          <c:extLst xmlns:c16r2="http://schemas.microsoft.com/office/drawing/2015/06/chart">
            <c:ext xmlns:c16="http://schemas.microsoft.com/office/drawing/2014/chart" uri="{C3380CC4-5D6E-409C-BE32-E72D297353CC}">
              <c16:uniqueId val="{00000001-BA7C-4702-92D6-D4014B5BEAD8}"/>
            </c:ext>
          </c:extLst>
        </c:ser>
        <c:ser>
          <c:idx val="2"/>
          <c:order val="2"/>
          <c:tx>
            <c:strRef>
              <c:f>'5. Real economy shares of GDP'!$A$8</c:f>
              <c:strCache>
                <c:ptCount val="1"/>
                <c:pt idx="0">
                  <c:v>Manufacturing</c:v>
                </c:pt>
              </c:strCache>
            </c:strRef>
          </c:tx>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'5.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'5. Real economy shares of GDP'!$B$8:$I$8</c:f>
              <c:numCache>
                <c:formatCode>0.0%</c:formatCode>
                <c:ptCount val="8"/>
                <c:pt idx="0">
                  <c:v>0.14725143698863288</c:v>
                </c:pt>
                <c:pt idx="1">
                  <c:v>0.13869765814392629</c:v>
                </c:pt>
                <c:pt idx="2">
                  <c:v>0.13143423707051224</c:v>
                </c:pt>
                <c:pt idx="3">
                  <c:v>0.12770316289462655</c:v>
                </c:pt>
                <c:pt idx="4">
                  <c:v>0.13191858267754711</c:v>
                </c:pt>
                <c:pt idx="5">
                  <c:v>0.13408786735881995</c:v>
                </c:pt>
                <c:pt idx="6">
                  <c:v>0.13397666956437226</c:v>
                </c:pt>
                <c:pt idx="7">
                  <c:v>0.13158007812786771</c:v>
                </c:pt>
              </c:numCache>
            </c:numRef>
          </c:val>
          <c:extLst xmlns:c16r2="http://schemas.microsoft.com/office/drawing/2015/06/chart">
            <c:ext xmlns:c16="http://schemas.microsoft.com/office/drawing/2014/chart" uri="{C3380CC4-5D6E-409C-BE32-E72D297353CC}">
              <c16:uniqueId val="{00000002-BA7C-4702-92D6-D4014B5BEAD8}"/>
            </c:ext>
          </c:extLst>
        </c:ser>
        <c:ser>
          <c:idx val="3"/>
          <c:order val="3"/>
          <c:tx>
            <c:strRef>
              <c:f>'5. Real economy shares of GDP'!$A$9</c:f>
              <c:strCache>
                <c:ptCount val="1"/>
                <c:pt idx="0">
                  <c:v>Construction</c:v>
                </c:pt>
              </c:strCache>
            </c:strRef>
          </c:tx>
          <c:invertIfNegative val="0"/>
          <c:dLbls>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'5.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'5. Real economy shares of GDP'!$B$9:$I$9</c:f>
              <c:numCache>
                <c:formatCode>0.0%</c:formatCode>
                <c:ptCount val="8"/>
                <c:pt idx="0">
                  <c:v>4.0156225512831642E-2</c:v>
                </c:pt>
                <c:pt idx="1">
                  <c:v>3.7873635737557254E-2</c:v>
                </c:pt>
                <c:pt idx="2">
                  <c:v>3.8663043471738462E-2</c:v>
                </c:pt>
                <c:pt idx="3">
                  <c:v>3.930508383770321E-2</c:v>
                </c:pt>
                <c:pt idx="4">
                  <c:v>4.1568285888092554E-2</c:v>
                </c:pt>
                <c:pt idx="5">
                  <c:v>4.1242369037443216E-2</c:v>
                </c:pt>
                <c:pt idx="6">
                  <c:v>4.0716222148989727E-2</c:v>
                </c:pt>
                <c:pt idx="7">
                  <c:v>3.9615346053611111E-2</c:v>
                </c:pt>
              </c:numCache>
            </c:numRef>
          </c:val>
          <c:extLst xmlns:c16r2="http://schemas.microsoft.com/office/drawing/2015/06/chart">
            <c:ext xmlns:c16="http://schemas.microsoft.com/office/drawing/2014/chart" uri="{C3380CC4-5D6E-409C-BE32-E72D297353CC}">
              <c16:uniqueId val="{00000003-BA7C-4702-92D6-D4014B5BEAD8}"/>
            </c:ext>
          </c:extLst>
        </c:ser>
        <c:dLbls>
          <c:dLblPos val="inEnd"/>
          <c:showLegendKey val="0"/>
          <c:showVal val="1"/>
          <c:showCatName val="0"/>
          <c:showSerName val="0"/>
          <c:showPercent val="0"/>
          <c:showBubbleSize val="0"/>
        </c:dLbls>
        <c:gapWidth val="17"/>
        <c:overlap val="100"/>
        <c:axId val="168330752"/>
        <c:axId val="168332288"/>
      </c:barChart>
      <c:catAx>
        <c:axId val="168330752"/>
        <c:scaling>
          <c:orientation val="minMax"/>
        </c:scaling>
        <c:delete val="0"/>
        <c:axPos val="b"/>
        <c:numFmt formatCode="General" sourceLinked="1"/>
        <c:majorTickMark val="out"/>
        <c:minorTickMark val="none"/>
        <c:tickLblPos val="nextTo"/>
        <c:crossAx val="168332288"/>
        <c:crosses val="autoZero"/>
        <c:auto val="1"/>
        <c:lblAlgn val="ctr"/>
        <c:lblOffset val="100"/>
        <c:noMultiLvlLbl val="0"/>
      </c:catAx>
      <c:valAx>
        <c:axId val="168332288"/>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168330752"/>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'6. expenditure on GDP'!$B$8</c:f>
              <c:strCache>
                <c:ptCount val="1"/>
                <c:pt idx="0">
                  <c:v>annual average, 2011 to 2014</c:v>
                </c:pt>
              </c:strCache>
            </c:strRef>
          </c:tx>
          <c:spPr>
            <a:solidFill>
              <a:srgbClr val="1F497D">
                <a:lumMod val="50000"/>
              </a:srgbClr>
            </a:solidFill>
          </c:spPr>
          <c:invertIfNegative val="0"/>
          <c:cat>
            <c:strRef>
              <c:f>'6.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'6. expenditure on GDP'!$B$9:$B$14</c:f>
              <c:numCache>
                <c:formatCode>0.0%</c:formatCode>
                <c:ptCount val="6"/>
                <c:pt idx="0">
                  <c:v>2.4136508809987411E-2</c:v>
                </c:pt>
                <c:pt idx="1">
                  <c:v>2.233837914047121E-2</c:v>
                </c:pt>
                <c:pt idx="2">
                  <c:v>4.3800646079640737E-2</c:v>
                </c:pt>
                <c:pt idx="3">
                  <c:v>2.9842988163636619E-2</c:v>
                </c:pt>
                <c:pt idx="4">
                  <c:v>4.5887208731841822E-2</c:v>
                </c:pt>
                <c:pt idx="5">
                  <c:v>2.2704602671575813E-2</c:v>
                </c:pt>
              </c:numCache>
            </c:numRef>
          </c:val>
        </c:ser>
        <c:ser>
          <c:idx val="1"/>
          <c:order val="1"/>
          <c:tx>
            <c:strRef>
              <c:f>'6. expenditure on GDP'!$C$8</c:f>
              <c:strCache>
                <c:ptCount val="1"/>
                <c:pt idx="0">
                  <c:v>2015 to 2016</c:v>
                </c:pt>
              </c:strCache>
            </c:strRef>
          </c:tx>
          <c:spPr>
            <a:solidFill>
              <a:srgbClr val="4F81BD">
                <a:lumMod val="20000"/>
                <a:lumOff val="80000"/>
              </a:srgbClr>
            </a:solidFill>
          </c:spPr>
          <c:invertIfNegative val="0"/>
          <c:cat>
            <c:strRef>
              <c:f>'6.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'6. expenditure on GDP'!$C$9:$C$14</c:f>
              <c:numCache>
                <c:formatCode>0.0%</c:formatCode>
                <c:ptCount val="6"/>
                <c:pt idx="0">
                  <c:v>1.1469814809269341E-2</c:v>
                </c:pt>
                <c:pt idx="1">
                  <c:v>2.0233333636438866E-2</c:v>
                </c:pt>
                <c:pt idx="2">
                  <c:v>-6.6337692839435469E-3</c:v>
                </c:pt>
                <c:pt idx="3">
                  <c:v>2.3513654296764441E-2</c:v>
                </c:pt>
                <c:pt idx="4">
                  <c:v>4.0587468057933229E-3</c:v>
                </c:pt>
                <c:pt idx="5">
                  <c:v>4.7921254680851622E-3</c:v>
                </c:pt>
              </c:numCache>
            </c:numRef>
          </c:val>
        </c:ser>
        <c:ser>
          <c:idx val="2"/>
          <c:order val="2"/>
          <c:tx>
            <c:strRef>
              <c:f>'6. expenditure on GDP'!$D$8</c:f>
              <c:strCache>
                <c:ptCount val="1"/>
                <c:pt idx="0">
                  <c:v>2016 to 2017</c:v>
                </c:pt>
              </c:strCache>
            </c:strRef>
          </c:tx>
          <c:invertIfNegative val="0"/>
          <c:cat>
            <c:strRef>
              <c:f>'6.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'6. expenditure on GDP'!$D$9:$D$14</c:f>
              <c:numCache>
                <c:formatCode>0.0%</c:formatCode>
                <c:ptCount val="6"/>
                <c:pt idx="0">
                  <c:v>1.0728479240713629E-2</c:v>
                </c:pt>
                <c:pt idx="1">
                  <c:v>4.3299176761368852E-3</c:v>
                </c:pt>
                <c:pt idx="2">
                  <c:v>-3.211950849905354E-2</c:v>
                </c:pt>
                <c:pt idx="3">
                  <c:v>-8.9022251243185968E-3</c:v>
                </c:pt>
                <c:pt idx="4">
                  <c:v>-8.3638962288304919E-3</c:v>
                </c:pt>
                <c:pt idx="5">
                  <c:v>5.4171239257045922E-3</c:v>
                </c:pt>
              </c:numCache>
            </c:numRef>
          </c:val>
        </c:ser>
        <c:ser>
          <c:idx val="3"/>
          <c:order val="3"/>
          <c:tx>
            <c:strRef>
              <c:f>'6. expenditure on GDP'!$E$8</c:f>
              <c:strCache>
                <c:ptCount val="1"/>
                <c:pt idx="0">
                  <c:v>Quarterly change, Q1 to Q2, 2017 (a)</c:v>
                </c:pt>
              </c:strCache>
            </c:strRef>
          </c:tx>
          <c:spPr>
            <a:solidFill>
              <a:srgbClr val="C0504D">
                <a:lumMod val="40000"/>
                <a:lumOff val="60000"/>
              </a:srgbClr>
            </a:solidFill>
          </c:spPr>
          <c:invertIfNegative val="0"/>
          <c:cat>
            <c:strRef>
              <c:f>'6.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'6. expenditure on GDP'!$E$9:$E$14</c:f>
              <c:numCache>
                <c:formatCode>0.00%</c:formatCode>
                <c:ptCount val="6"/>
                <c:pt idx="0" formatCode="0.0%">
                  <c:v>2.8591390727727983E-3</c:v>
                </c:pt>
                <c:pt idx="1">
                  <c:v>4.7539575937993739E-4</c:v>
                </c:pt>
                <c:pt idx="2" formatCode="0.0%">
                  <c:v>-1.671144844929473E-3</c:v>
                </c:pt>
                <c:pt idx="3" formatCode="0.0%">
                  <c:v>8.4686042568142827E-3</c:v>
                </c:pt>
                <c:pt idx="4" formatCode="0.0%">
                  <c:v>7.8426264084134889E-3</c:v>
                </c:pt>
                <c:pt idx="5" formatCode="0.0%">
                  <c:v>1.477023375167752E-3</c:v>
                </c:pt>
              </c:numCache>
            </c:numRef>
          </c:val>
        </c:ser>
        <c:ser>
          <c:idx val="4"/>
          <c:order val="4"/>
          <c:tx>
            <c:strRef>
              <c:f>'6. expenditure on GDP'!$F$8</c:f>
              <c:strCache>
                <c:ptCount val="1"/>
              </c:strCache>
            </c:strRef>
          </c:tx>
          <c:spPr>
            <a:noFill/>
            <a:ln>
              <a:noFill/>
            </a:ln>
          </c:spPr>
          <c:invertIfNegative val="0"/>
          <c:cat>
            <c:strRef>
              <c:f>'6.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'6. expenditure on GDP'!$F$9:$F$14</c:f>
              <c:numCache>
                <c:formatCode>0.0%</c:formatCode>
                <c:ptCount val="6"/>
              </c:numCache>
            </c:numRef>
          </c:val>
        </c:ser>
        <c:dLbls>
          <c:showLegendKey val="0"/>
          <c:showVal val="0"/>
          <c:showCatName val="0"/>
          <c:showSerName val="0"/>
          <c:showPercent val="0"/>
          <c:showBubbleSize val="0"/>
        </c:dLbls>
        <c:gapWidth val="11"/>
        <c:overlap val="19"/>
        <c:axId val="168519936"/>
        <c:axId val="168525824"/>
      </c:barChart>
      <c:catAx>
        <c:axId val="168519936"/>
        <c:scaling>
          <c:orientation val="minMax"/>
        </c:scaling>
        <c:delete val="0"/>
        <c:axPos val="b"/>
        <c:numFmt formatCode="General" sourceLinked="1"/>
        <c:majorTickMark val="out"/>
        <c:minorTickMark val="none"/>
        <c:tickLblPos val="nextTo"/>
        <c:txPr>
          <a:bodyPr rot="0" vert="horz"/>
          <a:lstStyle/>
          <a:p>
            <a:pPr>
              <a:defRPr sz="1600" b="1"/>
            </a:pPr>
            <a:endParaRPr lang="en-US"/>
          </a:p>
        </c:txPr>
        <c:crossAx val="168525824"/>
        <c:crosses val="autoZero"/>
        <c:auto val="1"/>
        <c:lblAlgn val="ctr"/>
        <c:lblOffset val="100"/>
        <c:noMultiLvlLbl val="0"/>
      </c:catAx>
      <c:valAx>
        <c:axId val="168525824"/>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txPr>
          <a:bodyPr/>
          <a:lstStyle/>
          <a:p>
            <a:pPr>
              <a:defRPr sz="1600"/>
            </a:pPr>
            <a:endParaRPr lang="en-US"/>
          </a:p>
        </c:txPr>
        <c:crossAx val="16851993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3"/>
          <c:order val="0"/>
          <c:tx>
            <c:strRef>
              <c:f>'7. Quarterly production volumes'!$A$12</c:f>
              <c:strCache>
                <c:ptCount val="1"/>
                <c:pt idx="0">
                  <c:v>Construction</c:v>
                </c:pt>
              </c:strCache>
            </c:strRef>
          </c:tx>
          <c:spPr>
            <a:ln w="34925"/>
          </c:spPr>
          <c:marker>
            <c:symbol val="square"/>
            <c:size val="8"/>
          </c:marker>
          <c:cat>
            <c:multiLvlStrRef>
              <c:f>'7. Quarterly production volumes'!$B$7:$Z$8</c:f>
              <c:multiLvlStrCache>
                <c:ptCount val="25"/>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lvl>
                <c:lvl>
                  <c:pt idx="0">
                    <c:v>2011</c:v>
                  </c:pt>
                  <c:pt idx="4">
                    <c:v>2012</c:v>
                  </c:pt>
                  <c:pt idx="8">
                    <c:v>2013</c:v>
                  </c:pt>
                  <c:pt idx="12">
                    <c:v>2014</c:v>
                  </c:pt>
                  <c:pt idx="16">
                    <c:v>2015</c:v>
                  </c:pt>
                  <c:pt idx="20">
                    <c:v>2016</c:v>
                  </c:pt>
                  <c:pt idx="24">
                    <c:v>2017</c:v>
                  </c:pt>
                </c:lvl>
              </c:multiLvlStrCache>
            </c:multiLvlStrRef>
          </c:cat>
          <c:val>
            <c:numRef>
              <c:f>'7. Quarterly production volumes'!$B$12:$Z$12</c:f>
              <c:numCache>
                <c:formatCode>_ * #,##0_ ;_ * \-#,##0_ ;_ * "-"??_ ;_ @_ </c:formatCode>
                <c:ptCount val="25"/>
                <c:pt idx="0">
                  <c:v>100</c:v>
                </c:pt>
                <c:pt idx="1">
                  <c:v>101.06008827532405</c:v>
                </c:pt>
                <c:pt idx="2">
                  <c:v>102.17200968399808</c:v>
                </c:pt>
                <c:pt idx="3">
                  <c:v>103.20559840239471</c:v>
                </c:pt>
                <c:pt idx="4">
                  <c:v>102.87189478191925</c:v>
                </c:pt>
                <c:pt idx="5">
                  <c:v>103.37337239721352</c:v>
                </c:pt>
                <c:pt idx="6">
                  <c:v>104.50967339826079</c:v>
                </c:pt>
                <c:pt idx="7">
                  <c:v>106.15505208752909</c:v>
                </c:pt>
                <c:pt idx="8">
                  <c:v>106.40543898106026</c:v>
                </c:pt>
                <c:pt idx="9">
                  <c:v>108.69935086685352</c:v>
                </c:pt>
                <c:pt idx="10">
                  <c:v>109.57174596040755</c:v>
                </c:pt>
                <c:pt idx="11">
                  <c:v>111.26288832450722</c:v>
                </c:pt>
                <c:pt idx="12">
                  <c:v>112.14389895400949</c:v>
                </c:pt>
                <c:pt idx="13">
                  <c:v>112.57852560705186</c:v>
                </c:pt>
                <c:pt idx="14">
                  <c:v>113.06210224165052</c:v>
                </c:pt>
                <c:pt idx="15">
                  <c:v>113.79616116818528</c:v>
                </c:pt>
                <c:pt idx="16">
                  <c:v>114.39992707321936</c:v>
                </c:pt>
                <c:pt idx="17">
                  <c:v>114.730196351117</c:v>
                </c:pt>
                <c:pt idx="18">
                  <c:v>114.98371443229469</c:v>
                </c:pt>
                <c:pt idx="19">
                  <c:v>115.29352181231532</c:v>
                </c:pt>
                <c:pt idx="20">
                  <c:v>115.52382204169547</c:v>
                </c:pt>
                <c:pt idx="21">
                  <c:v>115.55216172785592</c:v>
                </c:pt>
                <c:pt idx="22">
                  <c:v>115.76304308191968</c:v>
                </c:pt>
                <c:pt idx="23">
                  <c:v>115.87316823459848</c:v>
                </c:pt>
                <c:pt idx="24">
                  <c:v>115.4997847001361</c:v>
                </c:pt>
              </c:numCache>
            </c:numRef>
          </c:val>
          <c:smooth val="1"/>
          <c:extLst xmlns:c16r2="http://schemas.microsoft.com/office/drawing/2015/06/chart">
            <c:ext xmlns:c16="http://schemas.microsoft.com/office/drawing/2014/chart" uri="{C3380CC4-5D6E-409C-BE32-E72D297353CC}">
              <c16:uniqueId val="{00000003-D792-453E-9F20-D2F67DDF659B}"/>
            </c:ext>
          </c:extLst>
        </c:ser>
        <c:ser>
          <c:idx val="4"/>
          <c:order val="1"/>
          <c:tx>
            <c:strRef>
              <c:f>'7. Quarterly production volumes'!$A$13</c:f>
              <c:strCache>
                <c:ptCount val="1"/>
                <c:pt idx="0">
                  <c:v>Other</c:v>
                </c:pt>
              </c:strCache>
            </c:strRef>
          </c:tx>
          <c:spPr>
            <a:ln w="34925"/>
          </c:spPr>
          <c:marker>
            <c:symbol val="triangle"/>
            <c:size val="8"/>
          </c:marker>
          <c:cat>
            <c:multiLvlStrRef>
              <c:f>'7. Quarterly production volumes'!$B$7:$Z$8</c:f>
              <c:multiLvlStrCache>
                <c:ptCount val="25"/>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lvl>
                <c:lvl>
                  <c:pt idx="0">
                    <c:v>2011</c:v>
                  </c:pt>
                  <c:pt idx="4">
                    <c:v>2012</c:v>
                  </c:pt>
                  <c:pt idx="8">
                    <c:v>2013</c:v>
                  </c:pt>
                  <c:pt idx="12">
                    <c:v>2014</c:v>
                  </c:pt>
                  <c:pt idx="16">
                    <c:v>2015</c:v>
                  </c:pt>
                  <c:pt idx="20">
                    <c:v>2016</c:v>
                  </c:pt>
                  <c:pt idx="24">
                    <c:v>2017</c:v>
                  </c:pt>
                </c:lvl>
              </c:multiLvlStrCache>
            </c:multiLvlStrRef>
          </c:cat>
          <c:val>
            <c:numRef>
              <c:f>'7. Quarterly production volumes'!$B$13:$Z$13</c:f>
              <c:numCache>
                <c:formatCode>_ * #,##0_ ;_ * \-#,##0_ ;_ * "-"??_ ;_ @_ </c:formatCode>
                <c:ptCount val="25"/>
                <c:pt idx="0">
                  <c:v>100</c:v>
                </c:pt>
                <c:pt idx="1">
                  <c:v>101.16215504943456</c:v>
                </c:pt>
                <c:pt idx="2">
                  <c:v>102.15549639696162</c:v>
                </c:pt>
                <c:pt idx="3">
                  <c:v>103.07633922706839</c:v>
                </c:pt>
                <c:pt idx="4">
                  <c:v>103.74274201843959</c:v>
                </c:pt>
                <c:pt idx="5">
                  <c:v>104.31494136369635</c:v>
                </c:pt>
                <c:pt idx="6">
                  <c:v>104.82500638769771</c:v>
                </c:pt>
                <c:pt idx="7">
                  <c:v>105.35453862806143</c:v>
                </c:pt>
                <c:pt idx="8">
                  <c:v>106.00844263391107</c:v>
                </c:pt>
                <c:pt idx="9">
                  <c:v>106.94373400678188</c:v>
                </c:pt>
                <c:pt idx="10">
                  <c:v>107.58501662429421</c:v>
                </c:pt>
                <c:pt idx="11">
                  <c:v>108.28283523307559</c:v>
                </c:pt>
                <c:pt idx="12">
                  <c:v>108.7460460745416</c:v>
                </c:pt>
                <c:pt idx="13">
                  <c:v>109.24465668359429</c:v>
                </c:pt>
                <c:pt idx="14">
                  <c:v>109.89859059738023</c:v>
                </c:pt>
                <c:pt idx="15">
                  <c:v>110.39003348240313</c:v>
                </c:pt>
                <c:pt idx="16">
                  <c:v>110.85413819161663</c:v>
                </c:pt>
                <c:pt idx="17">
                  <c:v>111.01726097248257</c:v>
                </c:pt>
                <c:pt idx="18">
                  <c:v>111.34949531141987</c:v>
                </c:pt>
                <c:pt idx="19">
                  <c:v>111.68402080368757</c:v>
                </c:pt>
                <c:pt idx="20">
                  <c:v>111.99697303549787</c:v>
                </c:pt>
                <c:pt idx="21">
                  <c:v>112.47157793489812</c:v>
                </c:pt>
                <c:pt idx="22">
                  <c:v>112.66661552724358</c:v>
                </c:pt>
                <c:pt idx="23">
                  <c:v>113.12132099645463</c:v>
                </c:pt>
                <c:pt idx="24">
                  <c:v>112.5151826934753</c:v>
                </c:pt>
              </c:numCache>
            </c:numRef>
          </c:val>
          <c:smooth val="0"/>
          <c:extLst xmlns:c16r2="http://schemas.microsoft.com/office/drawing/2015/06/chart">
            <c:ext xmlns:c16="http://schemas.microsoft.com/office/drawing/2014/chart" uri="{C3380CC4-5D6E-409C-BE32-E72D297353CC}">
              <c16:uniqueId val="{00000004-D792-453E-9F20-D2F67DDF659B}"/>
            </c:ext>
          </c:extLst>
        </c:ser>
        <c:ser>
          <c:idx val="2"/>
          <c:order val="2"/>
          <c:tx>
            <c:strRef>
              <c:f>'7. Quarterly production volumes'!$A$11</c:f>
              <c:strCache>
                <c:ptCount val="1"/>
                <c:pt idx="0">
                  <c:v>Manufacturing</c:v>
                </c:pt>
              </c:strCache>
            </c:strRef>
          </c:tx>
          <c:spPr>
            <a:ln w="47625">
              <a:solidFill>
                <a:srgbClr val="5B9BD5">
                  <a:lumMod val="50000"/>
                </a:srgbClr>
              </a:solidFill>
            </a:ln>
          </c:spPr>
          <c:marker>
            <c:symbol val="none"/>
          </c:marker>
          <c:cat>
            <c:multiLvlStrRef>
              <c:f>'7. Quarterly production volumes'!$B$7:$Z$8</c:f>
              <c:multiLvlStrCache>
                <c:ptCount val="25"/>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lvl>
                <c:lvl>
                  <c:pt idx="0">
                    <c:v>2011</c:v>
                  </c:pt>
                  <c:pt idx="4">
                    <c:v>2012</c:v>
                  </c:pt>
                  <c:pt idx="8">
                    <c:v>2013</c:v>
                  </c:pt>
                  <c:pt idx="12">
                    <c:v>2014</c:v>
                  </c:pt>
                  <c:pt idx="16">
                    <c:v>2015</c:v>
                  </c:pt>
                  <c:pt idx="20">
                    <c:v>2016</c:v>
                  </c:pt>
                  <c:pt idx="24">
                    <c:v>2017</c:v>
                  </c:pt>
                </c:lvl>
              </c:multiLvlStrCache>
            </c:multiLvlStrRef>
          </c:cat>
          <c:val>
            <c:numRef>
              <c:f>'7. Quarterly production volumes'!$B$11:$Z$11</c:f>
              <c:numCache>
                <c:formatCode>_ * #,##0_ ;_ * \-#,##0_ ;_ * "-"??_ ;_ @_ </c:formatCode>
                <c:ptCount val="25"/>
                <c:pt idx="0">
                  <c:v>100</c:v>
                </c:pt>
                <c:pt idx="1">
                  <c:v>98.753415637957659</c:v>
                </c:pt>
                <c:pt idx="2">
                  <c:v>98.552076673000315</c:v>
                </c:pt>
                <c:pt idx="3">
                  <c:v>99.55324051666058</c:v>
                </c:pt>
                <c:pt idx="4">
                  <c:v>101.0634397481422</c:v>
                </c:pt>
                <c:pt idx="5">
                  <c:v>100.9404119046374</c:v>
                </c:pt>
                <c:pt idx="6">
                  <c:v>101.07136057173851</c:v>
                </c:pt>
                <c:pt idx="7">
                  <c:v>102.10345565362913</c:v>
                </c:pt>
                <c:pt idx="8">
                  <c:v>100.19469565944243</c:v>
                </c:pt>
                <c:pt idx="9">
                  <c:v>103.17676865643244</c:v>
                </c:pt>
                <c:pt idx="10">
                  <c:v>101.39222682795995</c:v>
                </c:pt>
                <c:pt idx="11">
                  <c:v>104.54162414437194</c:v>
                </c:pt>
                <c:pt idx="12">
                  <c:v>103.08067400255965</c:v>
                </c:pt>
                <c:pt idx="13">
                  <c:v>101.95882180340541</c:v>
                </c:pt>
                <c:pt idx="14">
                  <c:v>101.59301676292863</c:v>
                </c:pt>
                <c:pt idx="15">
                  <c:v>103.5672797623501</c:v>
                </c:pt>
                <c:pt idx="16">
                  <c:v>103.05816547549344</c:v>
                </c:pt>
                <c:pt idx="17">
                  <c:v>101.43107971446963</c:v>
                </c:pt>
                <c:pt idx="18">
                  <c:v>102.65760518175288</c:v>
                </c:pt>
                <c:pt idx="19">
                  <c:v>102.05627642910891</c:v>
                </c:pt>
                <c:pt idx="20">
                  <c:v>102.21335102794893</c:v>
                </c:pt>
                <c:pt idx="21">
                  <c:v>104.1037365701055</c:v>
                </c:pt>
                <c:pt idx="22">
                  <c:v>103.22259831118299</c:v>
                </c:pt>
                <c:pt idx="23">
                  <c:v>102.41350879685282</c:v>
                </c:pt>
                <c:pt idx="24">
                  <c:v>101.4477236232036</c:v>
                </c:pt>
              </c:numCache>
            </c:numRef>
          </c:val>
          <c:smooth val="1"/>
          <c:extLst xmlns:c16r2="http://schemas.microsoft.com/office/drawing/2015/06/chart">
            <c:ext xmlns:c16="http://schemas.microsoft.com/office/drawing/2014/chart" uri="{C3380CC4-5D6E-409C-BE32-E72D297353CC}">
              <c16:uniqueId val="{00000002-D792-453E-9F20-D2F67DDF659B}"/>
            </c:ext>
          </c:extLst>
        </c:ser>
        <c:ser>
          <c:idx val="0"/>
          <c:order val="3"/>
          <c:tx>
            <c:strRef>
              <c:f>'7. Quarterly production volumes'!$A$9</c:f>
              <c:strCache>
                <c:ptCount val="1"/>
                <c:pt idx="0">
                  <c:v>Agriculture</c:v>
                </c:pt>
              </c:strCache>
            </c:strRef>
          </c:tx>
          <c:spPr>
            <a:ln w="22225">
              <a:solidFill>
                <a:srgbClr val="1F497D">
                  <a:lumMod val="50000"/>
                </a:srgbClr>
              </a:solidFill>
            </a:ln>
          </c:spPr>
          <c:marker>
            <c:symbol val="diamond"/>
            <c:size val="9"/>
          </c:marker>
          <c:cat>
            <c:multiLvlStrRef>
              <c:f>'7. Quarterly production volumes'!$B$7:$Z$8</c:f>
              <c:multiLvlStrCache>
                <c:ptCount val="25"/>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lvl>
                <c:lvl>
                  <c:pt idx="0">
                    <c:v>2011</c:v>
                  </c:pt>
                  <c:pt idx="4">
                    <c:v>2012</c:v>
                  </c:pt>
                  <c:pt idx="8">
                    <c:v>2013</c:v>
                  </c:pt>
                  <c:pt idx="12">
                    <c:v>2014</c:v>
                  </c:pt>
                  <c:pt idx="16">
                    <c:v>2015</c:v>
                  </c:pt>
                  <c:pt idx="20">
                    <c:v>2016</c:v>
                  </c:pt>
                  <c:pt idx="24">
                    <c:v>2017</c:v>
                  </c:pt>
                </c:lvl>
              </c:multiLvlStrCache>
            </c:multiLvlStrRef>
          </c:cat>
          <c:val>
            <c:numRef>
              <c:f>'7. Quarterly production volumes'!$B$9:$Z$9</c:f>
              <c:numCache>
                <c:formatCode>_ * #,##0_ ;_ * \-#,##0_ ;_ * "-"??_ ;_ @_ </c:formatCode>
                <c:ptCount val="25"/>
                <c:pt idx="0">
                  <c:v>100</c:v>
                </c:pt>
                <c:pt idx="1">
                  <c:v>98.240425200183225</c:v>
                </c:pt>
                <c:pt idx="2">
                  <c:v>97.682269236502236</c:v>
                </c:pt>
                <c:pt idx="3">
                  <c:v>97.570333104886302</c:v>
                </c:pt>
                <c:pt idx="4">
                  <c:v>98.047525167366118</c:v>
                </c:pt>
                <c:pt idx="5">
                  <c:v>99.533789354608444</c:v>
                </c:pt>
                <c:pt idx="6">
                  <c:v>100.57462660061056</c:v>
                </c:pt>
                <c:pt idx="7">
                  <c:v>102.27594691495325</c:v>
                </c:pt>
                <c:pt idx="8">
                  <c:v>102.24339865443939</c:v>
                </c:pt>
                <c:pt idx="9">
                  <c:v>102.82920149563076</c:v>
                </c:pt>
                <c:pt idx="10">
                  <c:v>105.26072874725081</c:v>
                </c:pt>
                <c:pt idx="11">
                  <c:v>108.03751595579686</c:v>
                </c:pt>
                <c:pt idx="12">
                  <c:v>109.07525997001683</c:v>
                </c:pt>
                <c:pt idx="13">
                  <c:v>110.33081220219638</c:v>
                </c:pt>
                <c:pt idx="14">
                  <c:v>112.82824411115951</c:v>
                </c:pt>
                <c:pt idx="15">
                  <c:v>114.93883973345487</c:v>
                </c:pt>
                <c:pt idx="16">
                  <c:v>111.60383002126883</c:v>
                </c:pt>
                <c:pt idx="17">
                  <c:v>105.5056821332568</c:v>
                </c:pt>
                <c:pt idx="18">
                  <c:v>102.29580129578714</c:v>
                </c:pt>
                <c:pt idx="19">
                  <c:v>100.58309761785608</c:v>
                </c:pt>
                <c:pt idx="20">
                  <c:v>98.321239427863873</c:v>
                </c:pt>
                <c:pt idx="21">
                  <c:v>96.343890943822132</c:v>
                </c:pt>
                <c:pt idx="22">
                  <c:v>96.285972234964092</c:v>
                </c:pt>
                <c:pt idx="23">
                  <c:v>96.251879056508969</c:v>
                </c:pt>
                <c:pt idx="24">
                  <c:v>101.19170941742716</c:v>
                </c:pt>
              </c:numCache>
            </c:numRef>
          </c:val>
          <c:smooth val="1"/>
          <c:extLst xmlns:c16r2="http://schemas.microsoft.com/office/drawing/2015/06/chart">
            <c:ext xmlns:c16="http://schemas.microsoft.com/office/drawing/2014/chart" uri="{C3380CC4-5D6E-409C-BE32-E72D297353CC}">
              <c16:uniqueId val="{00000000-D792-453E-9F20-D2F67DDF659B}"/>
            </c:ext>
          </c:extLst>
        </c:ser>
        <c:ser>
          <c:idx val="1"/>
          <c:order val="4"/>
          <c:tx>
            <c:strRef>
              <c:f>'7. Quarterly production volumes'!$A$10</c:f>
              <c:strCache>
                <c:ptCount val="1"/>
                <c:pt idx="0">
                  <c:v>Mining</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'7. Quarterly production volumes'!$B$7:$Z$8</c:f>
              <c:multiLvlStrCache>
                <c:ptCount val="25"/>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lvl>
                <c:lvl>
                  <c:pt idx="0">
                    <c:v>2011</c:v>
                  </c:pt>
                  <c:pt idx="4">
                    <c:v>2012</c:v>
                  </c:pt>
                  <c:pt idx="8">
                    <c:v>2013</c:v>
                  </c:pt>
                  <c:pt idx="12">
                    <c:v>2014</c:v>
                  </c:pt>
                  <c:pt idx="16">
                    <c:v>2015</c:v>
                  </c:pt>
                  <c:pt idx="20">
                    <c:v>2016</c:v>
                  </c:pt>
                  <c:pt idx="24">
                    <c:v>2017</c:v>
                  </c:pt>
                </c:lvl>
              </c:multiLvlStrCache>
            </c:multiLvlStrRef>
          </c:cat>
          <c:val>
            <c:numRef>
              <c:f>'7. Quarterly production volumes'!$B$10:$Z$10</c:f>
              <c:numCache>
                <c:formatCode>_ * #,##0_ ;_ * \-#,##0_ ;_ * "-"??_ ;_ @_ </c:formatCode>
                <c:ptCount val="25"/>
                <c:pt idx="0">
                  <c:v>100</c:v>
                </c:pt>
                <c:pt idx="1">
                  <c:v>99.268364064935909</c:v>
                </c:pt>
                <c:pt idx="2">
                  <c:v>94.436927258393879</c:v>
                </c:pt>
                <c:pt idx="3">
                  <c:v>94.023033388605484</c:v>
                </c:pt>
                <c:pt idx="4">
                  <c:v>91.472992719622425</c:v>
                </c:pt>
                <c:pt idx="5">
                  <c:v>96.902397928261337</c:v>
                </c:pt>
                <c:pt idx="6">
                  <c:v>94.863244414280445</c:v>
                </c:pt>
                <c:pt idx="7">
                  <c:v>93.20326322938574</c:v>
                </c:pt>
                <c:pt idx="8">
                  <c:v>96.325838888151296</c:v>
                </c:pt>
                <c:pt idx="9">
                  <c:v>95.190949950071229</c:v>
                </c:pt>
                <c:pt idx="10">
                  <c:v>97.945714925923184</c:v>
                </c:pt>
                <c:pt idx="11">
                  <c:v>101.87140339566598</c:v>
                </c:pt>
                <c:pt idx="12">
                  <c:v>95.598323221133199</c:v>
                </c:pt>
                <c:pt idx="13">
                  <c:v>94.96272203840843</c:v>
                </c:pt>
                <c:pt idx="14">
                  <c:v>95.942830788362571</c:v>
                </c:pt>
                <c:pt idx="15">
                  <c:v>99.318402273481695</c:v>
                </c:pt>
                <c:pt idx="16">
                  <c:v>102.41231790516952</c:v>
                </c:pt>
                <c:pt idx="17">
                  <c:v>100.82296689325678</c:v>
                </c:pt>
                <c:pt idx="18">
                  <c:v>98.501148547598603</c:v>
                </c:pt>
                <c:pt idx="19">
                  <c:v>99.239110149439938</c:v>
                </c:pt>
                <c:pt idx="20">
                  <c:v>93.319382211525749</c:v>
                </c:pt>
                <c:pt idx="21">
                  <c:v>96.557346021507641</c:v>
                </c:pt>
                <c:pt idx="22">
                  <c:v>97.550616426346409</c:v>
                </c:pt>
                <c:pt idx="23">
                  <c:v>94.628538414568368</c:v>
                </c:pt>
                <c:pt idx="24">
                  <c:v>97.514525778281921</c:v>
                </c:pt>
              </c:numCache>
            </c:numRef>
          </c:val>
          <c:smooth val="1"/>
          <c:extLst xmlns:c16r2="http://schemas.microsoft.com/office/drawing/2015/06/chart">
            <c:ext xmlns:c16="http://schemas.microsoft.com/office/drawing/2014/chart" uri="{C3380CC4-5D6E-409C-BE32-E72D297353CC}">
              <c16:uniqueId val="{00000001-D792-453E-9F20-D2F67DDF659B}"/>
            </c:ext>
          </c:extLst>
        </c:ser>
        <c:dLbls>
          <c:showLegendKey val="0"/>
          <c:showVal val="0"/>
          <c:showCatName val="0"/>
          <c:showSerName val="0"/>
          <c:showPercent val="0"/>
          <c:showBubbleSize val="0"/>
        </c:dLbls>
        <c:marker val="1"/>
        <c:smooth val="0"/>
        <c:axId val="168571648"/>
        <c:axId val="168573568"/>
      </c:lineChart>
      <c:catAx>
        <c:axId val="16857164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68573568"/>
        <c:crosses val="autoZero"/>
        <c:auto val="1"/>
        <c:lblAlgn val="ctr"/>
        <c:lblOffset val="100"/>
        <c:noMultiLvlLbl val="0"/>
      </c:catAx>
      <c:valAx>
        <c:axId val="168573568"/>
        <c:scaling>
          <c:orientation val="minMax"/>
          <c:max val="120"/>
          <c:min val="90"/>
        </c:scaling>
        <c:delete val="0"/>
        <c:axPos val="l"/>
        <c:majorGridlines>
          <c:spPr>
            <a:ln>
              <a:solidFill>
                <a:sysClr val="window" lastClr="FFFFFF">
                  <a:lumMod val="75000"/>
                </a:sysClr>
              </a:solidFill>
            </a:ln>
          </c:spPr>
        </c:majorGridlines>
        <c:title>
          <c:tx>
            <c:rich>
              <a:bodyPr rot="-5400000" vert="horz"/>
              <a:lstStyle/>
              <a:p>
                <a:pPr>
                  <a:defRPr/>
                </a:pPr>
                <a:r>
                  <a:rPr lang="en-US"/>
                  <a:t>Q1 2011 = 100</a:t>
                </a:r>
              </a:p>
            </c:rich>
          </c:tx>
          <c:overlay val="0"/>
        </c:title>
        <c:numFmt formatCode="_ * #,##0_ ;_ * \-#,##0_ ;_ * &quot;-&quot;??_ ;_ @_ " sourceLinked="1"/>
        <c:majorTickMark val="out"/>
        <c:minorTickMark val="none"/>
        <c:tickLblPos val="nextTo"/>
        <c:crossAx val="168571648"/>
        <c:crosses val="autoZero"/>
        <c:crossBetween val="between"/>
      </c:valAx>
      <c:spPr>
        <a:noFill/>
        <a:ln w="25400">
          <a:noFill/>
        </a:ln>
      </c:spPr>
    </c:plotArea>
    <c:legend>
      <c:legendPos val="r"/>
      <c:layout>
        <c:manualLayout>
          <c:xMode val="edge"/>
          <c:yMode val="edge"/>
          <c:x val="0.82979856836914279"/>
          <c:y val="0.15578863636311746"/>
          <c:w val="0.1620124549821218"/>
          <c:h val="0.49994714470683349"/>
        </c:manualLayout>
      </c:layou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2676525" y="1000125"/>
    <xdr:ext cx="9305192" cy="442298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10155877" y="2481448"/>
    <xdr:ext cx="9296937" cy="467096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3988595" y="2964657"/>
    <xdr:ext cx="9296937" cy="410468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6835588" y="434229"/>
    <xdr:ext cx="9296937" cy="41461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3619500" y="647700"/>
    <xdr:ext cx="6219825" cy="2581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11652663" y="1162793"/>
    <xdr:ext cx="5035881" cy="5199188"/>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6694404" y="1162793"/>
    <xdr:ext cx="5202115" cy="5199188"/>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1219200" y="2996045"/>
    <xdr:ext cx="6314209" cy="6081346"/>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464137" y="2996045"/>
    <xdr:ext cx="5940136" cy="608134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3137647"/>
    <xdr:ext cx="6910294" cy="6081346"/>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910295" y="3137647"/>
    <xdr:ext cx="5957793" cy="6081346"/>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9335838" y="1770954"/>
    <xdr:ext cx="9305192" cy="4540194"/>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5009589" y="1659871"/>
    <xdr:ext cx="9305192" cy="430586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2457450" y="2619375"/>
    <xdr:ext cx="9305192" cy="400483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7400925" y="1236464"/>
    <xdr:ext cx="9305192" cy="4359473"/>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24231023" y="4012045"/>
    <xdr:ext cx="9305192" cy="60813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60106" y="898838"/>
    <xdr:ext cx="9305192" cy="4303277"/>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6015789" y="1219869"/>
    <xdr:ext cx="9305192" cy="414755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2568539" y="4708989"/>
    <xdr:ext cx="9305192" cy="4133491"/>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3032872" y="1001059"/>
    <xdr:ext cx="9305192" cy="45645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6972300" y="1714500"/>
    <xdr:ext cx="9314890" cy="60931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192" cy="60813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18351500" y="5365750"/>
    <xdr:ext cx="9314890" cy="6093199"/>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074269" y="4094529"/>
    <xdr:ext cx="9305192" cy="4341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378488" y="4466702"/>
    <xdr:ext cx="9305192" cy="4372498"/>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7608384" y="1080274"/>
    <xdr:ext cx="9305192" cy="4795712"/>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6760427" y="3682226"/>
    <xdr:ext cx="9305192" cy="4547374"/>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1666875" y="4695825"/>
    <xdr:ext cx="9305192" cy="4379883"/>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7226300" y="1206500"/>
    <xdr:ext cx="8566687" cy="4178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va.TIPSHQ/AppData/Local/Microsoft/Windows/Temporary%20Internet%20Files/Content.Outlook/Z7DA1ZHD/trends%20from%2020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Publication/2014-05/SUT/SUT%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ndivhuwog.000/Desktop/Malera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 2"/>
      <sheetName val="Table2.1"/>
      <sheetName val="Table2.2"/>
      <sheetName val="Table 2.3"/>
      <sheetName val="Table 2.4"/>
      <sheetName val="Table 2.5"/>
      <sheetName val="Table 2.6"/>
      <sheetName val="Table 2.7"/>
      <sheetName val="Table3.1"/>
      <sheetName val="Table3.2"/>
      <sheetName val="Table3.3"/>
      <sheetName val="Table3.4"/>
      <sheetName val="Table3.5"/>
      <sheetName val="Table3.6"/>
      <sheetName val="Table3.7"/>
      <sheetName val="Table3.8a"/>
      <sheetName val="Table3.8b"/>
      <sheetName val="Table3.8c"/>
      <sheetName val="Table3.9"/>
      <sheetName val="Table4"/>
      <sheetName val="Table5"/>
      <sheetName val="Table6"/>
      <sheetName val="Table 7"/>
      <sheetName val="Table8"/>
      <sheetName val="se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y table 2007"/>
      <sheetName val="Use table 2007 "/>
    </sheetNames>
    <sheetDataSet>
      <sheetData sheetId="0"/>
      <sheetData sheetId="1">
        <row r="2">
          <cell r="B2" t="str">
            <v>Use of products</v>
          </cell>
          <cell r="C2" t="str">
            <v>Total supply at purchasers' prices</v>
          </cell>
          <cell r="D2" t="str">
            <v>Taxes less subsidies on products</v>
          </cell>
          <cell r="E2" t="str">
            <v>Agriculture</v>
          </cell>
          <cell r="F2" t="str">
            <v>Forestry</v>
          </cell>
          <cell r="G2" t="str">
            <v>Fishing</v>
          </cell>
          <cell r="H2" t="str">
            <v>Mining of coal and lignite</v>
          </cell>
          <cell r="I2" t="str">
            <v>Mining of gold and uranium ore</v>
          </cell>
          <cell r="J2" t="str">
            <v>Mining of metal ores</v>
          </cell>
          <cell r="K2" t="str">
            <v>Other mining and quarrying</v>
          </cell>
          <cell r="L2" t="str">
            <v>Food</v>
          </cell>
          <cell r="M2" t="str">
            <v>Beverages and tobacco</v>
          </cell>
          <cell r="N2" t="str">
            <v>Spinning, weaving and finishing of textiles</v>
          </cell>
          <cell r="O2" t="str">
            <v>Knitted, crouched fabrics, wearing apparel, fur articles</v>
          </cell>
          <cell r="P2" t="str">
            <v>Tanning and dressing of leather</v>
          </cell>
          <cell r="Q2" t="str">
            <v>Footwear</v>
          </cell>
          <cell r="R2" t="str">
            <v>Sawmilling, planing of wood, cork, straw</v>
          </cell>
          <cell r="S2" t="str">
            <v>Paper</v>
          </cell>
          <cell r="T2" t="str">
            <v>Publishing, printing, recorded media</v>
          </cell>
          <cell r="U2" t="str">
            <v xml:space="preserve"> Coke oven, petroleum refineries</v>
          </cell>
          <cell r="V2" t="str">
            <v>Nuclear fuel, basic chemicals</v>
          </cell>
          <cell r="W2" t="str">
            <v>Other chemical products, man-made fibres</v>
          </cell>
          <cell r="X2" t="str">
            <v>Rubber</v>
          </cell>
          <cell r="Y2" t="str">
            <v>Plastic</v>
          </cell>
          <cell r="Z2" t="str">
            <v>Glass</v>
          </cell>
          <cell r="AA2" t="str">
            <v>Non-metallic minerals</v>
          </cell>
          <cell r="AB2" t="str">
            <v>Basic iron and steel, casting of metals</v>
          </cell>
          <cell r="AC2" t="str">
            <v>Basic precious and non-ferrous metals</v>
          </cell>
          <cell r="AD2" t="str">
            <v>Fabricated metal products</v>
          </cell>
          <cell r="AE2" t="str">
            <v>Machinery and equipment</v>
          </cell>
          <cell r="AF2" t="str">
            <v>Electrical machinery and apparatus</v>
          </cell>
          <cell r="AG2" t="str">
            <v>Radio, television, communication equipment and apparatus</v>
          </cell>
          <cell r="AH2" t="str">
            <v>Medical, precision, optical instruments, watches and clocks</v>
          </cell>
          <cell r="AI2" t="str">
            <v>Motor vehicles, trailers, parts</v>
          </cell>
          <cell r="AJ2" t="str">
            <v>Other transport equipment</v>
          </cell>
          <cell r="AK2" t="str">
            <v>Furniture</v>
          </cell>
          <cell r="AL2" t="str">
            <v>Manufacturing n.e.c, recycling</v>
          </cell>
          <cell r="AM2" t="str">
            <v>Electricity, gas, steam and hot water supply</v>
          </cell>
          <cell r="AN2" t="str">
            <v>Collection, purification and distribution of water</v>
          </cell>
          <cell r="AO2" t="str">
            <v>Construction</v>
          </cell>
          <cell r="AP2" t="str">
            <v>Wholesale trade, commission trade</v>
          </cell>
          <cell r="AQ2" t="str">
            <v>Retail trade</v>
          </cell>
          <cell r="AR2" t="str">
            <v>Sale, maintenance, repair of motor vehicles</v>
          </cell>
          <cell r="AS2" t="str">
            <v>Hotels and restaurants</v>
          </cell>
          <cell r="AT2" t="str">
            <v>Land transport, transport via pipe lines</v>
          </cell>
          <cell r="AU2" t="str">
            <v>Water transport</v>
          </cell>
          <cell r="AV2" t="str">
            <v>Air transport</v>
          </cell>
          <cell r="AW2" t="str">
            <v>Auxiliary transport</v>
          </cell>
          <cell r="AX2" t="str">
            <v>Post and telecommunication</v>
          </cell>
          <cell r="AY2" t="str">
            <v>Financial intermediation</v>
          </cell>
          <cell r="AZ2" t="str">
            <v>Insurance and pension funding</v>
          </cell>
          <cell r="BA2" t="str">
            <v>Activities to financial intermediation</v>
          </cell>
          <cell r="BB2" t="str">
            <v>Real estate activities</v>
          </cell>
          <cell r="BC2" t="str">
            <v>Renting of machinery and equipment</v>
          </cell>
          <cell r="BD2" t="str">
            <v>Computer and related activities</v>
          </cell>
          <cell r="BE2" t="str">
            <v>Research and experimental development</v>
          </cell>
          <cell r="BF2" t="str">
            <v>Other business activities</v>
          </cell>
          <cell r="BG2" t="str">
            <v>Government</v>
          </cell>
          <cell r="BH2" t="str">
            <v>Education</v>
          </cell>
          <cell r="BI2" t="str">
            <v>Health and social work</v>
          </cell>
          <cell r="BJ2" t="str">
            <v>Sewerage and refuse disposal</v>
          </cell>
          <cell r="BK2" t="str">
            <v>Activities of membership organisations</v>
          </cell>
          <cell r="BL2" t="str">
            <v>Recreational, cultural and sporting activities</v>
          </cell>
          <cell r="BM2" t="str">
            <v>Other activities</v>
          </cell>
          <cell r="BN2" t="str">
            <v>Non-observed, informal, non-profit, households,</v>
          </cell>
        </row>
        <row r="3">
          <cell r="E3" t="str">
            <v>I1</v>
          </cell>
          <cell r="F3" t="str">
            <v>I2</v>
          </cell>
          <cell r="G3" t="str">
            <v>I3</v>
          </cell>
          <cell r="H3" t="str">
            <v>I4</v>
          </cell>
          <cell r="I3" t="str">
            <v>I5</v>
          </cell>
          <cell r="J3" t="str">
            <v>I6</v>
          </cell>
          <cell r="K3" t="str">
            <v>I7</v>
          </cell>
          <cell r="L3" t="str">
            <v>I8</v>
          </cell>
          <cell r="M3" t="str">
            <v>I9</v>
          </cell>
          <cell r="N3" t="str">
            <v>I10</v>
          </cell>
          <cell r="O3" t="str">
            <v>I11</v>
          </cell>
          <cell r="P3" t="str">
            <v>I12</v>
          </cell>
          <cell r="Q3" t="str">
            <v>I13</v>
          </cell>
          <cell r="R3" t="str">
            <v>I14</v>
          </cell>
          <cell r="S3" t="str">
            <v>I15</v>
          </cell>
          <cell r="T3" t="str">
            <v>I16</v>
          </cell>
          <cell r="U3" t="str">
            <v>I17</v>
          </cell>
          <cell r="V3" t="str">
            <v>I18</v>
          </cell>
          <cell r="W3" t="str">
            <v>I19</v>
          </cell>
          <cell r="X3" t="str">
            <v>I20</v>
          </cell>
          <cell r="Y3" t="str">
            <v>I21</v>
          </cell>
          <cell r="Z3" t="str">
            <v>I22</v>
          </cell>
          <cell r="AA3" t="str">
            <v>I23</v>
          </cell>
          <cell r="AB3" t="str">
            <v>I24</v>
          </cell>
          <cell r="AC3" t="str">
            <v>I25</v>
          </cell>
          <cell r="AD3" t="str">
            <v>I26</v>
          </cell>
          <cell r="AE3" t="str">
            <v>I27</v>
          </cell>
          <cell r="AF3" t="str">
            <v>I28</v>
          </cell>
          <cell r="AG3" t="str">
            <v>I29</v>
          </cell>
          <cell r="AH3" t="str">
            <v>I30</v>
          </cell>
          <cell r="AI3" t="str">
            <v>I31</v>
          </cell>
          <cell r="AJ3" t="str">
            <v>I32</v>
          </cell>
          <cell r="AK3" t="str">
            <v>I33</v>
          </cell>
          <cell r="AL3" t="str">
            <v>I34</v>
          </cell>
          <cell r="AM3" t="str">
            <v>I35</v>
          </cell>
          <cell r="AN3" t="str">
            <v>I36</v>
          </cell>
          <cell r="AO3" t="str">
            <v>I37</v>
          </cell>
          <cell r="AP3" t="str">
            <v>I38</v>
          </cell>
          <cell r="AQ3" t="str">
            <v>I39</v>
          </cell>
          <cell r="AR3" t="str">
            <v>I40</v>
          </cell>
          <cell r="AS3" t="str">
            <v>I41</v>
          </cell>
          <cell r="AT3" t="str">
            <v>I42</v>
          </cell>
          <cell r="AU3" t="str">
            <v>I43</v>
          </cell>
          <cell r="AV3" t="str">
            <v>I44</v>
          </cell>
          <cell r="AW3" t="str">
            <v>I45</v>
          </cell>
          <cell r="AX3" t="str">
            <v>I46</v>
          </cell>
          <cell r="AY3" t="str">
            <v>I47</v>
          </cell>
          <cell r="AZ3" t="str">
            <v>I48</v>
          </cell>
          <cell r="BA3" t="str">
            <v>I49</v>
          </cell>
          <cell r="BB3" t="str">
            <v>I50</v>
          </cell>
          <cell r="BC3" t="str">
            <v>I51</v>
          </cell>
          <cell r="BD3" t="str">
            <v>I52</v>
          </cell>
          <cell r="BE3" t="str">
            <v>I53</v>
          </cell>
          <cell r="BF3" t="str">
            <v>I54</v>
          </cell>
          <cell r="BG3" t="str">
            <v>I55</v>
          </cell>
          <cell r="BH3" t="str">
            <v>I56</v>
          </cell>
          <cell r="BI3" t="str">
            <v>I57</v>
          </cell>
          <cell r="BJ3" t="str">
            <v>I58</v>
          </cell>
          <cell r="BK3" t="str">
            <v>I59</v>
          </cell>
          <cell r="BL3" t="str">
            <v>I60</v>
          </cell>
          <cell r="BM3" t="str">
            <v>I61</v>
          </cell>
          <cell r="BN3" t="str">
            <v>I62</v>
          </cell>
        </row>
        <row r="5">
          <cell r="A5" t="str">
            <v>P1</v>
          </cell>
          <cell r="B5" t="str">
            <v xml:space="preserve">Agriculture </v>
          </cell>
          <cell r="C5">
            <v>96229.268775461431</v>
          </cell>
          <cell r="E5">
            <v>2209.3225934466764</v>
          </cell>
          <cell r="F5">
            <v>224.25137389750648</v>
          </cell>
          <cell r="G5">
            <v>20.539823810974866</v>
          </cell>
          <cell r="H5">
            <v>6.2846276320541712</v>
          </cell>
          <cell r="I5">
            <v>9.3813193626838043</v>
          </cell>
          <cell r="J5">
            <v>3.3536042272449844</v>
          </cell>
          <cell r="K5">
            <v>0.63705529884996803</v>
          </cell>
          <cell r="L5">
            <v>33957.773988792869</v>
          </cell>
          <cell r="M5">
            <v>5606.1178448806086</v>
          </cell>
          <cell r="N5">
            <v>1371.7516138372146</v>
          </cell>
          <cell r="O5">
            <v>22.410159408180498</v>
          </cell>
          <cell r="P5">
            <v>0.72206026267434131</v>
          </cell>
          <cell r="Q5">
            <v>53.178656687587164</v>
          </cell>
          <cell r="R5">
            <v>16.474173177505619</v>
          </cell>
          <cell r="S5">
            <v>78.954305457087173</v>
          </cell>
          <cell r="T5">
            <v>42.523489112787978</v>
          </cell>
          <cell r="U5">
            <v>60.696106945760313</v>
          </cell>
          <cell r="V5">
            <v>99.239026134192798</v>
          </cell>
          <cell r="W5">
            <v>253.35037621342315</v>
          </cell>
          <cell r="X5">
            <v>668.82738518307997</v>
          </cell>
          <cell r="Y5">
            <v>11.506734577976424</v>
          </cell>
          <cell r="Z5">
            <v>11.892783770343257</v>
          </cell>
          <cell r="AA5">
            <v>48.235414083661773</v>
          </cell>
          <cell r="AB5">
            <v>14.26515579106343</v>
          </cell>
          <cell r="AC5">
            <v>66.011242036496839</v>
          </cell>
          <cell r="AD5">
            <v>38.35765876299449</v>
          </cell>
          <cell r="AE5">
            <v>95.412307078833138</v>
          </cell>
          <cell r="AF5">
            <v>66.83417362428429</v>
          </cell>
          <cell r="AG5">
            <v>0</v>
          </cell>
          <cell r="AH5">
            <v>12.061631843540583</v>
          </cell>
          <cell r="AI5">
            <v>108.82760290583553</v>
          </cell>
          <cell r="AJ5">
            <v>86.286891149566912</v>
          </cell>
          <cell r="AK5">
            <v>19.216043167839</v>
          </cell>
          <cell r="AL5">
            <v>384.60197301647219</v>
          </cell>
          <cell r="AM5">
            <v>8.8303269838612533</v>
          </cell>
          <cell r="AN5">
            <v>0</v>
          </cell>
          <cell r="AO5">
            <v>2.8548385920604216</v>
          </cell>
          <cell r="AP5">
            <v>12.903741936499625</v>
          </cell>
          <cell r="AQ5">
            <v>4.3684186863107826</v>
          </cell>
          <cell r="AR5">
            <v>0</v>
          </cell>
          <cell r="AS5">
            <v>234.8950472107137</v>
          </cell>
          <cell r="AT5">
            <v>0.93006052886874413</v>
          </cell>
          <cell r="AU5">
            <v>2.5525263025488146E-2</v>
          </cell>
          <cell r="AV5">
            <v>0.30268910596692067</v>
          </cell>
          <cell r="AW5">
            <v>0.1903860981152567</v>
          </cell>
          <cell r="AX5">
            <v>1.5017856747026466</v>
          </cell>
          <cell r="AY5">
            <v>0</v>
          </cell>
          <cell r="AZ5">
            <v>0</v>
          </cell>
          <cell r="BA5">
            <v>0</v>
          </cell>
          <cell r="BB5">
            <v>28.189597911825331</v>
          </cell>
          <cell r="BC5">
            <v>2.2915598864097966</v>
          </cell>
          <cell r="BD5">
            <v>8.5193690638408075</v>
          </cell>
          <cell r="BE5">
            <v>0.84682692744507981</v>
          </cell>
          <cell r="BF5">
            <v>30.350285356995741</v>
          </cell>
          <cell r="BG5">
            <v>160.90125172525632</v>
          </cell>
          <cell r="BH5">
            <v>21.599381318920177</v>
          </cell>
          <cell r="BI5">
            <v>121.81615998954354</v>
          </cell>
          <cell r="BJ5">
            <v>0.51158041542250676</v>
          </cell>
          <cell r="BK5">
            <v>1.458355996388611</v>
          </cell>
          <cell r="BL5">
            <v>28.189633656255378</v>
          </cell>
          <cell r="BM5">
            <v>2.8250123325674861</v>
          </cell>
          <cell r="BN5">
            <v>1045.7890345193277</v>
          </cell>
        </row>
        <row r="6">
          <cell r="A6" t="str">
            <v>P2</v>
          </cell>
          <cell r="B6" t="str">
            <v xml:space="preserve">Live animal </v>
          </cell>
          <cell r="C6">
            <v>30765.606649822428</v>
          </cell>
          <cell r="E6">
            <v>0</v>
          </cell>
          <cell r="F6">
            <v>0</v>
          </cell>
          <cell r="G6">
            <v>0</v>
          </cell>
          <cell r="H6">
            <v>0</v>
          </cell>
          <cell r="I6">
            <v>0</v>
          </cell>
          <cell r="J6">
            <v>0</v>
          </cell>
          <cell r="K6">
            <v>0</v>
          </cell>
          <cell r="L6">
            <v>14883.066856892719</v>
          </cell>
          <cell r="M6">
            <v>56.640800583980969</v>
          </cell>
          <cell r="N6">
            <v>1436.4961451020049</v>
          </cell>
          <cell r="O6">
            <v>0</v>
          </cell>
          <cell r="P6">
            <v>2279.8466578719026</v>
          </cell>
          <cell r="Q6">
            <v>285.47960064542184</v>
          </cell>
          <cell r="R6">
            <v>0</v>
          </cell>
          <cell r="S6">
            <v>0</v>
          </cell>
          <cell r="T6">
            <v>0</v>
          </cell>
          <cell r="U6">
            <v>0</v>
          </cell>
          <cell r="V6">
            <v>0</v>
          </cell>
          <cell r="W6">
            <v>139.65055422778821</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659.37099822208097</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1734.2037285138949</v>
          </cell>
        </row>
        <row r="7">
          <cell r="A7" t="str">
            <v>P3</v>
          </cell>
          <cell r="B7" t="str">
            <v xml:space="preserve">Forestry </v>
          </cell>
          <cell r="C7">
            <v>14010.890030718776</v>
          </cell>
          <cell r="E7">
            <v>0</v>
          </cell>
          <cell r="F7">
            <v>0</v>
          </cell>
          <cell r="G7">
            <v>0</v>
          </cell>
          <cell r="H7">
            <v>0</v>
          </cell>
          <cell r="I7">
            <v>0</v>
          </cell>
          <cell r="J7">
            <v>0</v>
          </cell>
          <cell r="K7">
            <v>0</v>
          </cell>
          <cell r="L7">
            <v>0</v>
          </cell>
          <cell r="M7">
            <v>0</v>
          </cell>
          <cell r="N7">
            <v>0</v>
          </cell>
          <cell r="O7">
            <v>0</v>
          </cell>
          <cell r="P7">
            <v>0</v>
          </cell>
          <cell r="Q7">
            <v>0</v>
          </cell>
          <cell r="R7">
            <v>3980.0671052038433</v>
          </cell>
          <cell r="S7">
            <v>5830.273874927123</v>
          </cell>
          <cell r="T7">
            <v>48.818359741645665</v>
          </cell>
          <cell r="U7">
            <v>0</v>
          </cell>
          <cell r="V7">
            <v>0</v>
          </cell>
          <cell r="W7">
            <v>28.875553505598418</v>
          </cell>
          <cell r="X7">
            <v>21.278496318991831</v>
          </cell>
          <cell r="Y7">
            <v>0</v>
          </cell>
          <cell r="Z7">
            <v>0</v>
          </cell>
          <cell r="AA7">
            <v>0</v>
          </cell>
          <cell r="AB7">
            <v>0</v>
          </cell>
          <cell r="AC7">
            <v>0</v>
          </cell>
          <cell r="AD7">
            <v>0</v>
          </cell>
          <cell r="AE7">
            <v>0</v>
          </cell>
          <cell r="AF7">
            <v>0</v>
          </cell>
          <cell r="AG7">
            <v>0</v>
          </cell>
          <cell r="AH7">
            <v>0</v>
          </cell>
          <cell r="AI7">
            <v>0</v>
          </cell>
          <cell r="AJ7">
            <v>0</v>
          </cell>
          <cell r="AK7">
            <v>314.47397424552486</v>
          </cell>
          <cell r="AL7">
            <v>22.319587626819697</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58.752418477953931</v>
          </cell>
        </row>
        <row r="8">
          <cell r="A8" t="str">
            <v>P4</v>
          </cell>
          <cell r="B8" t="str">
            <v xml:space="preserve">Fishing </v>
          </cell>
          <cell r="C8">
            <v>3493.7861820375292</v>
          </cell>
          <cell r="E8">
            <v>0</v>
          </cell>
          <cell r="F8">
            <v>0</v>
          </cell>
          <cell r="G8">
            <v>0</v>
          </cell>
          <cell r="H8">
            <v>0</v>
          </cell>
          <cell r="I8">
            <v>0</v>
          </cell>
          <cell r="J8">
            <v>0</v>
          </cell>
          <cell r="K8">
            <v>0</v>
          </cell>
          <cell r="L8">
            <v>1800.8610301983492</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46.878737077512397</v>
          </cell>
          <cell r="AM8">
            <v>0.98784933087812965</v>
          </cell>
          <cell r="AN8">
            <v>0</v>
          </cell>
          <cell r="AO8">
            <v>0</v>
          </cell>
          <cell r="AP8">
            <v>0</v>
          </cell>
          <cell r="AQ8">
            <v>0</v>
          </cell>
          <cell r="AR8">
            <v>0</v>
          </cell>
          <cell r="AS8">
            <v>58.204681942727667</v>
          </cell>
          <cell r="AT8">
            <v>1.0019851162674536</v>
          </cell>
          <cell r="AU8">
            <v>2.7499214133363713E-2</v>
          </cell>
          <cell r="AV8">
            <v>0.32609703306521104</v>
          </cell>
          <cell r="AW8">
            <v>0.20510927056301761</v>
          </cell>
          <cell r="AX8">
            <v>1.6179236159027417</v>
          </cell>
          <cell r="AY8">
            <v>0</v>
          </cell>
          <cell r="AZ8">
            <v>0</v>
          </cell>
          <cell r="BA8">
            <v>0</v>
          </cell>
          <cell r="BB8">
            <v>2.4670117649862129</v>
          </cell>
          <cell r="BC8">
            <v>0.20054579060072292</v>
          </cell>
          <cell r="BD8">
            <v>0.74557231275506475</v>
          </cell>
          <cell r="BE8">
            <v>7.4110031631128337E-2</v>
          </cell>
          <cell r="BF8">
            <v>2.6561042580528875</v>
          </cell>
          <cell r="BG8">
            <v>29.391989823420833</v>
          </cell>
          <cell r="BH8">
            <v>1.6799131315009073</v>
          </cell>
          <cell r="BI8">
            <v>9.474371685646064</v>
          </cell>
          <cell r="BJ8">
            <v>3.9788670101126612E-2</v>
          </cell>
          <cell r="BK8">
            <v>0.11342507234641518</v>
          </cell>
          <cell r="BL8">
            <v>2.1924764905123202</v>
          </cell>
          <cell r="BM8">
            <v>0.21971811340610056</v>
          </cell>
          <cell r="BN8">
            <v>152.03566366163449</v>
          </cell>
        </row>
        <row r="9">
          <cell r="A9" t="str">
            <v>P5</v>
          </cell>
          <cell r="B9" t="str">
            <v xml:space="preserve">Coal and lignite </v>
          </cell>
          <cell r="C9">
            <v>51412.86036622752</v>
          </cell>
          <cell r="E9">
            <v>9.1720854011617181</v>
          </cell>
          <cell r="F9">
            <v>0</v>
          </cell>
          <cell r="G9">
            <v>0</v>
          </cell>
          <cell r="H9">
            <v>55.424774967466064</v>
          </cell>
          <cell r="I9">
            <v>93.698934778616277</v>
          </cell>
          <cell r="J9">
            <v>1649.9825079555155</v>
          </cell>
          <cell r="K9">
            <v>296.19192718947147</v>
          </cell>
          <cell r="L9">
            <v>465.80608787022271</v>
          </cell>
          <cell r="M9">
            <v>57.236033007373344</v>
          </cell>
          <cell r="N9">
            <v>164.10026359211182</v>
          </cell>
          <cell r="O9">
            <v>35.024682620113865</v>
          </cell>
          <cell r="P9">
            <v>3.8186833491879026</v>
          </cell>
          <cell r="Q9">
            <v>0.68869153717824461</v>
          </cell>
          <cell r="R9">
            <v>87.908325159254701</v>
          </cell>
          <cell r="S9">
            <v>1710.6486298277175</v>
          </cell>
          <cell r="T9">
            <v>12.470169347112678</v>
          </cell>
          <cell r="U9">
            <v>4304.0765431427226</v>
          </cell>
          <cell r="V9">
            <v>276.9743598702716</v>
          </cell>
          <cell r="W9">
            <v>72.63913011493446</v>
          </cell>
          <cell r="X9">
            <v>40.393823022326345</v>
          </cell>
          <cell r="Y9">
            <v>11.263356497831392</v>
          </cell>
          <cell r="Z9">
            <v>13.411350554221301</v>
          </cell>
          <cell r="AA9">
            <v>802.43929253286376</v>
          </cell>
          <cell r="AB9">
            <v>2034.4365545205942</v>
          </cell>
          <cell r="AC9">
            <v>15.606710459196872</v>
          </cell>
          <cell r="AD9">
            <v>38.159544316577239</v>
          </cell>
          <cell r="AE9">
            <v>17.958048613929467</v>
          </cell>
          <cell r="AF9">
            <v>11.925419618628634</v>
          </cell>
          <cell r="AG9">
            <v>2.2293325461282025</v>
          </cell>
          <cell r="AH9">
            <v>0.20714450887311509</v>
          </cell>
          <cell r="AI9">
            <v>2.9939965420154517</v>
          </cell>
          <cell r="AJ9">
            <v>3.159147011181318</v>
          </cell>
          <cell r="AK9">
            <v>18.624212687357883</v>
          </cell>
          <cell r="AL9">
            <v>10.018107582896649</v>
          </cell>
          <cell r="AM9">
            <v>11158.18501702779</v>
          </cell>
          <cell r="AN9">
            <v>804.02233233409515</v>
          </cell>
          <cell r="AO9">
            <v>0</v>
          </cell>
          <cell r="AP9">
            <v>0</v>
          </cell>
          <cell r="AQ9">
            <v>0</v>
          </cell>
          <cell r="AR9">
            <v>0</v>
          </cell>
          <cell r="AS9">
            <v>33.108049418915535</v>
          </cell>
          <cell r="AT9">
            <v>40.881483249787934</v>
          </cell>
          <cell r="AU9">
            <v>1.1219813984496148</v>
          </cell>
          <cell r="AV9">
            <v>13.304918584741369</v>
          </cell>
          <cell r="AW9">
            <v>8.3685586469930158</v>
          </cell>
          <cell r="AX9">
            <v>66.012075557926352</v>
          </cell>
          <cell r="AY9">
            <v>0</v>
          </cell>
          <cell r="AZ9">
            <v>0</v>
          </cell>
          <cell r="BA9">
            <v>0</v>
          </cell>
          <cell r="BB9">
            <v>0</v>
          </cell>
          <cell r="BC9">
            <v>0</v>
          </cell>
          <cell r="BD9">
            <v>0</v>
          </cell>
          <cell r="BE9">
            <v>0</v>
          </cell>
          <cell r="BF9">
            <v>0</v>
          </cell>
          <cell r="BG9">
            <v>363.4941077562321</v>
          </cell>
          <cell r="BH9">
            <v>5.26555526591439</v>
          </cell>
          <cell r="BI9">
            <v>29.696671086803164</v>
          </cell>
          <cell r="BJ9">
            <v>0.1247144494831907</v>
          </cell>
          <cell r="BK9">
            <v>0.35552194680851307</v>
          </cell>
          <cell r="BL9">
            <v>6.8721447041110526</v>
          </cell>
          <cell r="BM9">
            <v>0.68868910383991988</v>
          </cell>
          <cell r="BN9">
            <v>53.215126226254611</v>
          </cell>
        </row>
        <row r="10">
          <cell r="A10" t="str">
            <v>P6</v>
          </cell>
          <cell r="B10" t="str">
            <v>Metal ores</v>
          </cell>
          <cell r="C10">
            <v>186905.07998329104</v>
          </cell>
          <cell r="E10">
            <v>0</v>
          </cell>
          <cell r="F10">
            <v>0</v>
          </cell>
          <cell r="G10">
            <v>0</v>
          </cell>
          <cell r="H10">
            <v>0</v>
          </cell>
          <cell r="I10">
            <v>1.8857498108758473</v>
          </cell>
          <cell r="J10">
            <v>0</v>
          </cell>
          <cell r="K10">
            <v>0</v>
          </cell>
          <cell r="L10">
            <v>0</v>
          </cell>
          <cell r="M10">
            <v>0</v>
          </cell>
          <cell r="N10">
            <v>0</v>
          </cell>
          <cell r="O10">
            <v>0</v>
          </cell>
          <cell r="P10">
            <v>0</v>
          </cell>
          <cell r="Q10">
            <v>0</v>
          </cell>
          <cell r="R10">
            <v>8.88315401769351</v>
          </cell>
          <cell r="S10">
            <v>0</v>
          </cell>
          <cell r="T10">
            <v>0.26302863213147015</v>
          </cell>
          <cell r="U10">
            <v>8.1786273247213437</v>
          </cell>
          <cell r="V10">
            <v>0</v>
          </cell>
          <cell r="W10">
            <v>0</v>
          </cell>
          <cell r="X10">
            <v>0</v>
          </cell>
          <cell r="Y10">
            <v>0</v>
          </cell>
          <cell r="Z10">
            <v>0</v>
          </cell>
          <cell r="AA10">
            <v>0.10974345819447817</v>
          </cell>
          <cell r="AB10">
            <v>25522.131131930688</v>
          </cell>
          <cell r="AC10">
            <v>9034.5949728557316</v>
          </cell>
          <cell r="AD10">
            <v>1728.611410197504</v>
          </cell>
          <cell r="AE10">
            <v>1399.8929464895748</v>
          </cell>
          <cell r="AF10">
            <v>2128.0357426742312</v>
          </cell>
          <cell r="AG10">
            <v>405.30043721720824</v>
          </cell>
          <cell r="AH10">
            <v>0</v>
          </cell>
          <cell r="AI10">
            <v>3548.6044900326015</v>
          </cell>
          <cell r="AJ10">
            <v>301.27953049050365</v>
          </cell>
          <cell r="AK10">
            <v>0</v>
          </cell>
          <cell r="AL10">
            <v>165.89242875777404</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9.3431597841957608</v>
          </cell>
        </row>
        <row r="11">
          <cell r="A11" t="str">
            <v>P7</v>
          </cell>
          <cell r="B11" t="str">
            <v>Other minerals</v>
          </cell>
          <cell r="C11">
            <v>117340.52626055163</v>
          </cell>
          <cell r="E11">
            <v>1097.7741815890272</v>
          </cell>
          <cell r="F11">
            <v>111.84663147784698</v>
          </cell>
          <cell r="G11">
            <v>10.01478709761837</v>
          </cell>
          <cell r="H11">
            <v>104.56554921803004</v>
          </cell>
          <cell r="I11">
            <v>191.9707060593411</v>
          </cell>
          <cell r="J11">
            <v>230.09368965568663</v>
          </cell>
          <cell r="K11">
            <v>40.410857347638498</v>
          </cell>
          <cell r="L11">
            <v>421.19418373922468</v>
          </cell>
          <cell r="M11">
            <v>0.10083434202820429</v>
          </cell>
          <cell r="N11">
            <v>11.707007142253463</v>
          </cell>
          <cell r="O11">
            <v>0</v>
          </cell>
          <cell r="P11">
            <v>0</v>
          </cell>
          <cell r="Q11">
            <v>0</v>
          </cell>
          <cell r="R11">
            <v>308.66313037827189</v>
          </cell>
          <cell r="S11">
            <v>1.5894424642295717</v>
          </cell>
          <cell r="T11">
            <v>185.0497401820335</v>
          </cell>
          <cell r="U11">
            <v>50914.374373193605</v>
          </cell>
          <cell r="V11">
            <v>5642.3943158228221</v>
          </cell>
          <cell r="W11">
            <v>2441.4589331779603</v>
          </cell>
          <cell r="X11">
            <v>0</v>
          </cell>
          <cell r="Y11">
            <v>514.46451934929723</v>
          </cell>
          <cell r="Z11">
            <v>1133.2822320153884</v>
          </cell>
          <cell r="AA11">
            <v>9060.9005622070326</v>
          </cell>
          <cell r="AB11">
            <v>342.66367641869169</v>
          </cell>
          <cell r="AC11">
            <v>131.1643751304222</v>
          </cell>
          <cell r="AD11">
            <v>26.32242175014672</v>
          </cell>
          <cell r="AE11">
            <v>262.82478906942015</v>
          </cell>
          <cell r="AF11">
            <v>0</v>
          </cell>
          <cell r="AG11">
            <v>3.8968597061817447</v>
          </cell>
          <cell r="AH11">
            <v>0</v>
          </cell>
          <cell r="AI11">
            <v>99.864001387148136</v>
          </cell>
          <cell r="AJ11">
            <v>0.17671965802001532</v>
          </cell>
          <cell r="AK11">
            <v>2.9511572433041482</v>
          </cell>
          <cell r="AL11">
            <v>4927.0750656688115</v>
          </cell>
          <cell r="AM11">
            <v>31.492934600557092</v>
          </cell>
          <cell r="AN11">
            <v>18.563917518454112</v>
          </cell>
          <cell r="AO11">
            <v>4873.3470116833842</v>
          </cell>
          <cell r="AP11">
            <v>0</v>
          </cell>
          <cell r="AQ11">
            <v>0</v>
          </cell>
          <cell r="AR11">
            <v>0</v>
          </cell>
          <cell r="AS11">
            <v>16.530023432038359</v>
          </cell>
          <cell r="AT11">
            <v>352.83586459090361</v>
          </cell>
          <cell r="AU11">
            <v>9.6834861484368293</v>
          </cell>
          <cell r="AV11">
            <v>114.83077616033189</v>
          </cell>
          <cell r="AW11">
            <v>72.226528757533742</v>
          </cell>
          <cell r="AX11">
            <v>569.73049658225443</v>
          </cell>
          <cell r="AY11">
            <v>0</v>
          </cell>
          <cell r="AZ11">
            <v>0</v>
          </cell>
          <cell r="BA11">
            <v>0</v>
          </cell>
          <cell r="BB11">
            <v>0</v>
          </cell>
          <cell r="BC11">
            <v>0</v>
          </cell>
          <cell r="BD11">
            <v>0</v>
          </cell>
          <cell r="BE11">
            <v>0</v>
          </cell>
          <cell r="BF11">
            <v>0</v>
          </cell>
          <cell r="BG11">
            <v>1133.5093277612064</v>
          </cell>
          <cell r="BH11">
            <v>144.25977410930466</v>
          </cell>
          <cell r="BI11">
            <v>813.59606849299496</v>
          </cell>
          <cell r="BJ11">
            <v>3.4167865309618106</v>
          </cell>
          <cell r="BK11">
            <v>9.7401913278731858</v>
          </cell>
          <cell r="BL11">
            <v>188.27530860401291</v>
          </cell>
          <cell r="BM11">
            <v>18.867931212233458</v>
          </cell>
          <cell r="BN11">
            <v>2979.2443461483167</v>
          </cell>
        </row>
        <row r="12">
          <cell r="A12" t="str">
            <v>P8</v>
          </cell>
          <cell r="B12" t="str">
            <v>Electricity and gas</v>
          </cell>
          <cell r="C12">
            <v>11641.845611643848</v>
          </cell>
          <cell r="E12">
            <v>783.75426624306317</v>
          </cell>
          <cell r="F12">
            <v>79.707880861929667</v>
          </cell>
          <cell r="G12">
            <v>7.2521860192699652</v>
          </cell>
          <cell r="H12">
            <v>739.9262817452526</v>
          </cell>
          <cell r="I12">
            <v>75.431856910272828</v>
          </cell>
          <cell r="J12">
            <v>882.54109336621559</v>
          </cell>
          <cell r="K12">
            <v>210.77436921205026</v>
          </cell>
          <cell r="L12">
            <v>157.20207758561057</v>
          </cell>
          <cell r="M12">
            <v>3.5284519238696803</v>
          </cell>
          <cell r="N12">
            <v>66.77419401414798</v>
          </cell>
          <cell r="O12">
            <v>5.94033410368516</v>
          </cell>
          <cell r="P12">
            <v>1.8000782122218291</v>
          </cell>
          <cell r="Q12">
            <v>8.269132478009018E-3</v>
          </cell>
          <cell r="R12">
            <v>42.255548236869295</v>
          </cell>
          <cell r="S12">
            <v>183.19731293891178</v>
          </cell>
          <cell r="T12">
            <v>7.5552662377629085</v>
          </cell>
          <cell r="U12">
            <v>0.24768324062249217</v>
          </cell>
          <cell r="V12">
            <v>4245.9609175216674</v>
          </cell>
          <cell r="W12">
            <v>1362.7854387027764</v>
          </cell>
          <cell r="X12">
            <v>10.414338584933509</v>
          </cell>
          <cell r="Y12">
            <v>23.009859524697298</v>
          </cell>
          <cell r="Z12">
            <v>128.10700229799156</v>
          </cell>
          <cell r="AA12">
            <v>147.40773230189279</v>
          </cell>
          <cell r="AB12">
            <v>979.37270447743981</v>
          </cell>
          <cell r="AC12">
            <v>122.86323929437694</v>
          </cell>
          <cell r="AD12">
            <v>172.25913486464387</v>
          </cell>
          <cell r="AE12">
            <v>97.621093305598677</v>
          </cell>
          <cell r="AF12">
            <v>11.437758289627643</v>
          </cell>
          <cell r="AG12">
            <v>1.9042455710821589</v>
          </cell>
          <cell r="AH12">
            <v>0.33558781888575995</v>
          </cell>
          <cell r="AI12">
            <v>240.69218804957842</v>
          </cell>
          <cell r="AJ12">
            <v>51.344506887713699</v>
          </cell>
          <cell r="AK12">
            <v>14.10064677021753</v>
          </cell>
          <cell r="AL12">
            <v>13.654138332921409</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9.7319363493069986</v>
          </cell>
        </row>
        <row r="13">
          <cell r="A13" t="str">
            <v>P9</v>
          </cell>
          <cell r="B13" t="str">
            <v>Natural water</v>
          </cell>
          <cell r="C13">
            <v>5832.9918685860657</v>
          </cell>
          <cell r="E13">
            <v>286.17395650672876</v>
          </cell>
          <cell r="F13">
            <v>29.573335687569507</v>
          </cell>
          <cell r="G13">
            <v>3.0893414749411914</v>
          </cell>
          <cell r="H13">
            <v>37.735039883747731</v>
          </cell>
          <cell r="I13">
            <v>13.657790205938102</v>
          </cell>
          <cell r="J13">
            <v>159.74648826663017</v>
          </cell>
          <cell r="K13">
            <v>38.148220310524088</v>
          </cell>
          <cell r="L13">
            <v>133.49060723851284</v>
          </cell>
          <cell r="M13">
            <v>692.74906923644187</v>
          </cell>
          <cell r="N13">
            <v>0</v>
          </cell>
          <cell r="O13">
            <v>0</v>
          </cell>
          <cell r="P13">
            <v>5.3642101651350534E-2</v>
          </cell>
          <cell r="Q13">
            <v>0</v>
          </cell>
          <cell r="R13">
            <v>0</v>
          </cell>
          <cell r="S13">
            <v>0</v>
          </cell>
          <cell r="T13">
            <v>0</v>
          </cell>
          <cell r="U13">
            <v>0</v>
          </cell>
          <cell r="V13">
            <v>34.91067472408767</v>
          </cell>
          <cell r="W13">
            <v>17.808853773025056</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3.6600385275447604</v>
          </cell>
          <cell r="AM13">
            <v>0</v>
          </cell>
          <cell r="AN13">
            <v>4208.4203901611227</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9.7192569830772406</v>
          </cell>
        </row>
        <row r="14">
          <cell r="A14" t="str">
            <v>P10</v>
          </cell>
          <cell r="B14" t="str">
            <v xml:space="preserve">Meat </v>
          </cell>
          <cell r="C14">
            <v>36815.432560295318</v>
          </cell>
          <cell r="E14">
            <v>0</v>
          </cell>
          <cell r="F14">
            <v>0</v>
          </cell>
          <cell r="G14">
            <v>0</v>
          </cell>
          <cell r="H14">
            <v>0</v>
          </cell>
          <cell r="I14">
            <v>0</v>
          </cell>
          <cell r="J14">
            <v>0</v>
          </cell>
          <cell r="K14">
            <v>0</v>
          </cell>
          <cell r="L14">
            <v>2715.7142649825892</v>
          </cell>
          <cell r="M14">
            <v>2.2671889920390507E-2</v>
          </cell>
          <cell r="N14">
            <v>0</v>
          </cell>
          <cell r="O14">
            <v>0</v>
          </cell>
          <cell r="P14">
            <v>0</v>
          </cell>
          <cell r="Q14">
            <v>0</v>
          </cell>
          <cell r="R14">
            <v>0</v>
          </cell>
          <cell r="S14">
            <v>19.660403317632152</v>
          </cell>
          <cell r="T14">
            <v>0</v>
          </cell>
          <cell r="U14">
            <v>0</v>
          </cell>
          <cell r="V14">
            <v>0</v>
          </cell>
          <cell r="W14">
            <v>2.1777469932264224</v>
          </cell>
          <cell r="X14">
            <v>0</v>
          </cell>
          <cell r="Y14">
            <v>0</v>
          </cell>
          <cell r="Z14">
            <v>0</v>
          </cell>
          <cell r="AA14">
            <v>0</v>
          </cell>
          <cell r="AB14">
            <v>0</v>
          </cell>
          <cell r="AC14">
            <v>0</v>
          </cell>
          <cell r="AD14">
            <v>0</v>
          </cell>
          <cell r="AE14">
            <v>10.193613160192932</v>
          </cell>
          <cell r="AF14">
            <v>0</v>
          </cell>
          <cell r="AG14">
            <v>0</v>
          </cell>
          <cell r="AH14">
            <v>0</v>
          </cell>
          <cell r="AI14">
            <v>0</v>
          </cell>
          <cell r="AJ14">
            <v>0</v>
          </cell>
          <cell r="AK14">
            <v>0</v>
          </cell>
          <cell r="AL14">
            <v>90.994167171878701</v>
          </cell>
          <cell r="AM14">
            <v>26.446297623421003</v>
          </cell>
          <cell r="AN14">
            <v>0</v>
          </cell>
          <cell r="AO14">
            <v>0</v>
          </cell>
          <cell r="AP14">
            <v>0</v>
          </cell>
          <cell r="AQ14">
            <v>0</v>
          </cell>
          <cell r="AR14">
            <v>0</v>
          </cell>
          <cell r="AS14">
            <v>1183.5894878278959</v>
          </cell>
          <cell r="AT14">
            <v>10.869573523705805</v>
          </cell>
          <cell r="AU14">
            <v>0.29831254478129365</v>
          </cell>
          <cell r="AV14">
            <v>3.5375133015633677</v>
          </cell>
          <cell r="AW14">
            <v>2.2250333468858483</v>
          </cell>
          <cell r="AX14">
            <v>17.551298330962926</v>
          </cell>
          <cell r="AY14">
            <v>0</v>
          </cell>
          <cell r="AZ14">
            <v>0</v>
          </cell>
          <cell r="BA14">
            <v>0</v>
          </cell>
          <cell r="BB14">
            <v>191.25025250287058</v>
          </cell>
          <cell r="BC14">
            <v>15.546919408789419</v>
          </cell>
          <cell r="BD14">
            <v>57.799032455912176</v>
          </cell>
          <cell r="BE14">
            <v>5.7452349695333185</v>
          </cell>
          <cell r="BF14">
            <v>205.90927746524139</v>
          </cell>
          <cell r="BG14">
            <v>376.07102091808696</v>
          </cell>
          <cell r="BH14">
            <v>26.374478113650596</v>
          </cell>
          <cell r="BI14">
            <v>148.74674408932586</v>
          </cell>
          <cell r="BJ14">
            <v>0.62467837715861385</v>
          </cell>
          <cell r="BK14">
            <v>1.7807629644915004</v>
          </cell>
          <cell r="BL14">
            <v>34.421674626738756</v>
          </cell>
          <cell r="BM14">
            <v>3.449553708782755</v>
          </cell>
          <cell r="BN14">
            <v>812.48382416676532</v>
          </cell>
        </row>
        <row r="15">
          <cell r="A15" t="str">
            <v>P11</v>
          </cell>
          <cell r="B15" t="str">
            <v xml:space="preserve">Fish </v>
          </cell>
          <cell r="C15">
            <v>12954.533636815091</v>
          </cell>
          <cell r="E15">
            <v>0</v>
          </cell>
          <cell r="F15">
            <v>0</v>
          </cell>
          <cell r="G15">
            <v>0</v>
          </cell>
          <cell r="H15">
            <v>0</v>
          </cell>
          <cell r="I15">
            <v>0</v>
          </cell>
          <cell r="J15">
            <v>0</v>
          </cell>
          <cell r="K15">
            <v>0</v>
          </cell>
          <cell r="L15">
            <v>228.90748589976118</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2.5578977805023801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6.7272474125097297</v>
          </cell>
        </row>
        <row r="16">
          <cell r="A16" t="str">
            <v>P12</v>
          </cell>
          <cell r="B16" t="str">
            <v xml:space="preserve">Vegetables </v>
          </cell>
          <cell r="C16">
            <v>7316.8621950158258</v>
          </cell>
          <cell r="E16">
            <v>0</v>
          </cell>
          <cell r="F16">
            <v>0</v>
          </cell>
          <cell r="G16">
            <v>0</v>
          </cell>
          <cell r="H16">
            <v>0</v>
          </cell>
          <cell r="I16">
            <v>0</v>
          </cell>
          <cell r="J16">
            <v>0</v>
          </cell>
          <cell r="K16">
            <v>0</v>
          </cell>
          <cell r="L16">
            <v>259.2392770881674</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6.7246218923180496</v>
          </cell>
          <cell r="AM16">
            <v>2.1677316993670566</v>
          </cell>
          <cell r="AN16">
            <v>0</v>
          </cell>
          <cell r="AO16">
            <v>0</v>
          </cell>
          <cell r="AP16">
            <v>0</v>
          </cell>
          <cell r="AQ16">
            <v>0</v>
          </cell>
          <cell r="AR16">
            <v>0</v>
          </cell>
          <cell r="AS16">
            <v>16.754009582543823</v>
          </cell>
          <cell r="AT16">
            <v>0.7409064351757797</v>
          </cell>
          <cell r="AU16">
            <v>2.0333979400396177E-2</v>
          </cell>
          <cell r="AV16">
            <v>0.24112872174166661</v>
          </cell>
          <cell r="AW16">
            <v>0.15166570441729627</v>
          </cell>
          <cell r="AX16">
            <v>1.1963551146454749</v>
          </cell>
          <cell r="AY16">
            <v>0</v>
          </cell>
          <cell r="AZ16">
            <v>0</v>
          </cell>
          <cell r="BA16">
            <v>0</v>
          </cell>
          <cell r="BB16">
            <v>0</v>
          </cell>
          <cell r="BC16">
            <v>0</v>
          </cell>
          <cell r="BD16">
            <v>0</v>
          </cell>
          <cell r="BE16">
            <v>0</v>
          </cell>
          <cell r="BF16">
            <v>0</v>
          </cell>
          <cell r="BG16">
            <v>43.897555942634249</v>
          </cell>
          <cell r="BH16">
            <v>4.0649037066003464</v>
          </cell>
          <cell r="BI16">
            <v>22.92523813316669</v>
          </cell>
          <cell r="BJ16">
            <v>9.627706905908015E-2</v>
          </cell>
          <cell r="BK16">
            <v>0.27445585629206065</v>
          </cell>
          <cell r="BL16">
            <v>5.3051587286272639</v>
          </cell>
          <cell r="BM16">
            <v>0.53165426047579656</v>
          </cell>
          <cell r="BN16">
            <v>30.907699977116806</v>
          </cell>
        </row>
        <row r="17">
          <cell r="A17" t="str">
            <v>P13</v>
          </cell>
          <cell r="B17" t="str">
            <v>Fruit and nuts</v>
          </cell>
          <cell r="C17">
            <v>11777.380832340496</v>
          </cell>
          <cell r="E17">
            <v>0</v>
          </cell>
          <cell r="F17">
            <v>0</v>
          </cell>
          <cell r="G17">
            <v>0</v>
          </cell>
          <cell r="H17">
            <v>0</v>
          </cell>
          <cell r="I17">
            <v>0</v>
          </cell>
          <cell r="J17">
            <v>0</v>
          </cell>
          <cell r="K17">
            <v>0</v>
          </cell>
          <cell r="L17">
            <v>2589.7016181070412</v>
          </cell>
          <cell r="M17">
            <v>647.49432364008464</v>
          </cell>
          <cell r="N17">
            <v>0</v>
          </cell>
          <cell r="O17">
            <v>0</v>
          </cell>
          <cell r="P17">
            <v>0.12476756027554697</v>
          </cell>
          <cell r="Q17">
            <v>0</v>
          </cell>
          <cell r="R17">
            <v>0</v>
          </cell>
          <cell r="S17">
            <v>0</v>
          </cell>
          <cell r="T17">
            <v>0</v>
          </cell>
          <cell r="U17">
            <v>0</v>
          </cell>
          <cell r="V17">
            <v>0</v>
          </cell>
          <cell r="W17">
            <v>1.0117616685676594</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67.486851653551696</v>
          </cell>
          <cell r="AM17">
            <v>1.4042225219995985</v>
          </cell>
          <cell r="AN17">
            <v>0</v>
          </cell>
          <cell r="AO17">
            <v>0</v>
          </cell>
          <cell r="AP17">
            <v>0</v>
          </cell>
          <cell r="AQ17">
            <v>0</v>
          </cell>
          <cell r="AR17">
            <v>0</v>
          </cell>
          <cell r="AS17">
            <v>13.32065679193421</v>
          </cell>
          <cell r="AT17">
            <v>0.47998665492320125</v>
          </cell>
          <cell r="AU17">
            <v>1.3173105658554195E-2</v>
          </cell>
          <cell r="AV17">
            <v>0.15621212485113647</v>
          </cell>
          <cell r="AW17">
            <v>9.8254665735974939E-2</v>
          </cell>
          <cell r="AX17">
            <v>0.77504319346707795</v>
          </cell>
          <cell r="AY17">
            <v>0</v>
          </cell>
          <cell r="AZ17">
            <v>0</v>
          </cell>
          <cell r="BA17">
            <v>0</v>
          </cell>
          <cell r="BB17">
            <v>0</v>
          </cell>
          <cell r="BC17">
            <v>0</v>
          </cell>
          <cell r="BD17">
            <v>0</v>
          </cell>
          <cell r="BE17">
            <v>0</v>
          </cell>
          <cell r="BF17">
            <v>0</v>
          </cell>
          <cell r="BG17">
            <v>28.438464070311639</v>
          </cell>
          <cell r="BH17">
            <v>2.3700557804276574</v>
          </cell>
          <cell r="BI17">
            <v>13.366637213808731</v>
          </cell>
          <cell r="BJ17">
            <v>5.6134668989968814E-2</v>
          </cell>
          <cell r="BK17">
            <v>0.16002241027776853</v>
          </cell>
          <cell r="BL17">
            <v>3.0931906432256193</v>
          </cell>
          <cell r="BM17">
            <v>0.30998280504988984</v>
          </cell>
          <cell r="BN17">
            <v>187.25123702899305</v>
          </cell>
        </row>
        <row r="18">
          <cell r="A18" t="str">
            <v>P14</v>
          </cell>
          <cell r="B18" t="str">
            <v>Oils and fats</v>
          </cell>
          <cell r="C18">
            <v>18298.287722114841</v>
          </cell>
          <cell r="E18">
            <v>0</v>
          </cell>
          <cell r="F18">
            <v>0</v>
          </cell>
          <cell r="G18">
            <v>0</v>
          </cell>
          <cell r="H18">
            <v>0</v>
          </cell>
          <cell r="I18">
            <v>0</v>
          </cell>
          <cell r="J18">
            <v>0</v>
          </cell>
          <cell r="K18">
            <v>0</v>
          </cell>
          <cell r="L18">
            <v>4019.8271662779171</v>
          </cell>
          <cell r="M18">
            <v>0</v>
          </cell>
          <cell r="N18">
            <v>11.82675027893157</v>
          </cell>
          <cell r="O18">
            <v>0</v>
          </cell>
          <cell r="P18">
            <v>0</v>
          </cell>
          <cell r="Q18">
            <v>0</v>
          </cell>
          <cell r="R18">
            <v>0</v>
          </cell>
          <cell r="S18">
            <v>0</v>
          </cell>
          <cell r="T18">
            <v>0</v>
          </cell>
          <cell r="U18">
            <v>0</v>
          </cell>
          <cell r="V18">
            <v>351.48400100303729</v>
          </cell>
          <cell r="W18">
            <v>1393.6741814506988</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36.4829347446722</v>
          </cell>
          <cell r="AM18">
            <v>0</v>
          </cell>
          <cell r="AN18">
            <v>0</v>
          </cell>
          <cell r="AO18">
            <v>0</v>
          </cell>
          <cell r="AP18">
            <v>0</v>
          </cell>
          <cell r="AQ18">
            <v>0</v>
          </cell>
          <cell r="AR18">
            <v>0</v>
          </cell>
          <cell r="AS18">
            <v>86.497793634333433</v>
          </cell>
          <cell r="AT18">
            <v>0</v>
          </cell>
          <cell r="AU18">
            <v>0</v>
          </cell>
          <cell r="AV18">
            <v>0</v>
          </cell>
          <cell r="AW18">
            <v>0</v>
          </cell>
          <cell r="AX18">
            <v>0</v>
          </cell>
          <cell r="AY18">
            <v>0</v>
          </cell>
          <cell r="AZ18">
            <v>0</v>
          </cell>
          <cell r="BA18">
            <v>0</v>
          </cell>
          <cell r="BB18">
            <v>0</v>
          </cell>
          <cell r="BC18">
            <v>0</v>
          </cell>
          <cell r="BD18">
            <v>0</v>
          </cell>
          <cell r="BE18">
            <v>0</v>
          </cell>
          <cell r="BF18">
            <v>0</v>
          </cell>
          <cell r="BG18">
            <v>59.616857970596385</v>
          </cell>
          <cell r="BH18">
            <v>10.590883574837571</v>
          </cell>
          <cell r="BI18">
            <v>59.730450096407978</v>
          </cell>
          <cell r="BJ18">
            <v>0.25084462091332244</v>
          </cell>
          <cell r="BK18">
            <v>0.71507967475386447</v>
          </cell>
          <cell r="BL18">
            <v>13.822299984546367</v>
          </cell>
          <cell r="BM18">
            <v>1.3851960049195631</v>
          </cell>
          <cell r="BN18">
            <v>149.67363103021484</v>
          </cell>
        </row>
        <row r="19">
          <cell r="A19" t="str">
            <v>P15</v>
          </cell>
          <cell r="B19" t="str">
            <v>Dairy products</v>
          </cell>
          <cell r="C19">
            <v>34954.720520000257</v>
          </cell>
          <cell r="E19">
            <v>0</v>
          </cell>
          <cell r="F19">
            <v>0</v>
          </cell>
          <cell r="G19">
            <v>0</v>
          </cell>
          <cell r="H19">
            <v>0</v>
          </cell>
          <cell r="I19">
            <v>0</v>
          </cell>
          <cell r="J19">
            <v>0</v>
          </cell>
          <cell r="K19">
            <v>0</v>
          </cell>
          <cell r="L19">
            <v>8843.93272677803</v>
          </cell>
          <cell r="M19">
            <v>21.186533918901329</v>
          </cell>
          <cell r="N19">
            <v>0</v>
          </cell>
          <cell r="O19">
            <v>0</v>
          </cell>
          <cell r="P19">
            <v>0</v>
          </cell>
          <cell r="Q19">
            <v>0</v>
          </cell>
          <cell r="R19">
            <v>0</v>
          </cell>
          <cell r="S19">
            <v>0</v>
          </cell>
          <cell r="T19">
            <v>0</v>
          </cell>
          <cell r="U19">
            <v>0</v>
          </cell>
          <cell r="V19">
            <v>0</v>
          </cell>
          <cell r="W19">
            <v>253.11241992071456</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6.8896596405189596</v>
          </cell>
          <cell r="AM19">
            <v>6.3873543031771929</v>
          </cell>
          <cell r="AN19">
            <v>0</v>
          </cell>
          <cell r="AO19">
            <v>0</v>
          </cell>
          <cell r="AP19">
            <v>234.71178186371452</v>
          </cell>
          <cell r="AQ19">
            <v>79.45906999972776</v>
          </cell>
          <cell r="AR19">
            <v>0</v>
          </cell>
          <cell r="AS19">
            <v>695.6824013066921</v>
          </cell>
          <cell r="AT19">
            <v>5.5552983378106937</v>
          </cell>
          <cell r="AU19">
            <v>0.15246368043394998</v>
          </cell>
          <cell r="AV19">
            <v>1.8079772606808202</v>
          </cell>
          <cell r="AW19">
            <v>1.137185743908945</v>
          </cell>
          <cell r="AX19">
            <v>8.97024140199904</v>
          </cell>
          <cell r="AY19">
            <v>0</v>
          </cell>
          <cell r="AZ19">
            <v>0</v>
          </cell>
          <cell r="BA19">
            <v>0</v>
          </cell>
          <cell r="BB19">
            <v>44.675705227650667</v>
          </cell>
          <cell r="BC19">
            <v>3.6317316166402955</v>
          </cell>
          <cell r="BD19">
            <v>13.50174707039916</v>
          </cell>
          <cell r="BE19">
            <v>1.342076261878963</v>
          </cell>
          <cell r="BF19">
            <v>48.10002634395245</v>
          </cell>
          <cell r="BG19">
            <v>105.34143743594825</v>
          </cell>
          <cell r="BH19">
            <v>11.88650254602859</v>
          </cell>
          <cell r="BI19">
            <v>67.03748012424677</v>
          </cell>
          <cell r="BJ19">
            <v>0.28153130039383767</v>
          </cell>
          <cell r="BK19">
            <v>0.80255781441781071</v>
          </cell>
          <cell r="BL19">
            <v>15.513229165188063</v>
          </cell>
          <cell r="BM19">
            <v>1.5546517646878764</v>
          </cell>
          <cell r="BN19">
            <v>350.12879190138699</v>
          </cell>
        </row>
        <row r="20">
          <cell r="A20" t="str">
            <v>P16</v>
          </cell>
          <cell r="B20" t="str">
            <v>Grain mill products</v>
          </cell>
          <cell r="C20">
            <v>44571.272800761166</v>
          </cell>
          <cell r="E20">
            <v>0</v>
          </cell>
          <cell r="F20">
            <v>0</v>
          </cell>
          <cell r="G20">
            <v>0</v>
          </cell>
          <cell r="H20">
            <v>0</v>
          </cell>
          <cell r="I20">
            <v>0</v>
          </cell>
          <cell r="J20">
            <v>0</v>
          </cell>
          <cell r="K20">
            <v>0</v>
          </cell>
          <cell r="L20">
            <v>9435.4269857738946</v>
          </cell>
          <cell r="M20">
            <v>15.269571125364621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220.047179712016</v>
          </cell>
          <cell r="AM20">
            <v>2.279445735610798</v>
          </cell>
          <cell r="AN20">
            <v>0</v>
          </cell>
          <cell r="AO20">
            <v>0</v>
          </cell>
          <cell r="AP20">
            <v>0</v>
          </cell>
          <cell r="AQ20">
            <v>0</v>
          </cell>
          <cell r="AR20">
            <v>0</v>
          </cell>
          <cell r="AS20">
            <v>53.106972591422604</v>
          </cell>
          <cell r="AT20">
            <v>0.95446869061673545</v>
          </cell>
          <cell r="AU20">
            <v>2.6195138511273905E-2</v>
          </cell>
          <cell r="AV20">
            <v>0.31063276600674977</v>
          </cell>
          <cell r="AW20">
            <v>0.19538251988902888</v>
          </cell>
          <cell r="AX20">
            <v>1.5411979780110725</v>
          </cell>
          <cell r="AY20">
            <v>0</v>
          </cell>
          <cell r="AZ20">
            <v>0</v>
          </cell>
          <cell r="BA20">
            <v>0</v>
          </cell>
          <cell r="BB20">
            <v>20.481024791477616</v>
          </cell>
          <cell r="BC20">
            <v>1.664922465070952</v>
          </cell>
          <cell r="BD20">
            <v>6.1897090391302267</v>
          </cell>
          <cell r="BE20">
            <v>0.61525827183998127</v>
          </cell>
          <cell r="BF20">
            <v>22.050862476626264</v>
          </cell>
          <cell r="BG20">
            <v>35.071646008804649</v>
          </cell>
          <cell r="BH20">
            <v>4.0513755040304629</v>
          </cell>
          <cell r="BI20">
            <v>22.848941795586935</v>
          </cell>
          <cell r="BJ20">
            <v>9.5956654164393265E-2</v>
          </cell>
          <cell r="BK20">
            <v>0.27354245349376555</v>
          </cell>
          <cell r="BL20">
            <v>5.2875028953956518</v>
          </cell>
          <cell r="BM20">
            <v>0.52988488854180171</v>
          </cell>
          <cell r="BN20">
            <v>608.39676472688313</v>
          </cell>
        </row>
        <row r="21">
          <cell r="A21" t="str">
            <v>P17</v>
          </cell>
          <cell r="B21" t="str">
            <v>Starches products</v>
          </cell>
          <cell r="C21">
            <v>10057.091367236533</v>
          </cell>
          <cell r="E21">
            <v>0</v>
          </cell>
          <cell r="F21">
            <v>0</v>
          </cell>
          <cell r="G21">
            <v>0</v>
          </cell>
          <cell r="H21">
            <v>0</v>
          </cell>
          <cell r="I21">
            <v>0</v>
          </cell>
          <cell r="J21">
            <v>0</v>
          </cell>
          <cell r="K21">
            <v>0</v>
          </cell>
          <cell r="L21">
            <v>223.32744880345467</v>
          </cell>
          <cell r="M21">
            <v>37.279545423879107</v>
          </cell>
          <cell r="N21">
            <v>9.2327610682294257</v>
          </cell>
          <cell r="O21">
            <v>0</v>
          </cell>
          <cell r="P21">
            <v>0</v>
          </cell>
          <cell r="Q21">
            <v>0</v>
          </cell>
          <cell r="R21">
            <v>1.3841455109607372</v>
          </cell>
          <cell r="S21">
            <v>197.53862099135222</v>
          </cell>
          <cell r="T21">
            <v>0</v>
          </cell>
          <cell r="U21">
            <v>0</v>
          </cell>
          <cell r="V21">
            <v>20.870446049994197</v>
          </cell>
          <cell r="W21">
            <v>222.89305904245444</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3.6210170042198802</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9.6668330305469237</v>
          </cell>
        </row>
        <row r="22">
          <cell r="A22" t="str">
            <v>P18</v>
          </cell>
          <cell r="B22" t="str">
            <v xml:space="preserve">Animal feeding </v>
          </cell>
          <cell r="C22">
            <v>16100.40840218369</v>
          </cell>
          <cell r="E22">
            <v>11435.371176584174</v>
          </cell>
          <cell r="F22">
            <v>1159.7279366635639</v>
          </cell>
          <cell r="G22">
            <v>107.17540856314253</v>
          </cell>
          <cell r="H22">
            <v>4.4257612153077073</v>
          </cell>
          <cell r="I22">
            <v>6.3686365293055074</v>
          </cell>
          <cell r="J22">
            <v>0</v>
          </cell>
          <cell r="K22">
            <v>0</v>
          </cell>
          <cell r="L22">
            <v>722.65923492406375</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0.18055284327912599</v>
          </cell>
          <cell r="AM22">
            <v>4.2900704124486255</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3.3668233103288889</v>
          </cell>
          <cell r="BH22">
            <v>0</v>
          </cell>
          <cell r="BI22">
            <v>0</v>
          </cell>
          <cell r="BJ22">
            <v>0</v>
          </cell>
          <cell r="BK22">
            <v>0</v>
          </cell>
          <cell r="BL22">
            <v>0</v>
          </cell>
          <cell r="BM22">
            <v>0</v>
          </cell>
          <cell r="BN22">
            <v>0.47485230138173501</v>
          </cell>
        </row>
        <row r="23">
          <cell r="A23" t="str">
            <v>P19</v>
          </cell>
          <cell r="B23" t="str">
            <v>Bakery products</v>
          </cell>
          <cell r="C23">
            <v>30697.539911223306</v>
          </cell>
          <cell r="E23">
            <v>0</v>
          </cell>
          <cell r="F23">
            <v>0</v>
          </cell>
          <cell r="G23">
            <v>0</v>
          </cell>
          <cell r="H23">
            <v>0</v>
          </cell>
          <cell r="I23">
            <v>0</v>
          </cell>
          <cell r="J23">
            <v>0</v>
          </cell>
          <cell r="K23">
            <v>0</v>
          </cell>
          <cell r="L23">
            <v>168.6704016303303</v>
          </cell>
          <cell r="M23">
            <v>0.28950514156071477</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4.0861776619349204</v>
          </cell>
          <cell r="AM23">
            <v>3.3206818532909006</v>
          </cell>
          <cell r="AN23">
            <v>0</v>
          </cell>
          <cell r="AO23">
            <v>0</v>
          </cell>
          <cell r="AP23">
            <v>0</v>
          </cell>
          <cell r="AQ23">
            <v>0</v>
          </cell>
          <cell r="AR23">
            <v>0</v>
          </cell>
          <cell r="AS23">
            <v>71.142956795584553</v>
          </cell>
          <cell r="AT23">
            <v>1.37910862407381</v>
          </cell>
          <cell r="AU23">
            <v>3.7849268168621317E-2</v>
          </cell>
          <cell r="AV23">
            <v>0.4488322463914447</v>
          </cell>
          <cell r="AW23">
            <v>0.2823075505998256</v>
          </cell>
          <cell r="AX23">
            <v>2.2268718123239695</v>
          </cell>
          <cell r="AY23">
            <v>0</v>
          </cell>
          <cell r="AZ23">
            <v>0</v>
          </cell>
          <cell r="BA23">
            <v>0</v>
          </cell>
          <cell r="BB23">
            <v>54.084022237485541</v>
          </cell>
          <cell r="BC23">
            <v>4.3965428752400673</v>
          </cell>
          <cell r="BD23">
            <v>16.345098193288809</v>
          </cell>
          <cell r="BE23">
            <v>1.6247059116805902</v>
          </cell>
          <cell r="BF23">
            <v>58.229475755424367</v>
          </cell>
          <cell r="BG23">
            <v>89.84707644837502</v>
          </cell>
          <cell r="BH23">
            <v>11.885535884966853</v>
          </cell>
          <cell r="BI23">
            <v>67.032028350568481</v>
          </cell>
          <cell r="BJ23">
            <v>0.28150840506826419</v>
          </cell>
          <cell r="BK23">
            <v>0.80249254699487116</v>
          </cell>
          <cell r="BL23">
            <v>15.511967563256407</v>
          </cell>
          <cell r="BM23">
            <v>1.5545253337785647</v>
          </cell>
          <cell r="BN23">
            <v>59.338720587414201</v>
          </cell>
        </row>
        <row r="24">
          <cell r="A24" t="str">
            <v>P20</v>
          </cell>
          <cell r="B24" t="str">
            <v>Sugar</v>
          </cell>
          <cell r="C24">
            <v>14187.564511899274</v>
          </cell>
          <cell r="E24">
            <v>0</v>
          </cell>
          <cell r="F24">
            <v>0</v>
          </cell>
          <cell r="G24">
            <v>0</v>
          </cell>
          <cell r="H24">
            <v>0</v>
          </cell>
          <cell r="I24">
            <v>0</v>
          </cell>
          <cell r="J24">
            <v>0</v>
          </cell>
          <cell r="K24">
            <v>0</v>
          </cell>
          <cell r="L24">
            <v>1531.2584271393148</v>
          </cell>
          <cell r="M24">
            <v>657.49531386692979</v>
          </cell>
          <cell r="N24">
            <v>0</v>
          </cell>
          <cell r="O24">
            <v>0</v>
          </cell>
          <cell r="P24">
            <v>0.64323070344991973</v>
          </cell>
          <cell r="Q24">
            <v>0</v>
          </cell>
          <cell r="R24">
            <v>0</v>
          </cell>
          <cell r="S24">
            <v>0</v>
          </cell>
          <cell r="T24">
            <v>0</v>
          </cell>
          <cell r="U24">
            <v>0</v>
          </cell>
          <cell r="V24">
            <v>214.83256892882306</v>
          </cell>
          <cell r="W24">
            <v>297.53626721048721</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22.0138951090807</v>
          </cell>
          <cell r="AM24">
            <v>6.6269438988832752</v>
          </cell>
          <cell r="AN24">
            <v>0</v>
          </cell>
          <cell r="AO24">
            <v>0</v>
          </cell>
          <cell r="AP24">
            <v>127.91755050193832</v>
          </cell>
          <cell r="AQ24">
            <v>43.305067682665708</v>
          </cell>
          <cell r="AR24">
            <v>0</v>
          </cell>
          <cell r="AS24">
            <v>0</v>
          </cell>
          <cell r="AT24">
            <v>4.3183125953787886</v>
          </cell>
          <cell r="AU24">
            <v>0.11851493682609314</v>
          </cell>
          <cell r="AV24">
            <v>1.4053990446952775</v>
          </cell>
          <cell r="AW24">
            <v>0.88397116096963257</v>
          </cell>
          <cell r="AX24">
            <v>6.9728579950769598</v>
          </cell>
          <cell r="AY24">
            <v>0</v>
          </cell>
          <cell r="AZ24">
            <v>0</v>
          </cell>
          <cell r="BA24">
            <v>0</v>
          </cell>
          <cell r="BB24">
            <v>67.070034671577957</v>
          </cell>
          <cell r="BC24">
            <v>5.4521884815189265</v>
          </cell>
          <cell r="BD24">
            <v>20.269688850442154</v>
          </cell>
          <cell r="BE24">
            <v>2.0148109796465672</v>
          </cell>
          <cell r="BF24">
            <v>72.210845204431962</v>
          </cell>
          <cell r="BG24">
            <v>33.284772344371525</v>
          </cell>
          <cell r="BH24">
            <v>3.1861405007263794</v>
          </cell>
          <cell r="BI24">
            <v>17.969190656663439</v>
          </cell>
          <cell r="BJ24">
            <v>7.5463600410085929E-2</v>
          </cell>
          <cell r="BK24">
            <v>0.21512315727769277</v>
          </cell>
          <cell r="BL24">
            <v>4.1582734323116481</v>
          </cell>
          <cell r="BM24">
            <v>0.41671963075906954</v>
          </cell>
          <cell r="BN24">
            <v>62.75127196762206</v>
          </cell>
        </row>
        <row r="25">
          <cell r="A25" t="str">
            <v>P21</v>
          </cell>
          <cell r="B25" t="str">
            <v>Confectionary products</v>
          </cell>
          <cell r="C25">
            <v>4767.1843478216551</v>
          </cell>
          <cell r="E25">
            <v>0</v>
          </cell>
          <cell r="F25">
            <v>0</v>
          </cell>
          <cell r="G25">
            <v>0</v>
          </cell>
          <cell r="H25">
            <v>0</v>
          </cell>
          <cell r="I25">
            <v>0</v>
          </cell>
          <cell r="J25">
            <v>0</v>
          </cell>
          <cell r="K25">
            <v>0</v>
          </cell>
          <cell r="L25">
            <v>329.73757071329152</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2.1270433235513604</v>
          </cell>
          <cell r="AM25">
            <v>0</v>
          </cell>
          <cell r="AN25">
            <v>0</v>
          </cell>
          <cell r="AO25">
            <v>0</v>
          </cell>
          <cell r="AP25">
            <v>0</v>
          </cell>
          <cell r="AQ25">
            <v>0</v>
          </cell>
          <cell r="AR25">
            <v>0</v>
          </cell>
          <cell r="AS25">
            <v>29.748751717750658</v>
          </cell>
          <cell r="AT25">
            <v>2.9030646164511786</v>
          </cell>
          <cell r="AU25">
            <v>7.9673833707399194E-2</v>
          </cell>
          <cell r="AV25">
            <v>0.94480521002932416</v>
          </cell>
          <cell r="AW25">
            <v>0.59426577921210355</v>
          </cell>
          <cell r="AX25">
            <v>4.6876313082820902</v>
          </cell>
          <cell r="AY25">
            <v>0</v>
          </cell>
          <cell r="AZ25">
            <v>0</v>
          </cell>
          <cell r="BA25">
            <v>0</v>
          </cell>
          <cell r="BB25">
            <v>0</v>
          </cell>
          <cell r="BC25">
            <v>0</v>
          </cell>
          <cell r="BD25">
            <v>0</v>
          </cell>
          <cell r="BE25">
            <v>0</v>
          </cell>
          <cell r="BF25">
            <v>0</v>
          </cell>
          <cell r="BG25">
            <v>0</v>
          </cell>
          <cell r="BH25">
            <v>0.60004282314762014</v>
          </cell>
          <cell r="BI25">
            <v>3.3841206590996178</v>
          </cell>
          <cell r="BJ25">
            <v>1.4211988399327906E-2</v>
          </cell>
          <cell r="BK25">
            <v>4.0513940483135863E-2</v>
          </cell>
          <cell r="BL25">
            <v>0.78312369751904809</v>
          </cell>
          <cell r="BM25">
            <v>7.848041341701617E-2</v>
          </cell>
          <cell r="BN25">
            <v>20.111189179711577</v>
          </cell>
        </row>
        <row r="26">
          <cell r="A26" t="str">
            <v>P22</v>
          </cell>
          <cell r="B26" t="str">
            <v>Pasta products</v>
          </cell>
          <cell r="C26">
            <v>1122.327623917505</v>
          </cell>
          <cell r="E26">
            <v>0</v>
          </cell>
          <cell r="F26">
            <v>0</v>
          </cell>
          <cell r="G26">
            <v>0</v>
          </cell>
          <cell r="H26">
            <v>0</v>
          </cell>
          <cell r="I26">
            <v>0</v>
          </cell>
          <cell r="J26">
            <v>0</v>
          </cell>
          <cell r="K26">
            <v>0</v>
          </cell>
          <cell r="L26">
            <v>36.974506852387108</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0.61759926944501498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1.6242803441996301</v>
          </cell>
        </row>
        <row r="27">
          <cell r="A27" t="str">
            <v>P23</v>
          </cell>
          <cell r="B27" t="str">
            <v>Food n.e.c.</v>
          </cell>
          <cell r="C27">
            <v>18820.978187275214</v>
          </cell>
          <cell r="E27">
            <v>0</v>
          </cell>
          <cell r="F27">
            <v>0</v>
          </cell>
          <cell r="G27">
            <v>0</v>
          </cell>
          <cell r="H27">
            <v>0</v>
          </cell>
          <cell r="I27">
            <v>0</v>
          </cell>
          <cell r="J27">
            <v>0</v>
          </cell>
          <cell r="K27">
            <v>0</v>
          </cell>
          <cell r="L27">
            <v>3231.4949520590258</v>
          </cell>
          <cell r="M27">
            <v>183.48321301982403</v>
          </cell>
          <cell r="N27">
            <v>0</v>
          </cell>
          <cell r="O27">
            <v>0</v>
          </cell>
          <cell r="P27">
            <v>5.7074255800630934E-2</v>
          </cell>
          <cell r="Q27">
            <v>0</v>
          </cell>
          <cell r="R27">
            <v>0</v>
          </cell>
          <cell r="S27">
            <v>0</v>
          </cell>
          <cell r="T27">
            <v>0</v>
          </cell>
          <cell r="U27">
            <v>0</v>
          </cell>
          <cell r="V27">
            <v>14.7354343469099</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51.360285408569396</v>
          </cell>
          <cell r="AM27">
            <v>1.9971985142908639</v>
          </cell>
          <cell r="AN27">
            <v>0</v>
          </cell>
          <cell r="AO27">
            <v>0</v>
          </cell>
          <cell r="AP27">
            <v>250.49391439565571</v>
          </cell>
          <cell r="AQ27">
            <v>84.801935891004476</v>
          </cell>
          <cell r="AR27">
            <v>0</v>
          </cell>
          <cell r="AS27">
            <v>133.8740863246428</v>
          </cell>
          <cell r="AT27">
            <v>6.0838450005255993</v>
          </cell>
          <cell r="AU27">
            <v>0.16696950254797083</v>
          </cell>
          <cell r="AV27">
            <v>1.9799932874157014</v>
          </cell>
          <cell r="AW27">
            <v>1.2453807846215472</v>
          </cell>
          <cell r="AX27">
            <v>9.8236953244472058</v>
          </cell>
          <cell r="AY27">
            <v>0</v>
          </cell>
          <cell r="AZ27">
            <v>0</v>
          </cell>
          <cell r="BA27">
            <v>0</v>
          </cell>
          <cell r="BB27">
            <v>109.02288331384493</v>
          </cell>
          <cell r="BC27">
            <v>8.8625764327749419</v>
          </cell>
          <cell r="BD27">
            <v>32.948543014339251</v>
          </cell>
          <cell r="BE27">
            <v>3.2750915279688426</v>
          </cell>
          <cell r="BF27">
            <v>117.37931237499497</v>
          </cell>
          <cell r="BG27">
            <v>55.761085805365511</v>
          </cell>
          <cell r="BH27">
            <v>11.558106075765075</v>
          </cell>
          <cell r="BI27">
            <v>65.185390179124909</v>
          </cell>
          <cell r="BJ27">
            <v>0.27375324415231272</v>
          </cell>
          <cell r="BK27">
            <v>0.78038500518173182</v>
          </cell>
          <cell r="BL27">
            <v>15.084634658056316</v>
          </cell>
          <cell r="BM27">
            <v>1.5117003456278428</v>
          </cell>
          <cell r="BN27">
            <v>211.99716647409909</v>
          </cell>
        </row>
        <row r="28">
          <cell r="A28" t="str">
            <v>P24</v>
          </cell>
          <cell r="B28" t="str">
            <v>Alcohol, beverages</v>
          </cell>
          <cell r="C28">
            <v>60645.792659419691</v>
          </cell>
          <cell r="E28">
            <v>0</v>
          </cell>
          <cell r="F28">
            <v>0</v>
          </cell>
          <cell r="G28">
            <v>0</v>
          </cell>
          <cell r="H28">
            <v>5.3006193709993985</v>
          </cell>
          <cell r="I28">
            <v>7.6983646087387214</v>
          </cell>
          <cell r="J28">
            <v>2.0337381125862195</v>
          </cell>
          <cell r="K28">
            <v>0.4482577951237236</v>
          </cell>
          <cell r="L28">
            <v>263.49565011403536</v>
          </cell>
          <cell r="M28">
            <v>11586.512722270005</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0.76785508558245896</v>
          </cell>
          <cell r="AM28">
            <v>0</v>
          </cell>
          <cell r="AN28">
            <v>0</v>
          </cell>
          <cell r="AO28">
            <v>0</v>
          </cell>
          <cell r="AP28">
            <v>0</v>
          </cell>
          <cell r="AQ28">
            <v>0</v>
          </cell>
          <cell r="AR28">
            <v>0</v>
          </cell>
          <cell r="AS28">
            <v>741.27131325927996</v>
          </cell>
          <cell r="AT28">
            <v>73.262842977946065</v>
          </cell>
          <cell r="AU28">
            <v>2.0106791751303539</v>
          </cell>
          <cell r="AV28">
            <v>23.843463681404195</v>
          </cell>
          <cell r="AW28">
            <v>14.99711726113944</v>
          </cell>
          <cell r="AX28">
            <v>118.29884685687637</v>
          </cell>
          <cell r="AY28">
            <v>0</v>
          </cell>
          <cell r="AZ28">
            <v>0</v>
          </cell>
          <cell r="BA28">
            <v>0</v>
          </cell>
          <cell r="BB28">
            <v>0</v>
          </cell>
          <cell r="BC28">
            <v>0</v>
          </cell>
          <cell r="BD28">
            <v>0</v>
          </cell>
          <cell r="BE28">
            <v>0</v>
          </cell>
          <cell r="BF28">
            <v>0</v>
          </cell>
          <cell r="BG28">
            <v>65.341452389615171</v>
          </cell>
          <cell r="BH28">
            <v>1.3069753248472307</v>
          </cell>
          <cell r="BI28">
            <v>7.3710775750097923</v>
          </cell>
          <cell r="BJ28">
            <v>3.0955654227310121E-2</v>
          </cell>
          <cell r="BK28">
            <v>8.8244902665490801E-2</v>
          </cell>
          <cell r="BL28">
            <v>1.7057505055913382</v>
          </cell>
          <cell r="BM28">
            <v>0.17094107264176947</v>
          </cell>
          <cell r="BN28">
            <v>349.3800580853777</v>
          </cell>
        </row>
        <row r="29">
          <cell r="A29" t="str">
            <v>P25</v>
          </cell>
          <cell r="B29" t="str">
            <v>Soft drinks</v>
          </cell>
          <cell r="C29">
            <v>17074.430762744367</v>
          </cell>
          <cell r="E29">
            <v>0</v>
          </cell>
          <cell r="F29">
            <v>0</v>
          </cell>
          <cell r="G29">
            <v>0</v>
          </cell>
          <cell r="H29">
            <v>81.468278990186704</v>
          </cell>
          <cell r="I29">
            <v>119.70105513662293</v>
          </cell>
          <cell r="J29">
            <v>31.622378299904877</v>
          </cell>
          <cell r="K29">
            <v>6.9699129330166478</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4098.1152219806845</v>
          </cell>
          <cell r="AT29">
            <v>512.62028023021344</v>
          </cell>
          <cell r="AU29">
            <v>14.068726796729052</v>
          </cell>
          <cell r="AV29">
            <v>166.83277002640477</v>
          </cell>
          <cell r="AW29">
            <v>104.93486384857948</v>
          </cell>
          <cell r="AX29">
            <v>827.73730259059175</v>
          </cell>
          <cell r="AY29">
            <v>0</v>
          </cell>
          <cell r="AZ29">
            <v>0</v>
          </cell>
          <cell r="BA29">
            <v>0</v>
          </cell>
          <cell r="BB29">
            <v>0</v>
          </cell>
          <cell r="BC29">
            <v>0</v>
          </cell>
          <cell r="BD29">
            <v>0</v>
          </cell>
          <cell r="BE29">
            <v>0</v>
          </cell>
          <cell r="BF29">
            <v>0</v>
          </cell>
          <cell r="BG29">
            <v>457.19429212836553</v>
          </cell>
          <cell r="BH29">
            <v>9.1449093434559252</v>
          </cell>
          <cell r="BI29">
            <v>51.575446686358902</v>
          </cell>
          <cell r="BJ29">
            <v>0.21659678357677359</v>
          </cell>
          <cell r="BK29">
            <v>0.61744978620183599</v>
          </cell>
          <cell r="BL29">
            <v>11.935140197088526</v>
          </cell>
          <cell r="BM29">
            <v>1.1960750770599491</v>
          </cell>
          <cell r="BN29">
            <v>1907.7823699495616</v>
          </cell>
        </row>
        <row r="30">
          <cell r="A30" t="str">
            <v>P26</v>
          </cell>
          <cell r="B30" t="str">
            <v>Tobacco products</v>
          </cell>
          <cell r="C30">
            <v>31161.470722741655</v>
          </cell>
          <cell r="E30">
            <v>0</v>
          </cell>
          <cell r="F30">
            <v>0</v>
          </cell>
          <cell r="G30">
            <v>0</v>
          </cell>
          <cell r="H30">
            <v>46.05490488616644</v>
          </cell>
          <cell r="I30">
            <v>67.668309401196524</v>
          </cell>
          <cell r="J30">
            <v>17.876474658951896</v>
          </cell>
          <cell r="K30">
            <v>3.9401676477492713</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1447.9432140668457</v>
          </cell>
          <cell r="AT30">
            <v>160.99434679332393</v>
          </cell>
          <cell r="AU30">
            <v>4.4184468859404431</v>
          </cell>
          <cell r="AV30">
            <v>52.395767139879581</v>
          </cell>
          <cell r="AW30">
            <v>32.95601152096728</v>
          </cell>
          <cell r="AX30">
            <v>259.96050387861078</v>
          </cell>
          <cell r="AY30">
            <v>0</v>
          </cell>
          <cell r="AZ30">
            <v>0</v>
          </cell>
          <cell r="BA30">
            <v>0</v>
          </cell>
          <cell r="BB30">
            <v>0</v>
          </cell>
          <cell r="BC30">
            <v>0</v>
          </cell>
          <cell r="BD30">
            <v>0</v>
          </cell>
          <cell r="BE30">
            <v>0</v>
          </cell>
          <cell r="BF30">
            <v>0</v>
          </cell>
          <cell r="BG30">
            <v>143.58717213799409</v>
          </cell>
          <cell r="BH30">
            <v>2.872064885089332</v>
          </cell>
          <cell r="BI30">
            <v>16.197867447060926</v>
          </cell>
          <cell r="BJ30">
            <v>6.802473299303996E-2</v>
          </cell>
          <cell r="BK30">
            <v>0.19391726945059864</v>
          </cell>
          <cell r="BL30">
            <v>3.748369258926092</v>
          </cell>
          <cell r="BM30">
            <v>0.37564125566894169</v>
          </cell>
          <cell r="BN30">
            <v>672.06865128913398</v>
          </cell>
        </row>
        <row r="31">
          <cell r="A31" t="str">
            <v>P27</v>
          </cell>
          <cell r="B31" t="str">
            <v>Textile fabrics</v>
          </cell>
          <cell r="C31">
            <v>15571.015113001687</v>
          </cell>
          <cell r="E31">
            <v>0</v>
          </cell>
          <cell r="F31">
            <v>0</v>
          </cell>
          <cell r="G31">
            <v>0</v>
          </cell>
          <cell r="H31">
            <v>0</v>
          </cell>
          <cell r="I31">
            <v>0</v>
          </cell>
          <cell r="J31">
            <v>0</v>
          </cell>
          <cell r="K31">
            <v>0</v>
          </cell>
          <cell r="L31">
            <v>0</v>
          </cell>
          <cell r="M31">
            <v>198.90277288863953</v>
          </cell>
          <cell r="N31">
            <v>4948.1898331936609</v>
          </cell>
          <cell r="O31">
            <v>4524.5630131485723</v>
          </cell>
          <cell r="P31">
            <v>15.976456116394743</v>
          </cell>
          <cell r="Q31">
            <v>198.7593645186393</v>
          </cell>
          <cell r="R31">
            <v>47.630209373214264</v>
          </cell>
          <cell r="S31">
            <v>23.942138798931452</v>
          </cell>
          <cell r="T31">
            <v>336.48513772006805</v>
          </cell>
          <cell r="U31">
            <v>17.545706177487553</v>
          </cell>
          <cell r="V31">
            <v>0</v>
          </cell>
          <cell r="W31">
            <v>49.25658021296374</v>
          </cell>
          <cell r="X31">
            <v>690.25797441830878</v>
          </cell>
          <cell r="Y31">
            <v>3.6999575364519228</v>
          </cell>
          <cell r="Z31">
            <v>0</v>
          </cell>
          <cell r="AA31">
            <v>0.94997478801776036</v>
          </cell>
          <cell r="AB31">
            <v>0</v>
          </cell>
          <cell r="AC31">
            <v>0</v>
          </cell>
          <cell r="AD31">
            <v>13.874721248397993</v>
          </cell>
          <cell r="AE31">
            <v>36.811478463544027</v>
          </cell>
          <cell r="AF31">
            <v>8.8630089651766468</v>
          </cell>
          <cell r="AG31">
            <v>0</v>
          </cell>
          <cell r="AH31">
            <v>0</v>
          </cell>
          <cell r="AI31">
            <v>1034.9651707054716</v>
          </cell>
          <cell r="AJ31">
            <v>10.363908630298845</v>
          </cell>
          <cell r="AK31">
            <v>465.9905580733672</v>
          </cell>
          <cell r="AL31">
            <v>298.98472366706835</v>
          </cell>
          <cell r="AM31">
            <v>0</v>
          </cell>
          <cell r="AN31">
            <v>0</v>
          </cell>
          <cell r="AO31">
            <v>0</v>
          </cell>
          <cell r="AP31">
            <v>0</v>
          </cell>
          <cell r="AQ31">
            <v>0</v>
          </cell>
          <cell r="AR31">
            <v>0</v>
          </cell>
          <cell r="AS31">
            <v>0</v>
          </cell>
          <cell r="AT31">
            <v>1.2563456469680918</v>
          </cell>
          <cell r="AU31">
            <v>3.4480071021607051E-2</v>
          </cell>
          <cell r="AV31">
            <v>0.40887891579352575</v>
          </cell>
          <cell r="AW31">
            <v>0.25717761176391124</v>
          </cell>
          <cell r="AX31">
            <v>2.0286441973692133</v>
          </cell>
          <cell r="AY31">
            <v>0.90593431434163696</v>
          </cell>
          <cell r="AZ31">
            <v>0.15608593607253324</v>
          </cell>
          <cell r="BA31">
            <v>5.5984917514110596E-2</v>
          </cell>
          <cell r="BB31">
            <v>0</v>
          </cell>
          <cell r="BC31">
            <v>0</v>
          </cell>
          <cell r="BD31">
            <v>0</v>
          </cell>
          <cell r="BE31">
            <v>0</v>
          </cell>
          <cell r="BF31">
            <v>0</v>
          </cell>
          <cell r="BG31">
            <v>14.178213722157397</v>
          </cell>
          <cell r="BH31">
            <v>8.2319563302446941</v>
          </cell>
          <cell r="BI31">
            <v>46.426575583145571</v>
          </cell>
          <cell r="BJ31">
            <v>0.19497353081486632</v>
          </cell>
          <cell r="BK31">
            <v>0.55580864557938203</v>
          </cell>
          <cell r="BL31">
            <v>10.743633338266804</v>
          </cell>
          <cell r="BM31">
            <v>1.0766687161417792</v>
          </cell>
          <cell r="BN31">
            <v>774.77192006426435</v>
          </cell>
        </row>
        <row r="32">
          <cell r="A32" t="str">
            <v>P28</v>
          </cell>
          <cell r="B32" t="str">
            <v>Made-up textile, articles</v>
          </cell>
          <cell r="C32">
            <v>14478.195447461445</v>
          </cell>
          <cell r="E32">
            <v>2005.4173578221159</v>
          </cell>
          <cell r="F32">
            <v>204.4395037756145</v>
          </cell>
          <cell r="G32">
            <v>19.114672425018924</v>
          </cell>
          <cell r="H32">
            <v>61.350003336542287</v>
          </cell>
          <cell r="I32">
            <v>160.78483863153602</v>
          </cell>
          <cell r="J32">
            <v>237.7050184964931</v>
          </cell>
          <cell r="K32">
            <v>41.775866276622466</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1.1558460918814397</v>
          </cell>
          <cell r="AG32">
            <v>0</v>
          </cell>
          <cell r="AH32">
            <v>51.096879113573358</v>
          </cell>
          <cell r="AI32">
            <v>0</v>
          </cell>
          <cell r="AJ32">
            <v>0</v>
          </cell>
          <cell r="AK32">
            <v>0</v>
          </cell>
          <cell r="AL32">
            <v>0</v>
          </cell>
          <cell r="AM32">
            <v>0</v>
          </cell>
          <cell r="AN32">
            <v>0</v>
          </cell>
          <cell r="AO32">
            <v>0</v>
          </cell>
          <cell r="AP32">
            <v>0</v>
          </cell>
          <cell r="AQ32">
            <v>0</v>
          </cell>
          <cell r="AR32">
            <v>0</v>
          </cell>
          <cell r="AS32">
            <v>127.01397251684047</v>
          </cell>
          <cell r="AT32">
            <v>544.47821128659552</v>
          </cell>
          <cell r="AU32">
            <v>14.943059213191145</v>
          </cell>
          <cell r="AV32">
            <v>177.2009647514742</v>
          </cell>
          <cell r="AW32">
            <v>111.45627508966007</v>
          </cell>
          <cell r="AX32">
            <v>879.17888408027636</v>
          </cell>
          <cell r="AY32">
            <v>3.6438590863453344</v>
          </cell>
          <cell r="AZ32">
            <v>0.62781059002268103</v>
          </cell>
          <cell r="BA32">
            <v>0.2251831585939417</v>
          </cell>
          <cell r="BB32">
            <v>0</v>
          </cell>
          <cell r="BC32">
            <v>0</v>
          </cell>
          <cell r="BD32">
            <v>0</v>
          </cell>
          <cell r="BE32">
            <v>0</v>
          </cell>
          <cell r="BF32">
            <v>0</v>
          </cell>
          <cell r="BG32">
            <v>691.33596070503245</v>
          </cell>
          <cell r="BH32">
            <v>47.141360515767595</v>
          </cell>
          <cell r="BI32">
            <v>265.8677778739563</v>
          </cell>
          <cell r="BJ32">
            <v>1.1165410916243792</v>
          </cell>
          <cell r="BK32">
            <v>3.1829099533451153</v>
          </cell>
          <cell r="BL32">
            <v>61.524803112433936</v>
          </cell>
          <cell r="BM32">
            <v>6.1656823806521466</v>
          </cell>
          <cell r="BN32">
            <v>165.28876093498104</v>
          </cell>
        </row>
        <row r="33">
          <cell r="A33" t="str">
            <v>P29</v>
          </cell>
          <cell r="B33" t="str">
            <v>Carpets</v>
          </cell>
          <cell r="C33">
            <v>2873.8466038412962</v>
          </cell>
          <cell r="E33">
            <v>0</v>
          </cell>
          <cell r="F33">
            <v>0</v>
          </cell>
          <cell r="G33">
            <v>0</v>
          </cell>
          <cell r="H33">
            <v>29.824243665604552</v>
          </cell>
          <cell r="I33">
            <v>68.961188228260212</v>
          </cell>
          <cell r="J33">
            <v>135.56893970630298</v>
          </cell>
          <cell r="K33">
            <v>21.392340900527863</v>
          </cell>
          <cell r="L33">
            <v>0</v>
          </cell>
          <cell r="M33">
            <v>0</v>
          </cell>
          <cell r="N33">
            <v>151.26127283504454</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1318.3779534765256</v>
          </cell>
          <cell r="AJ33">
            <v>3.4729313202812073</v>
          </cell>
          <cell r="AK33">
            <v>0</v>
          </cell>
          <cell r="AL33">
            <v>9.78887493594695</v>
          </cell>
          <cell r="AM33">
            <v>0</v>
          </cell>
          <cell r="AN33">
            <v>0</v>
          </cell>
          <cell r="AO33">
            <v>72.822489302497559</v>
          </cell>
          <cell r="AP33">
            <v>0</v>
          </cell>
          <cell r="AQ33">
            <v>0</v>
          </cell>
          <cell r="AR33">
            <v>0</v>
          </cell>
          <cell r="AS33">
            <v>0</v>
          </cell>
          <cell r="AT33">
            <v>21.482795531340656</v>
          </cell>
          <cell r="AU33">
            <v>0.58958959061215632</v>
          </cell>
          <cell r="AV33">
            <v>6.9915967522683573</v>
          </cell>
          <cell r="AW33">
            <v>4.3975907920688133</v>
          </cell>
          <cell r="AX33">
            <v>34.688661200121224</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42.095682039773244</v>
          </cell>
        </row>
        <row r="34">
          <cell r="A34" t="str">
            <v>P30</v>
          </cell>
          <cell r="B34" t="str">
            <v>Textile n.e.c.</v>
          </cell>
          <cell r="C34">
            <v>7061.0264893746335</v>
          </cell>
          <cell r="E34">
            <v>6.8008137942140943</v>
          </cell>
          <cell r="F34">
            <v>0</v>
          </cell>
          <cell r="G34">
            <v>0</v>
          </cell>
          <cell r="H34">
            <v>1.953171939640387</v>
          </cell>
          <cell r="I34">
            <v>7.1256228534447477</v>
          </cell>
          <cell r="J34">
            <v>8.4709456868698521</v>
          </cell>
          <cell r="K34">
            <v>1.8670877104134123</v>
          </cell>
          <cell r="L34">
            <v>0</v>
          </cell>
          <cell r="M34">
            <v>0</v>
          </cell>
          <cell r="N34">
            <v>195.17035732823823</v>
          </cell>
          <cell r="O34">
            <v>767.10734043487639</v>
          </cell>
          <cell r="P34">
            <v>5.4773213778330652</v>
          </cell>
          <cell r="Q34">
            <v>81.502000869574815</v>
          </cell>
          <cell r="R34">
            <v>0</v>
          </cell>
          <cell r="S34">
            <v>588.89822167733917</v>
          </cell>
          <cell r="T34">
            <v>0</v>
          </cell>
          <cell r="U34">
            <v>0</v>
          </cell>
          <cell r="V34">
            <v>0</v>
          </cell>
          <cell r="W34">
            <v>688.65359234796119</v>
          </cell>
          <cell r="X34">
            <v>0</v>
          </cell>
          <cell r="Y34">
            <v>0</v>
          </cell>
          <cell r="Z34">
            <v>0</v>
          </cell>
          <cell r="AA34">
            <v>0</v>
          </cell>
          <cell r="AB34">
            <v>0</v>
          </cell>
          <cell r="AC34">
            <v>0</v>
          </cell>
          <cell r="AD34">
            <v>0.34246127962217454</v>
          </cell>
          <cell r="AE34">
            <v>92.275263031660415</v>
          </cell>
          <cell r="AF34">
            <v>30.347259274351426</v>
          </cell>
          <cell r="AG34">
            <v>44.346972668063366</v>
          </cell>
          <cell r="AH34">
            <v>0</v>
          </cell>
          <cell r="AI34">
            <v>407.18937099618483</v>
          </cell>
          <cell r="AJ34">
            <v>29.927837333304421</v>
          </cell>
          <cell r="AK34">
            <v>47.10878978897442</v>
          </cell>
          <cell r="AL34">
            <v>101.58113059565423</v>
          </cell>
          <cell r="AM34">
            <v>0</v>
          </cell>
          <cell r="AN34">
            <v>0</v>
          </cell>
          <cell r="AO34">
            <v>1346.9175133825449</v>
          </cell>
          <cell r="AP34">
            <v>0</v>
          </cell>
          <cell r="AQ34">
            <v>0</v>
          </cell>
          <cell r="AR34">
            <v>0</v>
          </cell>
          <cell r="AS34">
            <v>0</v>
          </cell>
          <cell r="AT34">
            <v>8.9792712328790856</v>
          </cell>
          <cell r="AU34">
            <v>0.24643370284213162</v>
          </cell>
          <cell r="AV34">
            <v>2.9223125778927077</v>
          </cell>
          <cell r="AW34">
            <v>1.8380829643698187</v>
          </cell>
          <cell r="AX34">
            <v>14.498992794812606</v>
          </cell>
          <cell r="AY34">
            <v>0</v>
          </cell>
          <cell r="AZ34">
            <v>0</v>
          </cell>
          <cell r="BA34">
            <v>0</v>
          </cell>
          <cell r="BB34">
            <v>0</v>
          </cell>
          <cell r="BC34">
            <v>0</v>
          </cell>
          <cell r="BD34">
            <v>0</v>
          </cell>
          <cell r="BE34">
            <v>0</v>
          </cell>
          <cell r="BF34">
            <v>0</v>
          </cell>
          <cell r="BG34">
            <v>26.079295251003419</v>
          </cell>
          <cell r="BH34">
            <v>0</v>
          </cell>
          <cell r="BI34">
            <v>0</v>
          </cell>
          <cell r="BJ34">
            <v>0</v>
          </cell>
          <cell r="BK34">
            <v>0</v>
          </cell>
          <cell r="BL34">
            <v>0</v>
          </cell>
          <cell r="BM34">
            <v>0</v>
          </cell>
          <cell r="BN34">
            <v>1011.5988152147761</v>
          </cell>
        </row>
        <row r="35">
          <cell r="A35" t="str">
            <v>P31</v>
          </cell>
          <cell r="B35" t="str">
            <v>Knitting fabrics</v>
          </cell>
          <cell r="C35">
            <v>3477.626808559909</v>
          </cell>
          <cell r="E35">
            <v>0</v>
          </cell>
          <cell r="F35">
            <v>0</v>
          </cell>
          <cell r="G35">
            <v>0</v>
          </cell>
          <cell r="H35">
            <v>0</v>
          </cell>
          <cell r="I35">
            <v>0</v>
          </cell>
          <cell r="J35">
            <v>0</v>
          </cell>
          <cell r="K35">
            <v>0</v>
          </cell>
          <cell r="L35">
            <v>0</v>
          </cell>
          <cell r="M35">
            <v>0</v>
          </cell>
          <cell r="N35">
            <v>50.266054259475624</v>
          </cell>
          <cell r="O35">
            <v>1373.6998256671945</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102.36908448073901</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17.94592962465433</v>
          </cell>
          <cell r="BH35">
            <v>83.536435618693872</v>
          </cell>
          <cell r="BI35">
            <v>471.12867058693212</v>
          </cell>
          <cell r="BJ35">
            <v>1.9785568765014836</v>
          </cell>
          <cell r="BK35">
            <v>5.6402477461120748</v>
          </cell>
          <cell r="BL35">
            <v>109.02448927912472</v>
          </cell>
          <cell r="BM35">
            <v>10.925843539547213</v>
          </cell>
          <cell r="BN35">
            <v>383.46835606964504</v>
          </cell>
        </row>
        <row r="36">
          <cell r="A36" t="str">
            <v>P32</v>
          </cell>
          <cell r="B36" t="str">
            <v>Wearing apparel</v>
          </cell>
          <cell r="C36">
            <v>52758.713078324807</v>
          </cell>
          <cell r="E36">
            <v>0</v>
          </cell>
          <cell r="F36">
            <v>0</v>
          </cell>
          <cell r="G36">
            <v>0</v>
          </cell>
          <cell r="H36">
            <v>39.653662148459645</v>
          </cell>
          <cell r="I36">
            <v>72.27496130430761</v>
          </cell>
          <cell r="J36">
            <v>105.88769023261307</v>
          </cell>
          <cell r="K36">
            <v>18.541197639825874</v>
          </cell>
          <cell r="L36">
            <v>0</v>
          </cell>
          <cell r="M36">
            <v>0</v>
          </cell>
          <cell r="N36">
            <v>0</v>
          </cell>
          <cell r="O36">
            <v>1.2154654781276977</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8.3530588958537599E-2</v>
          </cell>
          <cell r="AM36">
            <v>9.9335947584907167</v>
          </cell>
          <cell r="AN36">
            <v>0</v>
          </cell>
          <cell r="AO36">
            <v>0</v>
          </cell>
          <cell r="AP36">
            <v>392.48040472487997</v>
          </cell>
          <cell r="AQ36">
            <v>132.86988707990827</v>
          </cell>
          <cell r="AR36">
            <v>0</v>
          </cell>
          <cell r="AS36">
            <v>7.6025865981477896</v>
          </cell>
          <cell r="AT36">
            <v>33.32462677392931</v>
          </cell>
          <cell r="AU36">
            <v>0.91458548903843651</v>
          </cell>
          <cell r="AV36">
            <v>10.845532276432747</v>
          </cell>
          <cell r="AW36">
            <v>6.8216481247222536</v>
          </cell>
          <cell r="AX36">
            <v>53.809881777019989</v>
          </cell>
          <cell r="AY36">
            <v>0.39212418978873836</v>
          </cell>
          <cell r="AZ36">
            <v>6.7560164408098325E-2</v>
          </cell>
          <cell r="BA36">
            <v>2.423248581390133E-2</v>
          </cell>
          <cell r="BB36">
            <v>15.902153589949592</v>
          </cell>
          <cell r="BC36">
            <v>1.2927015627622582</v>
          </cell>
          <cell r="BD36">
            <v>4.8058974011059039</v>
          </cell>
          <cell r="BE36">
            <v>0.4777071282271752</v>
          </cell>
          <cell r="BF36">
            <v>17.121028145040839</v>
          </cell>
          <cell r="BG36">
            <v>187.14831688628777</v>
          </cell>
          <cell r="BH36">
            <v>4.410083252792961</v>
          </cell>
          <cell r="BI36">
            <v>24.871981246002168</v>
          </cell>
          <cell r="BJ36">
            <v>0.10445263173049264</v>
          </cell>
          <cell r="BK36">
            <v>0.29776183221738406</v>
          </cell>
          <cell r="BL36">
            <v>5.7556570465711046</v>
          </cell>
          <cell r="BM36">
            <v>0.57680076076420916</v>
          </cell>
          <cell r="BN36">
            <v>12.512104863958907</v>
          </cell>
        </row>
        <row r="37">
          <cell r="A37" t="str">
            <v>P33</v>
          </cell>
          <cell r="B37" t="str">
            <v>Leather products</v>
          </cell>
          <cell r="C37">
            <v>8847.5700513545107</v>
          </cell>
          <cell r="E37">
            <v>0</v>
          </cell>
          <cell r="F37">
            <v>0</v>
          </cell>
          <cell r="G37">
            <v>0</v>
          </cell>
          <cell r="H37">
            <v>39.302665585807951</v>
          </cell>
          <cell r="I37">
            <v>23.521188822838994</v>
          </cell>
          <cell r="J37">
            <v>55.63646943266474</v>
          </cell>
          <cell r="K37">
            <v>8.206766325038668</v>
          </cell>
          <cell r="L37">
            <v>0</v>
          </cell>
          <cell r="M37">
            <v>0</v>
          </cell>
          <cell r="N37">
            <v>27.29997293372357</v>
          </cell>
          <cell r="O37">
            <v>0</v>
          </cell>
          <cell r="P37">
            <v>252.79518458449033</v>
          </cell>
          <cell r="Q37">
            <v>1089.8617522032011</v>
          </cell>
          <cell r="R37">
            <v>0</v>
          </cell>
          <cell r="S37">
            <v>32.551711440015161</v>
          </cell>
          <cell r="T37">
            <v>1.2329246158301701</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4375.841224096248</v>
          </cell>
          <cell r="AJ37">
            <v>0</v>
          </cell>
          <cell r="AK37">
            <v>375.47352550079859</v>
          </cell>
          <cell r="AL37">
            <v>22.260000204862351</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53.677123102216854</v>
          </cell>
          <cell r="BH37">
            <v>16.205757593372152</v>
          </cell>
          <cell r="BI37">
            <v>91.39720858656014</v>
          </cell>
          <cell r="BJ37">
            <v>0.38383266999372845</v>
          </cell>
          <cell r="BK37">
            <v>1.0941870701459508</v>
          </cell>
          <cell r="BL37">
            <v>21.150345138778011</v>
          </cell>
          <cell r="BM37">
            <v>2.1195729814618733</v>
          </cell>
          <cell r="BN37">
            <v>68.614281424669244</v>
          </cell>
        </row>
        <row r="38">
          <cell r="A38" t="str">
            <v>P34</v>
          </cell>
          <cell r="B38" t="str">
            <v>Footwear</v>
          </cell>
          <cell r="C38">
            <v>17027.461503269424</v>
          </cell>
          <cell r="E38">
            <v>0</v>
          </cell>
          <cell r="F38">
            <v>0</v>
          </cell>
          <cell r="G38">
            <v>0</v>
          </cell>
          <cell r="H38">
            <v>37.75742846391929</v>
          </cell>
          <cell r="I38">
            <v>101.63943078615324</v>
          </cell>
          <cell r="J38">
            <v>329.95594112364529</v>
          </cell>
          <cell r="K38">
            <v>57.881894778065799</v>
          </cell>
          <cell r="L38">
            <v>0</v>
          </cell>
          <cell r="M38">
            <v>0</v>
          </cell>
          <cell r="N38">
            <v>0</v>
          </cell>
          <cell r="O38">
            <v>1.3926053721575509</v>
          </cell>
          <cell r="P38">
            <v>3.5403305359090407</v>
          </cell>
          <cell r="Q38">
            <v>607.39515357537709</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0.24790748094864298</v>
          </cell>
          <cell r="AM38">
            <v>0</v>
          </cell>
          <cell r="AN38">
            <v>10.799593784505795</v>
          </cell>
          <cell r="AO38">
            <v>286.63292577845726</v>
          </cell>
          <cell r="AP38">
            <v>107.54736549854928</v>
          </cell>
          <cell r="AQ38">
            <v>36.408967524253043</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247.70211896508698</v>
          </cell>
          <cell r="BH38">
            <v>44.337875827060408</v>
          </cell>
          <cell r="BI38">
            <v>250.05668892074038</v>
          </cell>
          <cell r="BJ38">
            <v>1.0501406776262701</v>
          </cell>
          <cell r="BK38">
            <v>2.9936231100697124</v>
          </cell>
          <cell r="BL38">
            <v>57.86593876031661</v>
          </cell>
          <cell r="BM38">
            <v>5.7990108217392615</v>
          </cell>
          <cell r="BN38">
            <v>119.18670467147088</v>
          </cell>
        </row>
        <row r="39">
          <cell r="A39" t="str">
            <v>P35</v>
          </cell>
          <cell r="B39" t="str">
            <v>Wood products</v>
          </cell>
          <cell r="C39">
            <v>33831.426875764831</v>
          </cell>
          <cell r="E39">
            <v>379.55588914470076</v>
          </cell>
          <cell r="F39">
            <v>27.130854161361832</v>
          </cell>
          <cell r="G39">
            <v>1.2146531576875899</v>
          </cell>
          <cell r="H39">
            <v>68.553893388164084</v>
          </cell>
          <cell r="I39">
            <v>1873.278384259263</v>
          </cell>
          <cell r="J39">
            <v>382.52851538862677</v>
          </cell>
          <cell r="K39">
            <v>76.453291972071426</v>
          </cell>
          <cell r="L39">
            <v>2705.4419720734918</v>
          </cell>
          <cell r="M39">
            <v>1321.0184395232955</v>
          </cell>
          <cell r="N39">
            <v>118.01884303907761</v>
          </cell>
          <cell r="O39">
            <v>37.847176512545445</v>
          </cell>
          <cell r="P39">
            <v>5.3448032714112035</v>
          </cell>
          <cell r="Q39">
            <v>32.200634377415668</v>
          </cell>
          <cell r="R39">
            <v>5488.1610640042509</v>
          </cell>
          <cell r="S39">
            <v>837.81098068196206</v>
          </cell>
          <cell r="T39">
            <v>52.681582841301228</v>
          </cell>
          <cell r="U39">
            <v>632.87954418176719</v>
          </cell>
          <cell r="V39">
            <v>356.32827330111331</v>
          </cell>
          <cell r="W39">
            <v>1600.1628130698514</v>
          </cell>
          <cell r="X39">
            <v>10.077810394812479</v>
          </cell>
          <cell r="Y39">
            <v>83.439401052300013</v>
          </cell>
          <cell r="Z39">
            <v>52.777323124161548</v>
          </cell>
          <cell r="AA39">
            <v>324.75723181909802</v>
          </cell>
          <cell r="AB39">
            <v>315.48885706361466</v>
          </cell>
          <cell r="AC39">
            <v>40.434307782231492</v>
          </cell>
          <cell r="AD39">
            <v>345.81927276654392</v>
          </cell>
          <cell r="AE39">
            <v>138.4212663901337</v>
          </cell>
          <cell r="AF39">
            <v>58.593844706938064</v>
          </cell>
          <cell r="AG39">
            <v>68.470055096361833</v>
          </cell>
          <cell r="AH39">
            <v>5.7922216603523511</v>
          </cell>
          <cell r="AI39">
            <v>925.42903840769429</v>
          </cell>
          <cell r="AJ39">
            <v>146.97169952429158</v>
          </cell>
          <cell r="AK39">
            <v>3306.4438383290371</v>
          </cell>
          <cell r="AL39">
            <v>145.41802832071025</v>
          </cell>
          <cell r="AM39">
            <v>112.98504956217491</v>
          </cell>
          <cell r="AN39">
            <v>28.912799569260017</v>
          </cell>
          <cell r="AO39">
            <v>1973.7252526715401</v>
          </cell>
          <cell r="AP39">
            <v>923.73701538212197</v>
          </cell>
          <cell r="AQ39">
            <v>578.12399879488873</v>
          </cell>
          <cell r="AR39">
            <v>13.492535585267641</v>
          </cell>
          <cell r="AS39">
            <v>53.209166788928528</v>
          </cell>
          <cell r="AT39">
            <v>496.12051839447747</v>
          </cell>
          <cell r="AU39">
            <v>8.5744017772780072</v>
          </cell>
          <cell r="AV39">
            <v>102.72364147694159</v>
          </cell>
          <cell r="AW39">
            <v>96.003014540469508</v>
          </cell>
          <cell r="AX39">
            <v>656.61703090509798</v>
          </cell>
          <cell r="AY39">
            <v>0</v>
          </cell>
          <cell r="AZ39">
            <v>0</v>
          </cell>
          <cell r="BA39">
            <v>0</v>
          </cell>
          <cell r="BB39">
            <v>336.37835735586668</v>
          </cell>
          <cell r="BC39">
            <v>0.47552798159798249</v>
          </cell>
          <cell r="BD39">
            <v>0.28681427967994388</v>
          </cell>
          <cell r="BE39">
            <v>0.26693981588650195</v>
          </cell>
          <cell r="BF39">
            <v>54.374681360164516</v>
          </cell>
          <cell r="BG39">
            <v>546.3527086394713</v>
          </cell>
          <cell r="BH39">
            <v>110.48795794534919</v>
          </cell>
          <cell r="BI39">
            <v>493.50178264666101</v>
          </cell>
          <cell r="BJ39">
            <v>2.6774423398293394</v>
          </cell>
          <cell r="BK39">
            <v>5.8520798045242524</v>
          </cell>
          <cell r="BL39">
            <v>107.3500152114032</v>
          </cell>
          <cell r="BM39">
            <v>12.121245774565889</v>
          </cell>
          <cell r="BN39">
            <v>1204.7952905445559</v>
          </cell>
        </row>
        <row r="40">
          <cell r="A40" t="str">
            <v>P36</v>
          </cell>
          <cell r="B40" t="str">
            <v>Paper products</v>
          </cell>
          <cell r="C40">
            <v>67904.456210125703</v>
          </cell>
          <cell r="E40">
            <v>26.724229121520114</v>
          </cell>
          <cell r="F40">
            <v>11.507053967709846</v>
          </cell>
          <cell r="G40">
            <v>2.3182778210718897</v>
          </cell>
          <cell r="H40">
            <v>21.838324763813795</v>
          </cell>
          <cell r="I40">
            <v>32.250676005626239</v>
          </cell>
          <cell r="J40">
            <v>98.416731492092893</v>
          </cell>
          <cell r="K40">
            <v>26.167444963845728</v>
          </cell>
          <cell r="L40">
            <v>2908.4913560120053</v>
          </cell>
          <cell r="M40">
            <v>1325.8848893675656</v>
          </cell>
          <cell r="N40">
            <v>170.23363573191929</v>
          </cell>
          <cell r="O40">
            <v>72.640240085332621</v>
          </cell>
          <cell r="P40">
            <v>12.994072613775192</v>
          </cell>
          <cell r="Q40">
            <v>62.911473321902477</v>
          </cell>
          <cell r="R40">
            <v>222.62486916838736</v>
          </cell>
          <cell r="S40">
            <v>13695.176835416847</v>
          </cell>
          <cell r="T40">
            <v>5631.8714208813326</v>
          </cell>
          <cell r="U40">
            <v>121.82701294436048</v>
          </cell>
          <cell r="V40">
            <v>252.35329301023353</v>
          </cell>
          <cell r="W40">
            <v>2485.3670640255086</v>
          </cell>
          <cell r="X40">
            <v>13.292361366071079</v>
          </cell>
          <cell r="Y40">
            <v>277.74014709336979</v>
          </cell>
          <cell r="Z40">
            <v>33.575475678190848</v>
          </cell>
          <cell r="AA40">
            <v>285.58851392020938</v>
          </cell>
          <cell r="AB40">
            <v>88.682022737308102</v>
          </cell>
          <cell r="AC40">
            <v>31.317105046384551</v>
          </cell>
          <cell r="AD40">
            <v>86.868761349337831</v>
          </cell>
          <cell r="AE40">
            <v>167.7264878492889</v>
          </cell>
          <cell r="AF40">
            <v>108.16088356085339</v>
          </cell>
          <cell r="AG40">
            <v>30.460579837557937</v>
          </cell>
          <cell r="AH40">
            <v>25.159312756785461</v>
          </cell>
          <cell r="AI40">
            <v>900.54283270946576</v>
          </cell>
          <cell r="AJ40">
            <v>5.3183702678646601</v>
          </cell>
          <cell r="AK40">
            <v>122.27444358995366</v>
          </cell>
          <cell r="AL40">
            <v>414.54496406027766</v>
          </cell>
          <cell r="AM40">
            <v>42.097411931204697</v>
          </cell>
          <cell r="AN40">
            <v>6.1095904842562572</v>
          </cell>
          <cell r="AO40">
            <v>268.07086274229073</v>
          </cell>
          <cell r="AP40">
            <v>8290.5472127472058</v>
          </cell>
          <cell r="AQ40">
            <v>3061.2408979237343</v>
          </cell>
          <cell r="AR40">
            <v>78.800999777480556</v>
          </cell>
          <cell r="AS40">
            <v>42.901375594307083</v>
          </cell>
          <cell r="AT40">
            <v>640.64238540735721</v>
          </cell>
          <cell r="AU40">
            <v>13.730695255252257</v>
          </cell>
          <cell r="AV40">
            <v>172.46281066484531</v>
          </cell>
          <cell r="AW40">
            <v>127.56235962880436</v>
          </cell>
          <cell r="AX40">
            <v>889.76646543272921</v>
          </cell>
          <cell r="AY40">
            <v>74.908292374498131</v>
          </cell>
          <cell r="AZ40">
            <v>12.906157488212013</v>
          </cell>
          <cell r="BA40">
            <v>4.6291817224704994</v>
          </cell>
          <cell r="BB40">
            <v>2037.8468411135791</v>
          </cell>
          <cell r="BC40">
            <v>146.22054479935326</v>
          </cell>
          <cell r="BD40">
            <v>536.89127373990425</v>
          </cell>
          <cell r="BE40">
            <v>54.98755463655862</v>
          </cell>
          <cell r="BF40">
            <v>2071.9832018294578</v>
          </cell>
          <cell r="BG40">
            <v>853.99265431491426</v>
          </cell>
          <cell r="BH40">
            <v>225.44774526257493</v>
          </cell>
          <cell r="BI40">
            <v>1160.2294025377848</v>
          </cell>
          <cell r="BJ40">
            <v>4.8045928584141935</v>
          </cell>
          <cell r="BK40">
            <v>16.05464218414572</v>
          </cell>
          <cell r="BL40">
            <v>253.68317617079072</v>
          </cell>
          <cell r="BM40">
            <v>26.973693217286336</v>
          </cell>
          <cell r="BN40">
            <v>607.92030191618028</v>
          </cell>
        </row>
        <row r="41">
          <cell r="A41" t="str">
            <v>P37</v>
          </cell>
          <cell r="B41" t="str">
            <v>Printing</v>
          </cell>
          <cell r="C41">
            <v>34032.117804961505</v>
          </cell>
          <cell r="E41">
            <v>5.138708705526005</v>
          </cell>
          <cell r="F41">
            <v>2.2126512285891176</v>
          </cell>
          <cell r="G41">
            <v>0.69342551840709266</v>
          </cell>
          <cell r="H41">
            <v>3.0398734784622565</v>
          </cell>
          <cell r="I41">
            <v>4.576514826413435</v>
          </cell>
          <cell r="J41">
            <v>12.875195188528631</v>
          </cell>
          <cell r="K41">
            <v>1.9244388945437829</v>
          </cell>
          <cell r="L41">
            <v>63.059450837695195</v>
          </cell>
          <cell r="M41">
            <v>3.7620915867593481</v>
          </cell>
          <cell r="N41">
            <v>16.575832426760428</v>
          </cell>
          <cell r="O41">
            <v>4.0352319672473005</v>
          </cell>
          <cell r="P41">
            <v>0.63221738184557708</v>
          </cell>
          <cell r="Q41">
            <v>2.7823904871619765</v>
          </cell>
          <cell r="R41">
            <v>6.3090829020191492</v>
          </cell>
          <cell r="S41">
            <v>112.63356729687422</v>
          </cell>
          <cell r="T41">
            <v>1306.046194325354</v>
          </cell>
          <cell r="U41">
            <v>7.8416371359732953</v>
          </cell>
          <cell r="V41">
            <v>9.730494024049225</v>
          </cell>
          <cell r="W41">
            <v>85.655180713411397</v>
          </cell>
          <cell r="X41">
            <v>3.4051630030437408</v>
          </cell>
          <cell r="Y41">
            <v>31.648927085816293</v>
          </cell>
          <cell r="Z41">
            <v>1.4888805623893939</v>
          </cell>
          <cell r="AA41">
            <v>5.7464695736282128</v>
          </cell>
          <cell r="AB41">
            <v>8.6033497027594166</v>
          </cell>
          <cell r="AC41">
            <v>3.7128344484903568</v>
          </cell>
          <cell r="AD41">
            <v>13.699283870919565</v>
          </cell>
          <cell r="AE41">
            <v>22.035011587884316</v>
          </cell>
          <cell r="AF41">
            <v>10.687120583045996</v>
          </cell>
          <cell r="AG41">
            <v>2.3324356053028605</v>
          </cell>
          <cell r="AH41">
            <v>2.6723380860065227</v>
          </cell>
          <cell r="AI41">
            <v>31.95356021188406</v>
          </cell>
          <cell r="AJ41">
            <v>2.2159069635913116</v>
          </cell>
          <cell r="AK41">
            <v>5.0695209442580387</v>
          </cell>
          <cell r="AL41">
            <v>4.4886078266988054</v>
          </cell>
          <cell r="AM41">
            <v>28.776495506041343</v>
          </cell>
          <cell r="AN41">
            <v>3.6549078892033919</v>
          </cell>
          <cell r="AO41">
            <v>48.354234356946741</v>
          </cell>
          <cell r="AP41">
            <v>7520.6465052400645</v>
          </cell>
          <cell r="AQ41">
            <v>2659.870951191509</v>
          </cell>
          <cell r="AR41">
            <v>41.149740843614893</v>
          </cell>
          <cell r="AS41">
            <v>95.78420906130188</v>
          </cell>
          <cell r="AT41">
            <v>135.60884798125335</v>
          </cell>
          <cell r="AU41">
            <v>3.1659506272428954</v>
          </cell>
          <cell r="AV41">
            <v>41.765063783702928</v>
          </cell>
          <cell r="AW41">
            <v>32.996341893592245</v>
          </cell>
          <cell r="AX41">
            <v>238.2526628695133</v>
          </cell>
          <cell r="AY41">
            <v>189.75696725415671</v>
          </cell>
          <cell r="AZ41">
            <v>32.693754272542847</v>
          </cell>
          <cell r="BA41">
            <v>11.726598707293849</v>
          </cell>
          <cell r="BB41">
            <v>2582.0742616430639</v>
          </cell>
          <cell r="BC41">
            <v>210.01643934057614</v>
          </cell>
          <cell r="BD41">
            <v>777.96337926953504</v>
          </cell>
          <cell r="BE41">
            <v>81.829335195239082</v>
          </cell>
          <cell r="BF41">
            <v>2913.0199974181305</v>
          </cell>
          <cell r="BG41">
            <v>1188.2078804619491</v>
          </cell>
          <cell r="BH41">
            <v>326.80135819087633</v>
          </cell>
          <cell r="BI41">
            <v>1663.7967934718481</v>
          </cell>
          <cell r="BJ41">
            <v>5.6063488198737961</v>
          </cell>
          <cell r="BK41">
            <v>30.797121858595677</v>
          </cell>
          <cell r="BL41">
            <v>316.03035597501008</v>
          </cell>
          <cell r="BM41">
            <v>35.894945981505629</v>
          </cell>
          <cell r="BN41">
            <v>520.36193401585194</v>
          </cell>
        </row>
        <row r="42">
          <cell r="A42" t="str">
            <v>P38</v>
          </cell>
          <cell r="B42" t="str">
            <v>Petroleum products</v>
          </cell>
          <cell r="C42">
            <v>166317.16145481891</v>
          </cell>
          <cell r="E42">
            <v>5710.7468617803115</v>
          </cell>
          <cell r="F42">
            <v>579.32198318039741</v>
          </cell>
          <cell r="G42">
            <v>55.389489037436825</v>
          </cell>
          <cell r="H42">
            <v>769.86972327051137</v>
          </cell>
          <cell r="I42">
            <v>412.15453350169082</v>
          </cell>
          <cell r="J42">
            <v>3371.8676439355604</v>
          </cell>
          <cell r="K42">
            <v>590.36271785293081</v>
          </cell>
          <cell r="L42">
            <v>25.444933641233231</v>
          </cell>
          <cell r="M42">
            <v>0</v>
          </cell>
          <cell r="N42">
            <v>0</v>
          </cell>
          <cell r="O42">
            <v>0</v>
          </cell>
          <cell r="P42">
            <v>0</v>
          </cell>
          <cell r="Q42">
            <v>0</v>
          </cell>
          <cell r="R42">
            <v>13.579951069874449</v>
          </cell>
          <cell r="S42">
            <v>237.15059893343499</v>
          </cell>
          <cell r="T42">
            <v>33.055018996999472</v>
          </cell>
          <cell r="U42">
            <v>572.97900016139329</v>
          </cell>
          <cell r="V42">
            <v>5132.0510808780873</v>
          </cell>
          <cell r="W42">
            <v>1242.4870988455375</v>
          </cell>
          <cell r="X42">
            <v>204.74463425389141</v>
          </cell>
          <cell r="Y42">
            <v>67.327000995516386</v>
          </cell>
          <cell r="Z42">
            <v>0</v>
          </cell>
          <cell r="AA42">
            <v>36.683930888712212</v>
          </cell>
          <cell r="AB42">
            <v>8352.9736402381131</v>
          </cell>
          <cell r="AC42">
            <v>707.3185154449294</v>
          </cell>
          <cell r="AD42">
            <v>3.0769732446339604</v>
          </cell>
          <cell r="AE42">
            <v>24.1895529590481</v>
          </cell>
          <cell r="AF42">
            <v>845.99448319396413</v>
          </cell>
          <cell r="AG42">
            <v>0</v>
          </cell>
          <cell r="AH42">
            <v>0</v>
          </cell>
          <cell r="AI42">
            <v>27.651315477227442</v>
          </cell>
          <cell r="AJ42">
            <v>0</v>
          </cell>
          <cell r="AK42">
            <v>0</v>
          </cell>
          <cell r="AL42">
            <v>44.272568298575685</v>
          </cell>
          <cell r="AM42">
            <v>1148.1950222033247</v>
          </cell>
          <cell r="AN42">
            <v>121.43566985265628</v>
          </cell>
          <cell r="AO42">
            <v>6128.9476169607296</v>
          </cell>
          <cell r="AP42">
            <v>6628.0671720942537</v>
          </cell>
          <cell r="AQ42">
            <v>2243.8586133530471</v>
          </cell>
          <cell r="AR42">
            <v>0</v>
          </cell>
          <cell r="AS42">
            <v>150.82835778256</v>
          </cell>
          <cell r="AT42">
            <v>13068.60000443225</v>
          </cell>
          <cell r="AU42">
            <v>358.66423972832121</v>
          </cell>
          <cell r="AV42">
            <v>4253.1886138554746</v>
          </cell>
          <cell r="AW42">
            <v>2675.1804699197423</v>
          </cell>
          <cell r="AX42">
            <v>21102.106439187854</v>
          </cell>
          <cell r="AY42">
            <v>197.41526335811298</v>
          </cell>
          <cell r="AZ42">
            <v>34.013223352346174</v>
          </cell>
          <cell r="BA42">
            <v>12.199865994878831</v>
          </cell>
          <cell r="BB42">
            <v>3448.481533454315</v>
          </cell>
          <cell r="BC42">
            <v>280.33042457033082</v>
          </cell>
          <cell r="BD42">
            <v>1042.1889303008718</v>
          </cell>
          <cell r="BE42">
            <v>103.59378060164494</v>
          </cell>
          <cell r="BF42">
            <v>3712.8021093469988</v>
          </cell>
          <cell r="BG42">
            <v>3800.0206052609278</v>
          </cell>
          <cell r="BH42">
            <v>176.15288753717567</v>
          </cell>
          <cell r="BI42">
            <v>993.46680416499601</v>
          </cell>
          <cell r="BJ42">
            <v>4.1721735476378656</v>
          </cell>
          <cell r="BK42">
            <v>11.89356380295861</v>
          </cell>
          <cell r="BL42">
            <v>229.89942599951905</v>
          </cell>
          <cell r="BM42">
            <v>23.039274707094979</v>
          </cell>
          <cell r="BN42">
            <v>3019.1253680284294</v>
          </cell>
        </row>
        <row r="43">
          <cell r="A43" t="str">
            <v>P39</v>
          </cell>
          <cell r="B43" t="str">
            <v xml:space="preserve">Basic chemicals </v>
          </cell>
          <cell r="C43">
            <v>83233.859329757237</v>
          </cell>
          <cell r="E43">
            <v>0</v>
          </cell>
          <cell r="F43">
            <v>0</v>
          </cell>
          <cell r="G43">
            <v>0</v>
          </cell>
          <cell r="H43">
            <v>57.158060492815011</v>
          </cell>
          <cell r="I43">
            <v>384.76380558362717</v>
          </cell>
          <cell r="J43">
            <v>442.96824922609579</v>
          </cell>
          <cell r="K43">
            <v>77.795635441904551</v>
          </cell>
          <cell r="L43">
            <v>1139.0395852636855</v>
          </cell>
          <cell r="M43">
            <v>659.06522733813756</v>
          </cell>
          <cell r="N43">
            <v>951.15899770579051</v>
          </cell>
          <cell r="O43">
            <v>137.06116605471692</v>
          </cell>
          <cell r="P43">
            <v>139.32483855888475</v>
          </cell>
          <cell r="Q43">
            <v>232.1356374732155</v>
          </cell>
          <cell r="R43">
            <v>123.39904593733897</v>
          </cell>
          <cell r="S43">
            <v>1615.5036233439605</v>
          </cell>
          <cell r="T43">
            <v>86.334923357937853</v>
          </cell>
          <cell r="U43">
            <v>944.42655686358148</v>
          </cell>
          <cell r="V43">
            <v>26804.625038626837</v>
          </cell>
          <cell r="W43">
            <v>9509.0288613091907</v>
          </cell>
          <cell r="X43">
            <v>2153.1349199822366</v>
          </cell>
          <cell r="Y43">
            <v>7469.1891710579403</v>
          </cell>
          <cell r="Z43">
            <v>47.854123169954825</v>
          </cell>
          <cell r="AA43">
            <v>153.18928641237449</v>
          </cell>
          <cell r="AB43">
            <v>674.95929926876772</v>
          </cell>
          <cell r="AC43">
            <v>3474.7182010361507</v>
          </cell>
          <cell r="AD43">
            <v>116.02052442969971</v>
          </cell>
          <cell r="AE43">
            <v>429.73081448222331</v>
          </cell>
          <cell r="AF43">
            <v>545.99429163036837</v>
          </cell>
          <cell r="AG43">
            <v>61.416498448961157</v>
          </cell>
          <cell r="AH43">
            <v>65.906659083987705</v>
          </cell>
          <cell r="AI43">
            <v>968.1666385568883</v>
          </cell>
          <cell r="AJ43">
            <v>16.57976080333491</v>
          </cell>
          <cell r="AK43">
            <v>289.48739512300267</v>
          </cell>
          <cell r="AL43">
            <v>440.27250331438654</v>
          </cell>
          <cell r="AM43">
            <v>34.881645437082895</v>
          </cell>
          <cell r="AN43">
            <v>96.898220324634011</v>
          </cell>
          <cell r="AO43">
            <v>0</v>
          </cell>
          <cell r="AP43">
            <v>0</v>
          </cell>
          <cell r="AQ43">
            <v>0</v>
          </cell>
          <cell r="AR43">
            <v>0</v>
          </cell>
          <cell r="AS43">
            <v>0</v>
          </cell>
          <cell r="AT43">
            <v>31.714225869765926</v>
          </cell>
          <cell r="AU43">
            <v>0.87038846596377051</v>
          </cell>
          <cell r="AV43">
            <v>10.321425731966842</v>
          </cell>
          <cell r="AW43">
            <v>6.4919943709844912</v>
          </cell>
          <cell r="AX43">
            <v>51.209538107622102</v>
          </cell>
          <cell r="AY43">
            <v>0.32699563769636675</v>
          </cell>
          <cell r="AZ43">
            <v>5.6338985502015985E-2</v>
          </cell>
          <cell r="BA43">
            <v>2.020767236000881E-2</v>
          </cell>
          <cell r="BB43">
            <v>3.2239168400482239</v>
          </cell>
          <cell r="BC43">
            <v>0.2620753417939472</v>
          </cell>
          <cell r="BD43">
            <v>0.97432171531544576</v>
          </cell>
          <cell r="BE43">
            <v>9.6847766347573305E-2</v>
          </cell>
          <cell r="BF43">
            <v>3.4710248925417169</v>
          </cell>
          <cell r="BG43">
            <v>107.15723391374014</v>
          </cell>
          <cell r="BH43">
            <v>83.06248890863327</v>
          </cell>
          <cell r="BI43">
            <v>468.45570660676742</v>
          </cell>
          <cell r="BJ43">
            <v>1.9673314691047932</v>
          </cell>
          <cell r="BK43">
            <v>5.6082476153499758</v>
          </cell>
          <cell r="BL43">
            <v>108.40593525982499</v>
          </cell>
          <cell r="BM43">
            <v>10.863855407520042</v>
          </cell>
          <cell r="BN43">
            <v>326.80134994336964</v>
          </cell>
        </row>
        <row r="44">
          <cell r="A44" t="str">
            <v>P40</v>
          </cell>
          <cell r="B44" t="str">
            <v>Fertilizers, pesticides</v>
          </cell>
          <cell r="C44">
            <v>26203.99804209288</v>
          </cell>
          <cell r="E44">
            <v>12139.82696184164</v>
          </cell>
          <cell r="F44">
            <v>1232.9761425257104</v>
          </cell>
          <cell r="G44">
            <v>113.83876132833551</v>
          </cell>
          <cell r="H44">
            <v>130.57411936938399</v>
          </cell>
          <cell r="I44">
            <v>152.25827100184873</v>
          </cell>
          <cell r="J44">
            <v>891.61164412533287</v>
          </cell>
          <cell r="K44">
            <v>156.59980252329564</v>
          </cell>
          <cell r="L44">
            <v>0.26083613972590319</v>
          </cell>
          <cell r="M44">
            <v>0</v>
          </cell>
          <cell r="N44">
            <v>0</v>
          </cell>
          <cell r="O44">
            <v>0</v>
          </cell>
          <cell r="P44">
            <v>0</v>
          </cell>
          <cell r="Q44">
            <v>0</v>
          </cell>
          <cell r="R44">
            <v>0</v>
          </cell>
          <cell r="S44">
            <v>0</v>
          </cell>
          <cell r="T44">
            <v>0</v>
          </cell>
          <cell r="U44">
            <v>0</v>
          </cell>
          <cell r="V44">
            <v>2425.257673106637</v>
          </cell>
          <cell r="W44">
            <v>3025.4810401691439</v>
          </cell>
          <cell r="X44">
            <v>0</v>
          </cell>
          <cell r="Y44">
            <v>0</v>
          </cell>
          <cell r="Z44">
            <v>0</v>
          </cell>
          <cell r="AA44">
            <v>0</v>
          </cell>
          <cell r="AB44">
            <v>0</v>
          </cell>
          <cell r="AC44">
            <v>0</v>
          </cell>
          <cell r="AD44">
            <v>0</v>
          </cell>
          <cell r="AE44">
            <v>0.58393461629752896</v>
          </cell>
          <cell r="AF44">
            <v>0</v>
          </cell>
          <cell r="AG44">
            <v>0</v>
          </cell>
          <cell r="AH44">
            <v>0</v>
          </cell>
          <cell r="AI44">
            <v>0</v>
          </cell>
          <cell r="AJ44">
            <v>0</v>
          </cell>
          <cell r="AK44">
            <v>0</v>
          </cell>
          <cell r="AL44">
            <v>0</v>
          </cell>
          <cell r="AM44">
            <v>32.381717275481584</v>
          </cell>
          <cell r="AN44">
            <v>242.08780280125995</v>
          </cell>
          <cell r="AO44">
            <v>0</v>
          </cell>
          <cell r="AP44">
            <v>189.68606277689611</v>
          </cell>
          <cell r="AQ44">
            <v>64.216112290919725</v>
          </cell>
          <cell r="AR44">
            <v>0</v>
          </cell>
          <cell r="AS44">
            <v>292.34943802452187</v>
          </cell>
          <cell r="AT44">
            <v>8.5316196599961049</v>
          </cell>
          <cell r="AU44">
            <v>0.23414802488146363</v>
          </cell>
          <cell r="AV44">
            <v>2.7766239370195844</v>
          </cell>
          <cell r="AW44">
            <v>1.7464473840705366</v>
          </cell>
          <cell r="AX44">
            <v>13.776161647218824</v>
          </cell>
          <cell r="AY44">
            <v>0</v>
          </cell>
          <cell r="AZ44">
            <v>0</v>
          </cell>
          <cell r="BA44">
            <v>0</v>
          </cell>
          <cell r="BB44">
            <v>100.87321238553703</v>
          </cell>
          <cell r="BC44">
            <v>8.2000817407554045</v>
          </cell>
          <cell r="BD44">
            <v>30.485575837429383</v>
          </cell>
          <cell r="BE44">
            <v>3.0302721157340615</v>
          </cell>
          <cell r="BF44">
            <v>108.60498224749847</v>
          </cell>
          <cell r="BG44">
            <v>123.66583009554184</v>
          </cell>
          <cell r="BH44">
            <v>84.365707856447187</v>
          </cell>
          <cell r="BI44">
            <v>475.80559897193814</v>
          </cell>
          <cell r="BJ44">
            <v>1.9981981537039986</v>
          </cell>
          <cell r="BK44">
            <v>5.6962388933911994</v>
          </cell>
          <cell r="BL44">
            <v>110.10678326886446</v>
          </cell>
          <cell r="BM44">
            <v>11.034305178522867</v>
          </cell>
          <cell r="BN44">
            <v>250.44304292872022</v>
          </cell>
        </row>
        <row r="45">
          <cell r="A45" t="str">
            <v>P41</v>
          </cell>
          <cell r="B45" t="str">
            <v>Paint, related products</v>
          </cell>
          <cell r="C45">
            <v>27542.873435902453</v>
          </cell>
          <cell r="E45">
            <v>217.41851101717205</v>
          </cell>
          <cell r="F45">
            <v>22.632720961702802</v>
          </cell>
          <cell r="G45">
            <v>1.9344263318451427</v>
          </cell>
          <cell r="H45">
            <v>74.178768599220987</v>
          </cell>
          <cell r="I45">
            <v>152.07693646732653</v>
          </cell>
          <cell r="J45">
            <v>540.65776125159118</v>
          </cell>
          <cell r="K45">
            <v>95.142244980441802</v>
          </cell>
          <cell r="L45">
            <v>4.7540772849886661E-3</v>
          </cell>
          <cell r="M45">
            <v>0</v>
          </cell>
          <cell r="N45">
            <v>169.49345339629031</v>
          </cell>
          <cell r="O45">
            <v>27.264880957034151</v>
          </cell>
          <cell r="P45">
            <v>0.65107801644498808</v>
          </cell>
          <cell r="Q45">
            <v>1.4292829585146642</v>
          </cell>
          <cell r="R45">
            <v>237.04550438394926</v>
          </cell>
          <cell r="S45">
            <v>1317.786594877721</v>
          </cell>
          <cell r="T45">
            <v>1722.8677713252157</v>
          </cell>
          <cell r="U45">
            <v>0.71457530590990914</v>
          </cell>
          <cell r="V45">
            <v>21.096767271988938</v>
          </cell>
          <cell r="W45">
            <v>689.4350880433841</v>
          </cell>
          <cell r="X45">
            <v>354.07422671423114</v>
          </cell>
          <cell r="Y45">
            <v>373.79785324546015</v>
          </cell>
          <cell r="Z45">
            <v>6.554486619260925</v>
          </cell>
          <cell r="AA45">
            <v>396.74176326149819</v>
          </cell>
          <cell r="AB45">
            <v>627.86192220396697</v>
          </cell>
          <cell r="AC45">
            <v>15.986883837841965</v>
          </cell>
          <cell r="AD45">
            <v>699.64933587564576</v>
          </cell>
          <cell r="AE45">
            <v>157.3485982364833</v>
          </cell>
          <cell r="AF45">
            <v>72.717957790522192</v>
          </cell>
          <cell r="AG45">
            <v>1.6272234647225121</v>
          </cell>
          <cell r="AH45">
            <v>0</v>
          </cell>
          <cell r="AI45">
            <v>2094.0461914371595</v>
          </cell>
          <cell r="AJ45">
            <v>8.9621500966728878</v>
          </cell>
          <cell r="AK45">
            <v>197.55612648020974</v>
          </cell>
          <cell r="AL45">
            <v>31.703146929034613</v>
          </cell>
          <cell r="AM45">
            <v>197.74569557129431</v>
          </cell>
          <cell r="AN45">
            <v>54.355218803490374</v>
          </cell>
          <cell r="AO45">
            <v>3307.7755654639377</v>
          </cell>
          <cell r="AP45">
            <v>540.10165903466032</v>
          </cell>
          <cell r="AQ45">
            <v>182.84542510577344</v>
          </cell>
          <cell r="AR45">
            <v>0</v>
          </cell>
          <cell r="AS45">
            <v>289.55538689434087</v>
          </cell>
          <cell r="AT45">
            <v>877.23553359188418</v>
          </cell>
          <cell r="AU45">
            <v>24.07549512661598</v>
          </cell>
          <cell r="AV45">
            <v>285.49715974756532</v>
          </cell>
          <cell r="AW45">
            <v>179.57266778298523</v>
          </cell>
          <cell r="AX45">
            <v>1416.4881927532697</v>
          </cell>
          <cell r="AY45">
            <v>37.337216770167103</v>
          </cell>
          <cell r="AZ45">
            <v>6.4329326504756619</v>
          </cell>
          <cell r="BA45">
            <v>2.3073648585696289</v>
          </cell>
          <cell r="BB45">
            <v>696.25564768671586</v>
          </cell>
          <cell r="BC45">
            <v>56.59930013602154</v>
          </cell>
          <cell r="BD45">
            <v>210.42012887095507</v>
          </cell>
          <cell r="BE45">
            <v>20.915801377907975</v>
          </cell>
          <cell r="BF45">
            <v>749.62252582705992</v>
          </cell>
          <cell r="BG45">
            <v>1311.6806633560743</v>
          </cell>
          <cell r="BH45">
            <v>334.70017179813965</v>
          </cell>
          <cell r="BI45">
            <v>1887.6415520557359</v>
          </cell>
          <cell r="BJ45">
            <v>7.9273591406292176</v>
          </cell>
          <cell r="BK45">
            <v>22.598425173713522</v>
          </cell>
          <cell r="BL45">
            <v>436.82155004183289</v>
          </cell>
          <cell r="BM45">
            <v>43.775888720199411</v>
          </cell>
          <cell r="BN45">
            <v>2477.146095901925</v>
          </cell>
        </row>
        <row r="46">
          <cell r="A46" t="str">
            <v>P42</v>
          </cell>
          <cell r="B46" t="str">
            <v>Pharmaceutical products</v>
          </cell>
          <cell r="C46">
            <v>41230.741737230688</v>
          </cell>
          <cell r="E46">
            <v>2136.1271950691762</v>
          </cell>
          <cell r="F46">
            <v>216.36525137062304</v>
          </cell>
          <cell r="G46">
            <v>20.953228334042201</v>
          </cell>
          <cell r="H46">
            <v>11.708494641410363</v>
          </cell>
          <cell r="I46">
            <v>77.109384649406849</v>
          </cell>
          <cell r="J46">
            <v>87.625754497157985</v>
          </cell>
          <cell r="K46">
            <v>15.227286172098077</v>
          </cell>
          <cell r="L46">
            <v>44.692830634649781</v>
          </cell>
          <cell r="M46">
            <v>48.788282682050152</v>
          </cell>
          <cell r="N46">
            <v>0</v>
          </cell>
          <cell r="O46">
            <v>24.866386729716439</v>
          </cell>
          <cell r="P46">
            <v>0</v>
          </cell>
          <cell r="Q46">
            <v>0</v>
          </cell>
          <cell r="R46">
            <v>0</v>
          </cell>
          <cell r="S46">
            <v>0</v>
          </cell>
          <cell r="T46">
            <v>0</v>
          </cell>
          <cell r="U46">
            <v>0</v>
          </cell>
          <cell r="V46">
            <v>93.424852329719613</v>
          </cell>
          <cell r="W46">
            <v>7902.8797511710818</v>
          </cell>
          <cell r="X46">
            <v>0</v>
          </cell>
          <cell r="Y46">
            <v>0</v>
          </cell>
          <cell r="Z46">
            <v>0</v>
          </cell>
          <cell r="AA46">
            <v>0</v>
          </cell>
          <cell r="AB46">
            <v>0</v>
          </cell>
          <cell r="AC46">
            <v>0</v>
          </cell>
          <cell r="AD46">
            <v>0</v>
          </cell>
          <cell r="AE46">
            <v>0</v>
          </cell>
          <cell r="AF46">
            <v>0</v>
          </cell>
          <cell r="AG46">
            <v>0</v>
          </cell>
          <cell r="AH46">
            <v>0.23407009901433462</v>
          </cell>
          <cell r="AI46">
            <v>0</v>
          </cell>
          <cell r="AJ46">
            <v>0</v>
          </cell>
          <cell r="AK46">
            <v>0</v>
          </cell>
          <cell r="AL46">
            <v>2.3529359028300196</v>
          </cell>
          <cell r="AM46">
            <v>13.171799249747238</v>
          </cell>
          <cell r="AN46">
            <v>0</v>
          </cell>
          <cell r="AO46">
            <v>0</v>
          </cell>
          <cell r="AP46">
            <v>0</v>
          </cell>
          <cell r="AQ46">
            <v>0</v>
          </cell>
          <cell r="AR46">
            <v>0</v>
          </cell>
          <cell r="AS46">
            <v>0</v>
          </cell>
          <cell r="AT46">
            <v>2.0217112991812649</v>
          </cell>
          <cell r="AU46">
            <v>5.5485327106582112E-2</v>
          </cell>
          <cell r="AV46">
            <v>0.65796791356873541</v>
          </cell>
          <cell r="AW46">
            <v>0.41385018912136468</v>
          </cell>
          <cell r="AX46">
            <v>3.2644940552287411</v>
          </cell>
          <cell r="AY46">
            <v>0</v>
          </cell>
          <cell r="AZ46">
            <v>0</v>
          </cell>
          <cell r="BA46">
            <v>0</v>
          </cell>
          <cell r="BB46">
            <v>258.62015424140003</v>
          </cell>
          <cell r="BC46">
            <v>21.02348437641604</v>
          </cell>
          <cell r="BD46">
            <v>78.159346161006354</v>
          </cell>
          <cell r="BE46">
            <v>7.769054077204383</v>
          </cell>
          <cell r="BF46">
            <v>278.44297406612236</v>
          </cell>
          <cell r="BG46">
            <v>8380.3652471056266</v>
          </cell>
          <cell r="BH46">
            <v>0</v>
          </cell>
          <cell r="BI46">
            <v>0</v>
          </cell>
          <cell r="BJ46">
            <v>0</v>
          </cell>
          <cell r="BK46">
            <v>0</v>
          </cell>
          <cell r="BL46">
            <v>0</v>
          </cell>
          <cell r="BM46">
            <v>0</v>
          </cell>
          <cell r="BN46">
            <v>9.7288054570367084</v>
          </cell>
        </row>
        <row r="47">
          <cell r="A47" t="str">
            <v>P43</v>
          </cell>
          <cell r="B47" t="str">
            <v>Soap, cleaning, perfume</v>
          </cell>
          <cell r="C47">
            <v>36377.118616609187</v>
          </cell>
          <cell r="E47">
            <v>9.1204133161472765</v>
          </cell>
          <cell r="F47">
            <v>1.047230339275051</v>
          </cell>
          <cell r="G47">
            <v>0</v>
          </cell>
          <cell r="H47">
            <v>30.180526506353708</v>
          </cell>
          <cell r="I47">
            <v>45.391034182560773</v>
          </cell>
          <cell r="J47">
            <v>147.54415237842147</v>
          </cell>
          <cell r="K47">
            <v>25.847061141113958</v>
          </cell>
          <cell r="L47">
            <v>0</v>
          </cell>
          <cell r="M47">
            <v>0.67940827243809276</v>
          </cell>
          <cell r="N47">
            <v>2.648259257919007</v>
          </cell>
          <cell r="O47">
            <v>61.185253700014727</v>
          </cell>
          <cell r="P47">
            <v>47.196435775825599</v>
          </cell>
          <cell r="Q47">
            <v>3.9090399443963952</v>
          </cell>
          <cell r="R47">
            <v>48.763110416664091</v>
          </cell>
          <cell r="S47">
            <v>232.61943823637776</v>
          </cell>
          <cell r="T47">
            <v>94.120962930870135</v>
          </cell>
          <cell r="U47">
            <v>0</v>
          </cell>
          <cell r="V47">
            <v>1.0956438077301984</v>
          </cell>
          <cell r="W47">
            <v>1211.0796847132215</v>
          </cell>
          <cell r="X47">
            <v>0.27786598968982956</v>
          </cell>
          <cell r="Y47">
            <v>45.821988371328487</v>
          </cell>
          <cell r="Z47">
            <v>0</v>
          </cell>
          <cell r="AA47">
            <v>0</v>
          </cell>
          <cell r="AB47">
            <v>26.228412661397055</v>
          </cell>
          <cell r="AC47">
            <v>0</v>
          </cell>
          <cell r="AD47">
            <v>123.72741975710552</v>
          </cell>
          <cell r="AE47">
            <v>14.631393837960792</v>
          </cell>
          <cell r="AF47">
            <v>15.542724130195515</v>
          </cell>
          <cell r="AG47">
            <v>0.61250091263985096</v>
          </cell>
          <cell r="AH47">
            <v>0</v>
          </cell>
          <cell r="AI47">
            <v>219.28650472192913</v>
          </cell>
          <cell r="AJ47">
            <v>1.7060560484711325</v>
          </cell>
          <cell r="AK47">
            <v>23.476287721773069</v>
          </cell>
          <cell r="AL47">
            <v>8.9480399212501478</v>
          </cell>
          <cell r="AM47">
            <v>0</v>
          </cell>
          <cell r="AN47">
            <v>0</v>
          </cell>
          <cell r="AO47">
            <v>0</v>
          </cell>
          <cell r="AP47">
            <v>735.96982473260573</v>
          </cell>
          <cell r="AQ47">
            <v>249.15441976011056</v>
          </cell>
          <cell r="AR47">
            <v>0</v>
          </cell>
          <cell r="AS47">
            <v>34.278533246993256</v>
          </cell>
          <cell r="AT47">
            <v>95.608550748399381</v>
          </cell>
          <cell r="AU47">
            <v>2.6239511618743645</v>
          </cell>
          <cell r="AV47">
            <v>31.115896063266259</v>
          </cell>
          <cell r="AW47">
            <v>19.571348700909322</v>
          </cell>
          <cell r="AX47">
            <v>154.3808681652927</v>
          </cell>
          <cell r="AY47">
            <v>17.103405105135728</v>
          </cell>
          <cell r="AZ47">
            <v>2.9467931102741343</v>
          </cell>
          <cell r="BA47">
            <v>1.0569560164163851</v>
          </cell>
          <cell r="BB47">
            <v>83.764331428895957</v>
          </cell>
          <cell r="BC47">
            <v>6.8092841343392614</v>
          </cell>
          <cell r="BD47">
            <v>25.314985196340547</v>
          </cell>
          <cell r="BE47">
            <v>2.5163144091412355</v>
          </cell>
          <cell r="BF47">
            <v>90.184733019498196</v>
          </cell>
          <cell r="BG47">
            <v>166.02945390663305</v>
          </cell>
          <cell r="BH47">
            <v>84.111909913179844</v>
          </cell>
          <cell r="BI47">
            <v>474.37422969308778</v>
          </cell>
          <cell r="BJ47">
            <v>1.99218696035856</v>
          </cell>
          <cell r="BK47">
            <v>5.6791028584756074</v>
          </cell>
          <cell r="BL47">
            <v>109.77554827015055</v>
          </cell>
          <cell r="BM47">
            <v>11.001110601829785</v>
          </cell>
          <cell r="BN47">
            <v>170.19429293973431</v>
          </cell>
        </row>
        <row r="48">
          <cell r="A48" t="str">
            <v>P44</v>
          </cell>
          <cell r="B48" t="str">
            <v>Chemical products, n.e.c.</v>
          </cell>
          <cell r="C48">
            <v>32194.136180795867</v>
          </cell>
          <cell r="E48">
            <v>38.890589052685158</v>
          </cell>
          <cell r="F48">
            <v>3.8643938919507481</v>
          </cell>
          <cell r="G48">
            <v>0</v>
          </cell>
          <cell r="H48">
            <v>1658.4051895498144</v>
          </cell>
          <cell r="I48">
            <v>2473.0911324023582</v>
          </cell>
          <cell r="J48">
            <v>6583.9754034294356</v>
          </cell>
          <cell r="K48">
            <v>1152.7228845692716</v>
          </cell>
          <cell r="L48">
            <v>935.83435831996189</v>
          </cell>
          <cell r="M48">
            <v>238.08111759314914</v>
          </cell>
          <cell r="N48">
            <v>476.73804232864632</v>
          </cell>
          <cell r="O48">
            <v>117.41202183477333</v>
          </cell>
          <cell r="P48">
            <v>8.4425682330986351</v>
          </cell>
          <cell r="Q48">
            <v>41.998405240583509</v>
          </cell>
          <cell r="R48">
            <v>356.39736684883002</v>
          </cell>
          <cell r="S48">
            <v>824.95105339901181</v>
          </cell>
          <cell r="T48">
            <v>96.956392046796097</v>
          </cell>
          <cell r="U48">
            <v>85.698575877824965</v>
          </cell>
          <cell r="V48">
            <v>848.05079014946125</v>
          </cell>
          <cell r="W48">
            <v>3615.605764831912</v>
          </cell>
          <cell r="X48">
            <v>905.11583226407402</v>
          </cell>
          <cell r="Y48">
            <v>837.7390727335578</v>
          </cell>
          <cell r="Z48">
            <v>40.650529234163848</v>
          </cell>
          <cell r="AA48">
            <v>417.9848481773688</v>
          </cell>
          <cell r="AB48">
            <v>591.99276528079315</v>
          </cell>
          <cell r="AC48">
            <v>92.452037161425437</v>
          </cell>
          <cell r="AD48">
            <v>173.85472003015514</v>
          </cell>
          <cell r="AE48">
            <v>146.36227096655284</v>
          </cell>
          <cell r="AF48">
            <v>372.57455144995237</v>
          </cell>
          <cell r="AG48">
            <v>3.3698989603664926</v>
          </cell>
          <cell r="AH48">
            <v>20.326853036987494</v>
          </cell>
          <cell r="AI48">
            <v>236.6133564649349</v>
          </cell>
          <cell r="AJ48">
            <v>65.498956929929946</v>
          </cell>
          <cell r="AK48">
            <v>201.28383524720491</v>
          </cell>
          <cell r="AL48">
            <v>99.120418178425552</v>
          </cell>
          <cell r="AM48">
            <v>15.486666852506344</v>
          </cell>
          <cell r="AN48">
            <v>392.05321001468258</v>
          </cell>
          <cell r="AO48">
            <v>38.010081395492236</v>
          </cell>
          <cell r="AP48">
            <v>611.71897329801277</v>
          </cell>
          <cell r="AQ48">
            <v>207.09067237055817</v>
          </cell>
          <cell r="AR48">
            <v>0</v>
          </cell>
          <cell r="AS48">
            <v>79.574435786356716</v>
          </cell>
          <cell r="AT48">
            <v>246.63749603738557</v>
          </cell>
          <cell r="AU48">
            <v>6.7689002628241699</v>
          </cell>
          <cell r="AV48">
            <v>80.268413566889734</v>
          </cell>
          <cell r="AW48">
            <v>50.48741351983756</v>
          </cell>
          <cell r="AX48">
            <v>398.25005673985697</v>
          </cell>
          <cell r="AY48">
            <v>43.114521267404029</v>
          </cell>
          <cell r="AZ48">
            <v>7.4283204685015605</v>
          </cell>
          <cell r="BA48">
            <v>2.6643906501876211</v>
          </cell>
          <cell r="BB48">
            <v>379.73927713362696</v>
          </cell>
          <cell r="BC48">
            <v>30.869375912901553</v>
          </cell>
          <cell r="BD48">
            <v>114.76357555920983</v>
          </cell>
          <cell r="BE48">
            <v>11.407521536530663</v>
          </cell>
          <cell r="BF48">
            <v>408.84568337280928</v>
          </cell>
          <cell r="BG48">
            <v>880.40372899025283</v>
          </cell>
          <cell r="BH48">
            <v>87.611018885492683</v>
          </cell>
          <cell r="BI48">
            <v>494.10849948991671</v>
          </cell>
          <cell r="BJ48">
            <v>2.0750632055265958</v>
          </cell>
          <cell r="BK48">
            <v>5.9153571509687568</v>
          </cell>
          <cell r="BL48">
            <v>114.34228092773745</v>
          </cell>
          <cell r="BM48">
            <v>11.458763802809429</v>
          </cell>
          <cell r="BN48">
            <v>345.23102987912637</v>
          </cell>
        </row>
        <row r="49">
          <cell r="A49" t="str">
            <v>P45</v>
          </cell>
          <cell r="B49" t="str">
            <v>Rubber tyres</v>
          </cell>
          <cell r="C49">
            <v>15367.718216410882</v>
          </cell>
          <cell r="E49">
            <v>54.396643445628676</v>
          </cell>
          <cell r="F49">
            <v>4.7638743709275131</v>
          </cell>
          <cell r="G49">
            <v>0.74647825482036612</v>
          </cell>
          <cell r="H49">
            <v>131.90411515071742</v>
          </cell>
          <cell r="I49">
            <v>48.542049064514067</v>
          </cell>
          <cell r="J49">
            <v>779.33933674151399</v>
          </cell>
          <cell r="K49">
            <v>136.63299634665904</v>
          </cell>
          <cell r="L49">
            <v>0</v>
          </cell>
          <cell r="M49">
            <v>0</v>
          </cell>
          <cell r="N49">
            <v>0</v>
          </cell>
          <cell r="O49">
            <v>0</v>
          </cell>
          <cell r="P49">
            <v>0</v>
          </cell>
          <cell r="Q49">
            <v>0</v>
          </cell>
          <cell r="R49">
            <v>0</v>
          </cell>
          <cell r="S49">
            <v>0</v>
          </cell>
          <cell r="T49">
            <v>0</v>
          </cell>
          <cell r="U49">
            <v>0</v>
          </cell>
          <cell r="V49">
            <v>0</v>
          </cell>
          <cell r="W49">
            <v>0</v>
          </cell>
          <cell r="X49">
            <v>316.31857999047787</v>
          </cell>
          <cell r="Y49">
            <v>0</v>
          </cell>
          <cell r="Z49">
            <v>0</v>
          </cell>
          <cell r="AA49">
            <v>0</v>
          </cell>
          <cell r="AB49">
            <v>0</v>
          </cell>
          <cell r="AC49">
            <v>0</v>
          </cell>
          <cell r="AD49">
            <v>0</v>
          </cell>
          <cell r="AE49">
            <v>2.5259694227029885</v>
          </cell>
          <cell r="AF49">
            <v>0</v>
          </cell>
          <cell r="AG49">
            <v>0</v>
          </cell>
          <cell r="AH49">
            <v>0</v>
          </cell>
          <cell r="AI49">
            <v>9.6954292242663058</v>
          </cell>
          <cell r="AJ49">
            <v>0</v>
          </cell>
          <cell r="AK49">
            <v>0</v>
          </cell>
          <cell r="AL49">
            <v>0</v>
          </cell>
          <cell r="AM49">
            <v>0</v>
          </cell>
          <cell r="AN49">
            <v>18.309903880036767</v>
          </cell>
          <cell r="AO49">
            <v>0</v>
          </cell>
          <cell r="AP49">
            <v>46.99898804930541</v>
          </cell>
          <cell r="AQ49">
            <v>15.910986025808342</v>
          </cell>
          <cell r="AR49">
            <v>0</v>
          </cell>
          <cell r="AS49">
            <v>0</v>
          </cell>
          <cell r="AT49">
            <v>1363.8244642318236</v>
          </cell>
          <cell r="AU49">
            <v>37.429798480380029</v>
          </cell>
          <cell r="AV49">
            <v>443.85800166819672</v>
          </cell>
          <cell r="AW49">
            <v>279.17883858059179</v>
          </cell>
          <cell r="AX49">
            <v>2202.1922010641756</v>
          </cell>
          <cell r="AY49">
            <v>16.329187254655917</v>
          </cell>
          <cell r="AZ49">
            <v>2.8134009691407673</v>
          </cell>
          <cell r="BA49">
            <v>1.0091109113012631</v>
          </cell>
          <cell r="BB49">
            <v>66.679909822261919</v>
          </cell>
          <cell r="BC49">
            <v>5.4204748523220534</v>
          </cell>
          <cell r="BD49">
            <v>20.151786580864172</v>
          </cell>
          <cell r="BE49">
            <v>2.0030914713194305</v>
          </cell>
          <cell r="BF49">
            <v>71.79081791143463</v>
          </cell>
          <cell r="BG49">
            <v>286.60944972485731</v>
          </cell>
          <cell r="BH49">
            <v>0.71264290515907125</v>
          </cell>
          <cell r="BI49">
            <v>4.0191624412051254</v>
          </cell>
          <cell r="BJ49">
            <v>1.6878916487752919E-2</v>
          </cell>
          <cell r="BK49">
            <v>4.8116519574205208E-2</v>
          </cell>
          <cell r="BL49">
            <v>0.93007952994313459</v>
          </cell>
          <cell r="BM49">
            <v>9.320753062624075E-2</v>
          </cell>
          <cell r="BN49">
            <v>112.05623287362158</v>
          </cell>
        </row>
        <row r="50">
          <cell r="A50" t="str">
            <v>P46</v>
          </cell>
          <cell r="B50" t="str">
            <v>Other rubber products</v>
          </cell>
          <cell r="C50">
            <v>7912.3764315417247</v>
          </cell>
          <cell r="E50">
            <v>160.18394219228622</v>
          </cell>
          <cell r="F50">
            <v>16.77717081892358</v>
          </cell>
          <cell r="G50">
            <v>1.7526061378615321</v>
          </cell>
          <cell r="H50">
            <v>401.74593369313362</v>
          </cell>
          <cell r="I50">
            <v>250.05054425568255</v>
          </cell>
          <cell r="J50">
            <v>574.41836448039248</v>
          </cell>
          <cell r="K50">
            <v>100.79668053824922</v>
          </cell>
          <cell r="L50">
            <v>0</v>
          </cell>
          <cell r="M50">
            <v>0</v>
          </cell>
          <cell r="N50">
            <v>12.881176760392485</v>
          </cell>
          <cell r="O50">
            <v>27.945576524321655</v>
          </cell>
          <cell r="P50">
            <v>0.95960848600306492</v>
          </cell>
          <cell r="Q50">
            <v>301.1499749357659</v>
          </cell>
          <cell r="R50">
            <v>90.631613087007892</v>
          </cell>
          <cell r="S50">
            <v>1.0559955344230232</v>
          </cell>
          <cell r="T50">
            <v>26.500621684072602</v>
          </cell>
          <cell r="U50">
            <v>0</v>
          </cell>
          <cell r="V50">
            <v>50.920216288085072</v>
          </cell>
          <cell r="W50">
            <v>0</v>
          </cell>
          <cell r="X50">
            <v>181.05066020792984</v>
          </cell>
          <cell r="Y50">
            <v>178.00942149866205</v>
          </cell>
          <cell r="Z50">
            <v>0</v>
          </cell>
          <cell r="AA50">
            <v>1.1717546555478771</v>
          </cell>
          <cell r="AB50">
            <v>0</v>
          </cell>
          <cell r="AC50">
            <v>0</v>
          </cell>
          <cell r="AD50">
            <v>22.570961852530658</v>
          </cell>
          <cell r="AE50">
            <v>328.94163895889096</v>
          </cell>
          <cell r="AF50">
            <v>4.7337874762012664</v>
          </cell>
          <cell r="AG50">
            <v>42.345923319962182</v>
          </cell>
          <cell r="AH50">
            <v>6.6961660329999875</v>
          </cell>
          <cell r="AI50">
            <v>2757.9364320966615</v>
          </cell>
          <cell r="AJ50">
            <v>74.428707594215922</v>
          </cell>
          <cell r="AK50">
            <v>61.246050984055586</v>
          </cell>
          <cell r="AL50">
            <v>585.48911326751841</v>
          </cell>
          <cell r="AM50">
            <v>4.5358656737276579</v>
          </cell>
          <cell r="AN50">
            <v>19.708100108440703</v>
          </cell>
          <cell r="AO50">
            <v>0</v>
          </cell>
          <cell r="AP50">
            <v>0</v>
          </cell>
          <cell r="AQ50">
            <v>0</v>
          </cell>
          <cell r="AR50">
            <v>0</v>
          </cell>
          <cell r="AS50">
            <v>0</v>
          </cell>
          <cell r="AT50">
            <v>261.28158662322664</v>
          </cell>
          <cell r="AU50">
            <v>7.1708034211351181</v>
          </cell>
          <cell r="AV50">
            <v>85.034347126632383</v>
          </cell>
          <cell r="AW50">
            <v>53.485101498786563</v>
          </cell>
          <cell r="AX50">
            <v>421.89613651448849</v>
          </cell>
          <cell r="AY50">
            <v>0</v>
          </cell>
          <cell r="AZ50">
            <v>0</v>
          </cell>
          <cell r="BA50">
            <v>0</v>
          </cell>
          <cell r="BB50">
            <v>0</v>
          </cell>
          <cell r="BC50">
            <v>0</v>
          </cell>
          <cell r="BD50">
            <v>0</v>
          </cell>
          <cell r="BE50">
            <v>0</v>
          </cell>
          <cell r="BF50">
            <v>0</v>
          </cell>
          <cell r="BG50">
            <v>47.187102558074095</v>
          </cell>
          <cell r="BH50">
            <v>18.884038182713969</v>
          </cell>
          <cell r="BI50">
            <v>106.50217163855062</v>
          </cell>
          <cell r="BJ50">
            <v>0.44726763029573069</v>
          </cell>
          <cell r="BK50">
            <v>1.2750203310531283</v>
          </cell>
          <cell r="BL50">
            <v>24.645803991392178</v>
          </cell>
          <cell r="BM50">
            <v>2.4698689266674285</v>
          </cell>
          <cell r="BN50">
            <v>100.34494270463927</v>
          </cell>
        </row>
        <row r="51">
          <cell r="A51" t="str">
            <v>P47</v>
          </cell>
          <cell r="B51" t="str">
            <v>Plastic products</v>
          </cell>
          <cell r="C51">
            <v>52693.449726008075</v>
          </cell>
          <cell r="E51">
            <v>229.87549663369089</v>
          </cell>
          <cell r="F51">
            <v>23.462152522751097</v>
          </cell>
          <cell r="G51">
            <v>2.7573124266870224</v>
          </cell>
          <cell r="H51">
            <v>156.31357508952468</v>
          </cell>
          <cell r="I51">
            <v>223.45938269275547</v>
          </cell>
          <cell r="J51">
            <v>453.5335035805291</v>
          </cell>
          <cell r="K51">
            <v>104.74794933844626</v>
          </cell>
          <cell r="L51">
            <v>6937.7506777455374</v>
          </cell>
          <cell r="M51">
            <v>2183.2619066863813</v>
          </cell>
          <cell r="N51">
            <v>385.26223110824554</v>
          </cell>
          <cell r="O51">
            <v>194.81568428504667</v>
          </cell>
          <cell r="P51">
            <v>37.026353066066136</v>
          </cell>
          <cell r="Q51">
            <v>67.096115924926295</v>
          </cell>
          <cell r="R51">
            <v>436.79215893747028</v>
          </cell>
          <cell r="S51">
            <v>213.85564342466682</v>
          </cell>
          <cell r="T51">
            <v>280.4497790989015</v>
          </cell>
          <cell r="U51">
            <v>219.54862146876386</v>
          </cell>
          <cell r="V51">
            <v>582.05317901257945</v>
          </cell>
          <cell r="W51">
            <v>4471.2453889652588</v>
          </cell>
          <cell r="X51">
            <v>205.13750629230469</v>
          </cell>
          <cell r="Y51">
            <v>2322.0163158596247</v>
          </cell>
          <cell r="Z51">
            <v>107.71964615341723</v>
          </cell>
          <cell r="AA51">
            <v>194.38714042854005</v>
          </cell>
          <cell r="AB51">
            <v>178.96186501333682</v>
          </cell>
          <cell r="AC51">
            <v>51.966469423404781</v>
          </cell>
          <cell r="AD51">
            <v>120.62980795945015</v>
          </cell>
          <cell r="AE51">
            <v>497.834132661181</v>
          </cell>
          <cell r="AF51">
            <v>1254.5106011137973</v>
          </cell>
          <cell r="AG51">
            <v>106.98075535176741</v>
          </cell>
          <cell r="AH51">
            <v>210.08038682035112</v>
          </cell>
          <cell r="AI51">
            <v>4254.3551839349357</v>
          </cell>
          <cell r="AJ51">
            <v>6.1209605129346008</v>
          </cell>
          <cell r="AK51">
            <v>497.34678920044877</v>
          </cell>
          <cell r="AL51">
            <v>676.59608138565022</v>
          </cell>
          <cell r="AM51">
            <v>5.9918025447558279</v>
          </cell>
          <cell r="AN51">
            <v>8.6567979614427379</v>
          </cell>
          <cell r="AO51">
            <v>6047.1200031918916</v>
          </cell>
          <cell r="AP51">
            <v>5736.2502100358834</v>
          </cell>
          <cell r="AQ51">
            <v>2293.3881275810559</v>
          </cell>
          <cell r="AR51">
            <v>17.866688294871491</v>
          </cell>
          <cell r="AS51">
            <v>0</v>
          </cell>
          <cell r="AT51">
            <v>228.45179613005598</v>
          </cell>
          <cell r="AU51">
            <v>1.978149827380542</v>
          </cell>
          <cell r="AV51">
            <v>24.347158139003419</v>
          </cell>
          <cell r="AW51">
            <v>42.036564582828689</v>
          </cell>
          <cell r="AX51">
            <v>245.89632427895069</v>
          </cell>
          <cell r="AY51">
            <v>0</v>
          </cell>
          <cell r="AZ51">
            <v>0</v>
          </cell>
          <cell r="BA51">
            <v>0</v>
          </cell>
          <cell r="BB51">
            <v>445.42904645590954</v>
          </cell>
          <cell r="BC51">
            <v>0.62968966574209695</v>
          </cell>
          <cell r="BD51">
            <v>0.37979676252660405</v>
          </cell>
          <cell r="BE51">
            <v>0.35347918512381632</v>
          </cell>
          <cell r="BF51">
            <v>72.002439930993049</v>
          </cell>
          <cell r="BG51">
            <v>51.760507151362702</v>
          </cell>
          <cell r="BH51">
            <v>29.691800203653305</v>
          </cell>
          <cell r="BI51">
            <v>57.107907695240726</v>
          </cell>
          <cell r="BJ51">
            <v>0.75478445867390509</v>
          </cell>
          <cell r="BK51">
            <v>0.63600051496749399</v>
          </cell>
          <cell r="BL51">
            <v>7.3826590930643921</v>
          </cell>
          <cell r="BM51">
            <v>1.9003026520426476</v>
          </cell>
          <cell r="BN51">
            <v>2818.2047023759651</v>
          </cell>
        </row>
        <row r="52">
          <cell r="A52" t="str">
            <v>P48</v>
          </cell>
          <cell r="B52" t="str">
            <v>Glass products</v>
          </cell>
          <cell r="C52">
            <v>11726.310039059954</v>
          </cell>
          <cell r="E52">
            <v>15.147847145309292</v>
          </cell>
          <cell r="F52">
            <v>1.6306091917851782</v>
          </cell>
          <cell r="G52">
            <v>0</v>
          </cell>
          <cell r="H52">
            <v>16.666893059078014</v>
          </cell>
          <cell r="I52">
            <v>25.294905425682416</v>
          </cell>
          <cell r="J52">
            <v>42.325588989218417</v>
          </cell>
          <cell r="K52">
            <v>7.3133065549645204</v>
          </cell>
          <cell r="L52">
            <v>271.52056136836927</v>
          </cell>
          <cell r="M52">
            <v>1707.2458944271445</v>
          </cell>
          <cell r="N52">
            <v>0.54266628764229108</v>
          </cell>
          <cell r="O52">
            <v>0</v>
          </cell>
          <cell r="P52">
            <v>8.8731252649459687E-3</v>
          </cell>
          <cell r="Q52">
            <v>0</v>
          </cell>
          <cell r="R52">
            <v>85.763426090802596</v>
          </cell>
          <cell r="S52">
            <v>0</v>
          </cell>
          <cell r="T52">
            <v>16.528901417915097</v>
          </cell>
          <cell r="U52">
            <v>3.7331237394695718</v>
          </cell>
          <cell r="V52">
            <v>8.703719822405608</v>
          </cell>
          <cell r="W52">
            <v>924.4774401916892</v>
          </cell>
          <cell r="X52">
            <v>0</v>
          </cell>
          <cell r="Y52">
            <v>6.3813535521470355</v>
          </cell>
          <cell r="Z52">
            <v>2011.4941980109415</v>
          </cell>
          <cell r="AA52">
            <v>18.860604383156023</v>
          </cell>
          <cell r="AB52">
            <v>1.0108216081809716</v>
          </cell>
          <cell r="AC52">
            <v>0.72960857588470063</v>
          </cell>
          <cell r="AD52">
            <v>1.3897056119527624</v>
          </cell>
          <cell r="AE52">
            <v>87.617003830111386</v>
          </cell>
          <cell r="AF52">
            <v>55.458106760307032</v>
          </cell>
          <cell r="AG52">
            <v>0.64479699490625175</v>
          </cell>
          <cell r="AH52">
            <v>165.89591866381144</v>
          </cell>
          <cell r="AI52">
            <v>854.91858858233263</v>
          </cell>
          <cell r="AJ52">
            <v>107.64274051771835</v>
          </cell>
          <cell r="AK52">
            <v>155.08534700623375</v>
          </cell>
          <cell r="AL52">
            <v>11.320962905879471</v>
          </cell>
          <cell r="AM52">
            <v>54.654892887851354</v>
          </cell>
          <cell r="AN52">
            <v>19.252595772589927</v>
          </cell>
          <cell r="AO52">
            <v>676.22813330413146</v>
          </cell>
          <cell r="AP52">
            <v>24.567609127071886</v>
          </cell>
          <cell r="AQ52">
            <v>8.3170915318066907</v>
          </cell>
          <cell r="AR52">
            <v>0</v>
          </cell>
          <cell r="AS52">
            <v>42.174943138852001</v>
          </cell>
          <cell r="AT52">
            <v>29.21008864612854</v>
          </cell>
          <cell r="AU52">
            <v>0.80166308809722053</v>
          </cell>
          <cell r="AV52">
            <v>9.5064518308990404</v>
          </cell>
          <cell r="AW52">
            <v>5.9793901905517854</v>
          </cell>
          <cell r="AX52">
            <v>47.16606212598591</v>
          </cell>
          <cell r="AY52">
            <v>0</v>
          </cell>
          <cell r="AZ52">
            <v>0</v>
          </cell>
          <cell r="BA52">
            <v>0</v>
          </cell>
          <cell r="BB52">
            <v>14.786386519364504</v>
          </cell>
          <cell r="BC52">
            <v>1.2019997702241993</v>
          </cell>
          <cell r="BD52">
            <v>4.4686938874790849</v>
          </cell>
          <cell r="BE52">
            <v>0.44418903396121612</v>
          </cell>
          <cell r="BF52">
            <v>15.919739318924208</v>
          </cell>
          <cell r="BG52">
            <v>247.37637555005944</v>
          </cell>
          <cell r="BH52">
            <v>30.237591887736968</v>
          </cell>
          <cell r="BI52">
            <v>170.53392764859177</v>
          </cell>
          <cell r="BJ52">
            <v>0.71617606036495052</v>
          </cell>
          <cell r="BK52">
            <v>2.0415942843328407</v>
          </cell>
          <cell r="BL52">
            <v>39.4634746883237</v>
          </cell>
          <cell r="BM52">
            <v>3.9548155907212617</v>
          </cell>
          <cell r="BN52">
            <v>316.04751590761333</v>
          </cell>
        </row>
        <row r="53">
          <cell r="A53" t="str">
            <v>P49</v>
          </cell>
          <cell r="B53" t="str">
            <v>Non-structural ceramic</v>
          </cell>
          <cell r="C53">
            <v>4149.027314040497</v>
          </cell>
          <cell r="E53">
            <v>65.205658264271037</v>
          </cell>
          <cell r="F53">
            <v>7.1180068781128236</v>
          </cell>
          <cell r="G53">
            <v>0.74357367392659968</v>
          </cell>
          <cell r="H53">
            <v>64.598239425493148</v>
          </cell>
          <cell r="I53">
            <v>97.788873131648941</v>
          </cell>
          <cell r="J53">
            <v>137.23488766351235</v>
          </cell>
          <cell r="K53">
            <v>23.866826244065656</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12.76095815890003</v>
          </cell>
          <cell r="AO53">
            <v>767.37983868790411</v>
          </cell>
          <cell r="AP53">
            <v>584.31348663079518</v>
          </cell>
          <cell r="AQ53">
            <v>197.89685428043188</v>
          </cell>
          <cell r="AR53">
            <v>0</v>
          </cell>
          <cell r="AS53">
            <v>81.604515994036191</v>
          </cell>
          <cell r="AT53">
            <v>25.918111652903775</v>
          </cell>
          <cell r="AU53">
            <v>0.7113156579916563</v>
          </cell>
          <cell r="AV53">
            <v>8.4350747086434463</v>
          </cell>
          <cell r="AW53">
            <v>5.3055129155022209</v>
          </cell>
          <cell r="AX53">
            <v>41.850446919856253</v>
          </cell>
          <cell r="AY53">
            <v>0</v>
          </cell>
          <cell r="AZ53">
            <v>0</v>
          </cell>
          <cell r="BA53">
            <v>0</v>
          </cell>
          <cell r="BB53">
            <v>150.9640291328945</v>
          </cell>
          <cell r="BC53">
            <v>12.272013050126649</v>
          </cell>
          <cell r="BD53">
            <v>45.62386038887179</v>
          </cell>
          <cell r="BE53">
            <v>4.5350205187464327</v>
          </cell>
          <cell r="BF53">
            <v>162.53517971972008</v>
          </cell>
          <cell r="BG53">
            <v>32.759302450408043</v>
          </cell>
          <cell r="BH53">
            <v>23.710001900758783</v>
          </cell>
          <cell r="BI53">
            <v>133.71963493997097</v>
          </cell>
          <cell r="BJ53">
            <v>0.56157037291774536</v>
          </cell>
          <cell r="BK53">
            <v>1.6008617532053213</v>
          </cell>
          <cell r="BL53">
            <v>30.944232045481371</v>
          </cell>
          <cell r="BM53">
            <v>3.1010632566669796</v>
          </cell>
          <cell r="BN53">
            <v>225.96636399756522</v>
          </cell>
        </row>
        <row r="54">
          <cell r="A54" t="str">
            <v>P50</v>
          </cell>
          <cell r="B54" t="str">
            <v>Structure non-refractory clay</v>
          </cell>
          <cell r="C54">
            <v>12023.031065109097</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740.70459817023652</v>
          </cell>
          <cell r="AB54">
            <v>0</v>
          </cell>
          <cell r="AC54">
            <v>19.127627820713951</v>
          </cell>
          <cell r="AD54">
            <v>0</v>
          </cell>
          <cell r="AE54">
            <v>0</v>
          </cell>
          <cell r="AF54">
            <v>3.5773095624410547</v>
          </cell>
          <cell r="AG54">
            <v>0</v>
          </cell>
          <cell r="AH54">
            <v>0</v>
          </cell>
          <cell r="AI54">
            <v>8.3548245160814757E-2</v>
          </cell>
          <cell r="AJ54">
            <v>0</v>
          </cell>
          <cell r="AK54">
            <v>0</v>
          </cell>
          <cell r="AL54">
            <v>0</v>
          </cell>
          <cell r="AM54">
            <v>0</v>
          </cell>
          <cell r="AN54">
            <v>0</v>
          </cell>
          <cell r="AO54">
            <v>10631.059580369869</v>
          </cell>
          <cell r="AP54">
            <v>0</v>
          </cell>
          <cell r="AQ54">
            <v>0</v>
          </cell>
          <cell r="AR54">
            <v>0</v>
          </cell>
          <cell r="AS54">
            <v>0</v>
          </cell>
          <cell r="AT54">
            <v>0</v>
          </cell>
          <cell r="AU54">
            <v>0</v>
          </cell>
          <cell r="AV54">
            <v>0</v>
          </cell>
          <cell r="AW54">
            <v>0</v>
          </cell>
          <cell r="AX54">
            <v>0</v>
          </cell>
          <cell r="AY54">
            <v>3.7739690821692848</v>
          </cell>
          <cell r="AZ54">
            <v>0.65022760212728725</v>
          </cell>
          <cell r="BA54">
            <v>0.2332236945010713</v>
          </cell>
          <cell r="BB54">
            <v>0</v>
          </cell>
          <cell r="BC54">
            <v>0</v>
          </cell>
          <cell r="BD54">
            <v>0</v>
          </cell>
          <cell r="BE54">
            <v>0</v>
          </cell>
          <cell r="BF54">
            <v>0</v>
          </cell>
          <cell r="BG54">
            <v>0</v>
          </cell>
          <cell r="BH54">
            <v>0</v>
          </cell>
          <cell r="BI54">
            <v>0</v>
          </cell>
          <cell r="BJ54">
            <v>0</v>
          </cell>
          <cell r="BK54">
            <v>0</v>
          </cell>
          <cell r="BL54">
            <v>0</v>
          </cell>
          <cell r="BM54">
            <v>0</v>
          </cell>
          <cell r="BN54">
            <v>1.9193055775913601</v>
          </cell>
        </row>
        <row r="55">
          <cell r="A55" t="str">
            <v>P51</v>
          </cell>
          <cell r="B55" t="str">
            <v>Plaster, cement</v>
          </cell>
          <cell r="C55">
            <v>13110.409186542032</v>
          </cell>
          <cell r="E55">
            <v>190.86826808906724</v>
          </cell>
          <cell r="F55">
            <v>20.546256466716905</v>
          </cell>
          <cell r="G55">
            <v>2.7595786495544279</v>
          </cell>
          <cell r="H55">
            <v>27.662222580974653</v>
          </cell>
          <cell r="I55">
            <v>594.59587472095518</v>
          </cell>
          <cell r="J55">
            <v>64.153221946207168</v>
          </cell>
          <cell r="K55">
            <v>12.03955951782557</v>
          </cell>
          <cell r="L55">
            <v>0</v>
          </cell>
          <cell r="M55">
            <v>0</v>
          </cell>
          <cell r="N55">
            <v>9.2850753301726791E-2</v>
          </cell>
          <cell r="O55">
            <v>0</v>
          </cell>
          <cell r="P55">
            <v>0</v>
          </cell>
          <cell r="Q55">
            <v>0</v>
          </cell>
          <cell r="R55">
            <v>40.954719167597673</v>
          </cell>
          <cell r="S55">
            <v>0</v>
          </cell>
          <cell r="T55">
            <v>0</v>
          </cell>
          <cell r="U55">
            <v>0</v>
          </cell>
          <cell r="V55">
            <v>0</v>
          </cell>
          <cell r="W55">
            <v>69.440168596011418</v>
          </cell>
          <cell r="X55">
            <v>0</v>
          </cell>
          <cell r="Y55">
            <v>0</v>
          </cell>
          <cell r="Z55">
            <v>0</v>
          </cell>
          <cell r="AA55">
            <v>4324.542912804598</v>
          </cell>
          <cell r="AB55">
            <v>94.791867441279209</v>
          </cell>
          <cell r="AC55">
            <v>0</v>
          </cell>
          <cell r="AD55">
            <v>12.704430075320102</v>
          </cell>
          <cell r="AE55">
            <v>38.25921214632519</v>
          </cell>
          <cell r="AF55">
            <v>0</v>
          </cell>
          <cell r="AG55">
            <v>0</v>
          </cell>
          <cell r="AH55">
            <v>0</v>
          </cell>
          <cell r="AI55">
            <v>0</v>
          </cell>
          <cell r="AJ55">
            <v>0</v>
          </cell>
          <cell r="AK55">
            <v>0</v>
          </cell>
          <cell r="AL55">
            <v>1.5205638150913428</v>
          </cell>
          <cell r="AM55">
            <v>87.430523661118457</v>
          </cell>
          <cell r="AN55">
            <v>40.016329943590208</v>
          </cell>
          <cell r="AO55">
            <v>3592.9809078701992</v>
          </cell>
          <cell r="AP55">
            <v>0</v>
          </cell>
          <cell r="AQ55">
            <v>0</v>
          </cell>
          <cell r="AR55">
            <v>0</v>
          </cell>
          <cell r="AS55">
            <v>87.503585858284936</v>
          </cell>
          <cell r="AT55">
            <v>506.36217531668791</v>
          </cell>
          <cell r="AU55">
            <v>13.896974777370483</v>
          </cell>
          <cell r="AV55">
            <v>164.79606368039549</v>
          </cell>
          <cell r="AW55">
            <v>103.65381155241238</v>
          </cell>
          <cell r="AX55">
            <v>817.63222661091322</v>
          </cell>
          <cell r="AY55">
            <v>0</v>
          </cell>
          <cell r="AZ55">
            <v>0</v>
          </cell>
          <cell r="BA55">
            <v>0</v>
          </cell>
          <cell r="BB55">
            <v>0</v>
          </cell>
          <cell r="BC55">
            <v>0</v>
          </cell>
          <cell r="BD55">
            <v>0</v>
          </cell>
          <cell r="BE55">
            <v>0</v>
          </cell>
          <cell r="BF55">
            <v>0</v>
          </cell>
          <cell r="BG55">
            <v>782.95243702153971</v>
          </cell>
          <cell r="BH55">
            <v>24.78472664005989</v>
          </cell>
          <cell r="BI55">
            <v>139.78086599350812</v>
          </cell>
          <cell r="BJ55">
            <v>0.58702518203836584</v>
          </cell>
          <cell r="BK55">
            <v>1.6734254644008215</v>
          </cell>
          <cell r="BL55">
            <v>32.346869289340191</v>
          </cell>
          <cell r="BM55">
            <v>3.2416279607116114</v>
          </cell>
          <cell r="BN55">
            <v>837.74849643145058</v>
          </cell>
        </row>
        <row r="56">
          <cell r="A56" t="str">
            <v>P52</v>
          </cell>
          <cell r="B56" t="str">
            <v>Articles of concrete</v>
          </cell>
          <cell r="C56">
            <v>11931.144949375246</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10110.882904067339</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1753.7193164539567</v>
          </cell>
        </row>
        <row r="57">
          <cell r="A57" t="str">
            <v>P53</v>
          </cell>
          <cell r="B57" t="str">
            <v>Non-metallic products n.e.c.</v>
          </cell>
          <cell r="C57">
            <v>12687.620064652441</v>
          </cell>
          <cell r="E57">
            <v>77.935532571471299</v>
          </cell>
          <cell r="F57">
            <v>8.2030364675739875</v>
          </cell>
          <cell r="G57">
            <v>0.70111630726203555</v>
          </cell>
          <cell r="H57">
            <v>17.998758103527038</v>
          </cell>
          <cell r="I57">
            <v>53.758024498321696</v>
          </cell>
          <cell r="J57">
            <v>135.87055652099815</v>
          </cell>
          <cell r="K57">
            <v>23.689051156638982</v>
          </cell>
          <cell r="L57">
            <v>0</v>
          </cell>
          <cell r="M57">
            <v>0</v>
          </cell>
          <cell r="N57">
            <v>0</v>
          </cell>
          <cell r="O57">
            <v>0</v>
          </cell>
          <cell r="P57">
            <v>0</v>
          </cell>
          <cell r="Q57">
            <v>0</v>
          </cell>
          <cell r="R57">
            <v>11.772971712867557</v>
          </cell>
          <cell r="S57">
            <v>36.921285692965192</v>
          </cell>
          <cell r="T57">
            <v>1.135601193864582</v>
          </cell>
          <cell r="U57">
            <v>87.339656719990629</v>
          </cell>
          <cell r="V57">
            <v>0</v>
          </cell>
          <cell r="W57">
            <v>119.06606836507635</v>
          </cell>
          <cell r="X57">
            <v>0</v>
          </cell>
          <cell r="Y57">
            <v>31.633077240556691</v>
          </cell>
          <cell r="Z57">
            <v>0</v>
          </cell>
          <cell r="AA57">
            <v>123.89518249496452</v>
          </cell>
          <cell r="AB57">
            <v>123.87900258750174</v>
          </cell>
          <cell r="AC57">
            <v>1.6405624487876562</v>
          </cell>
          <cell r="AD57">
            <v>93.658619039339982</v>
          </cell>
          <cell r="AE57">
            <v>34.984257936626612</v>
          </cell>
          <cell r="AF57">
            <v>44.102824896067979</v>
          </cell>
          <cell r="AG57">
            <v>0</v>
          </cell>
          <cell r="AH57">
            <v>0</v>
          </cell>
          <cell r="AI57">
            <v>2176.0884175400411</v>
          </cell>
          <cell r="AJ57">
            <v>1.963194052165357</v>
          </cell>
          <cell r="AK57">
            <v>32.028161258139335</v>
          </cell>
          <cell r="AL57">
            <v>300.89624505375048</v>
          </cell>
          <cell r="AM57">
            <v>0</v>
          </cell>
          <cell r="AN57">
            <v>0</v>
          </cell>
          <cell r="AO57">
            <v>5410.4337947399572</v>
          </cell>
          <cell r="AP57">
            <v>27.010602886476285</v>
          </cell>
          <cell r="AQ57">
            <v>9.1441399679612054</v>
          </cell>
          <cell r="AR57">
            <v>0</v>
          </cell>
          <cell r="AS57">
            <v>0</v>
          </cell>
          <cell r="AT57">
            <v>146.42855382274536</v>
          </cell>
          <cell r="AU57">
            <v>4.0186925847864572</v>
          </cell>
          <cell r="AV57">
            <v>47.655315615368025</v>
          </cell>
          <cell r="AW57">
            <v>29.974351291825009</v>
          </cell>
          <cell r="AX57">
            <v>236.44085268933907</v>
          </cell>
          <cell r="AY57">
            <v>0</v>
          </cell>
          <cell r="AZ57">
            <v>0</v>
          </cell>
          <cell r="BA57">
            <v>0</v>
          </cell>
          <cell r="BB57">
            <v>0</v>
          </cell>
          <cell r="BC57">
            <v>0</v>
          </cell>
          <cell r="BD57">
            <v>0</v>
          </cell>
          <cell r="BE57">
            <v>0</v>
          </cell>
          <cell r="BF57">
            <v>0</v>
          </cell>
          <cell r="BG57">
            <v>542.65137224634839</v>
          </cell>
          <cell r="BH57">
            <v>0</v>
          </cell>
          <cell r="BI57">
            <v>0</v>
          </cell>
          <cell r="BJ57">
            <v>0</v>
          </cell>
          <cell r="BK57">
            <v>0</v>
          </cell>
          <cell r="BL57">
            <v>0</v>
          </cell>
          <cell r="BM57">
            <v>0</v>
          </cell>
          <cell r="BN57">
            <v>1237.2286054946592</v>
          </cell>
        </row>
        <row r="58">
          <cell r="A58" t="str">
            <v>P54</v>
          </cell>
          <cell r="B58" t="str">
            <v>Furniture</v>
          </cell>
          <cell r="C58">
            <v>22992.242974131252</v>
          </cell>
          <cell r="E58">
            <v>0</v>
          </cell>
          <cell r="F58">
            <v>0</v>
          </cell>
          <cell r="G58">
            <v>0</v>
          </cell>
          <cell r="H58">
            <v>2.6483856266251604</v>
          </cell>
          <cell r="I58">
            <v>4.6594369113334508</v>
          </cell>
          <cell r="J58">
            <v>15.091841036645871</v>
          </cell>
          <cell r="K58">
            <v>2.5307489103899394</v>
          </cell>
          <cell r="L58">
            <v>0</v>
          </cell>
          <cell r="M58">
            <v>0</v>
          </cell>
          <cell r="N58">
            <v>0</v>
          </cell>
          <cell r="O58">
            <v>0</v>
          </cell>
          <cell r="P58">
            <v>0</v>
          </cell>
          <cell r="Q58">
            <v>0</v>
          </cell>
          <cell r="R58">
            <v>0</v>
          </cell>
          <cell r="S58">
            <v>1.4066930051792002</v>
          </cell>
          <cell r="T58">
            <v>0</v>
          </cell>
          <cell r="U58">
            <v>0</v>
          </cell>
          <cell r="V58">
            <v>0</v>
          </cell>
          <cell r="W58">
            <v>0</v>
          </cell>
          <cell r="X58">
            <v>0</v>
          </cell>
          <cell r="Y58">
            <v>0</v>
          </cell>
          <cell r="Z58">
            <v>0</v>
          </cell>
          <cell r="AA58">
            <v>0</v>
          </cell>
          <cell r="AB58">
            <v>7.9009048063380476</v>
          </cell>
          <cell r="AC58">
            <v>0</v>
          </cell>
          <cell r="AD58">
            <v>0</v>
          </cell>
          <cell r="AE58">
            <v>0</v>
          </cell>
          <cell r="AF58">
            <v>0</v>
          </cell>
          <cell r="AG58">
            <v>0</v>
          </cell>
          <cell r="AH58">
            <v>0</v>
          </cell>
          <cell r="AI58">
            <v>0</v>
          </cell>
          <cell r="AJ58">
            <v>0</v>
          </cell>
          <cell r="AK58">
            <v>194.2725570557034</v>
          </cell>
          <cell r="AL58">
            <v>4.8531247807735274E-2</v>
          </cell>
          <cell r="AM58">
            <v>0</v>
          </cell>
          <cell r="AN58">
            <v>7.1787137138310175</v>
          </cell>
          <cell r="AO58">
            <v>130.85838432278618</v>
          </cell>
          <cell r="AP58">
            <v>641.47832631410381</v>
          </cell>
          <cell r="AQ58">
            <v>217.16537120193308</v>
          </cell>
          <cell r="AR58">
            <v>0</v>
          </cell>
          <cell r="AS58">
            <v>16.824174984275349</v>
          </cell>
          <cell r="AT58">
            <v>43.866484576792232</v>
          </cell>
          <cell r="AU58">
            <v>1.2039039633130717</v>
          </cell>
          <cell r="AV58">
            <v>14.276390177111502</v>
          </cell>
          <cell r="AW58">
            <v>8.9795971094126248</v>
          </cell>
          <cell r="AX58">
            <v>70.832011565011229</v>
          </cell>
          <cell r="AY58">
            <v>28.035896037726324</v>
          </cell>
          <cell r="AZ58">
            <v>4.8303822996933823</v>
          </cell>
          <cell r="BA58">
            <v>1.7325619553851868</v>
          </cell>
          <cell r="BB58">
            <v>298.80550358978888</v>
          </cell>
          <cell r="BC58">
            <v>24.290190587557426</v>
          </cell>
          <cell r="BD58">
            <v>90.304032407654773</v>
          </cell>
          <cell r="BE58">
            <v>8.9762382315667644</v>
          </cell>
          <cell r="BF58">
            <v>321.70846595816874</v>
          </cell>
          <cell r="BG58">
            <v>124.74078977018456</v>
          </cell>
          <cell r="BH58">
            <v>64.23568746047367</v>
          </cell>
          <cell r="BI58">
            <v>362.27633862221313</v>
          </cell>
          <cell r="BJ58">
            <v>1.5214194883996068</v>
          </cell>
          <cell r="BK58">
            <v>4.3370918179063409</v>
          </cell>
          <cell r="BL58">
            <v>83.834831675586372</v>
          </cell>
          <cell r="BM58">
            <v>8.4014725508749795</v>
          </cell>
          <cell r="BN58">
            <v>139.50292471858216</v>
          </cell>
        </row>
        <row r="59">
          <cell r="A59" t="str">
            <v>P55</v>
          </cell>
          <cell r="B59" t="str">
            <v>Jewellery</v>
          </cell>
          <cell r="C59">
            <v>10169.055557738018</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156.06123156780342</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135.69027841025235</v>
          </cell>
          <cell r="BH59">
            <v>0</v>
          </cell>
          <cell r="BI59">
            <v>0</v>
          </cell>
          <cell r="BJ59">
            <v>0</v>
          </cell>
          <cell r="BK59">
            <v>0</v>
          </cell>
          <cell r="BL59">
            <v>0</v>
          </cell>
          <cell r="BM59">
            <v>0</v>
          </cell>
          <cell r="BN59">
            <v>53.967368650076793</v>
          </cell>
        </row>
        <row r="60">
          <cell r="A60" t="str">
            <v>P56</v>
          </cell>
          <cell r="B60" t="str">
            <v>Manufactured products n.e.c.</v>
          </cell>
          <cell r="C60">
            <v>13153.394558437618</v>
          </cell>
          <cell r="E60">
            <v>0</v>
          </cell>
          <cell r="F60">
            <v>0</v>
          </cell>
          <cell r="G60">
            <v>0</v>
          </cell>
          <cell r="H60">
            <v>4.0552811220058125</v>
          </cell>
          <cell r="I60">
            <v>6.8107791190834561</v>
          </cell>
          <cell r="J60">
            <v>7.9440989755516194</v>
          </cell>
          <cell r="K60">
            <v>1.3760620316130678</v>
          </cell>
          <cell r="L60">
            <v>5.7661804080102295</v>
          </cell>
          <cell r="M60">
            <v>0.93590386236982903</v>
          </cell>
          <cell r="N60">
            <v>0.83770398327764894</v>
          </cell>
          <cell r="O60">
            <v>1.0772884977713075</v>
          </cell>
          <cell r="P60">
            <v>0.14767916043159565</v>
          </cell>
          <cell r="Q60">
            <v>0.32901036232999303</v>
          </cell>
          <cell r="R60">
            <v>0.56580889752282093</v>
          </cell>
          <cell r="S60">
            <v>5.6371776244665037</v>
          </cell>
          <cell r="T60">
            <v>65.470346063599052</v>
          </cell>
          <cell r="U60">
            <v>0.21203951561770776</v>
          </cell>
          <cell r="V60">
            <v>3.4101910339047086</v>
          </cell>
          <cell r="W60">
            <v>6.5690680662830463</v>
          </cell>
          <cell r="X60">
            <v>0.33678059462117338</v>
          </cell>
          <cell r="Y60">
            <v>1.6378207542953149</v>
          </cell>
          <cell r="Z60">
            <v>0.28095037596786965</v>
          </cell>
          <cell r="AA60">
            <v>0.43559612771794071</v>
          </cell>
          <cell r="AB60">
            <v>1.4187841071745717</v>
          </cell>
          <cell r="AC60">
            <v>0.26704537081737406</v>
          </cell>
          <cell r="AD60">
            <v>1.9753226571499869</v>
          </cell>
          <cell r="AE60">
            <v>1.860737082136253</v>
          </cell>
          <cell r="AF60">
            <v>0.93025709243364907</v>
          </cell>
          <cell r="AG60">
            <v>0.18228835491860534</v>
          </cell>
          <cell r="AH60">
            <v>0.43708809458058367</v>
          </cell>
          <cell r="AI60">
            <v>2.972335223789174</v>
          </cell>
          <cell r="AJ60">
            <v>0.51177666021543922</v>
          </cell>
          <cell r="AK60">
            <v>0.70310282356796772</v>
          </cell>
          <cell r="AL60">
            <v>0.40994071582867325</v>
          </cell>
          <cell r="AM60">
            <v>3.8753673138783067</v>
          </cell>
          <cell r="AN60">
            <v>0.63225373732470502</v>
          </cell>
          <cell r="AO60">
            <v>6.0052469299260123</v>
          </cell>
          <cell r="AP60">
            <v>199.07048097022147</v>
          </cell>
          <cell r="AQ60">
            <v>84.167709310492683</v>
          </cell>
          <cell r="AR60">
            <v>7.1183948342920305</v>
          </cell>
          <cell r="AS60">
            <v>8.7165099303454738</v>
          </cell>
          <cell r="AT60">
            <v>155.08316284336215</v>
          </cell>
          <cell r="AU60">
            <v>4.0127821302294535</v>
          </cell>
          <cell r="AV60">
            <v>48.037665249623515</v>
          </cell>
          <cell r="AW60">
            <v>31.442415444163409</v>
          </cell>
          <cell r="AX60">
            <v>239.38932166138002</v>
          </cell>
          <cell r="AY60">
            <v>86.848928184374302</v>
          </cell>
          <cell r="AZ60">
            <v>14.963442755124655</v>
          </cell>
          <cell r="BA60">
            <v>5.3670889860536795</v>
          </cell>
          <cell r="BB60">
            <v>435.99305050824171</v>
          </cell>
          <cell r="BC60">
            <v>35.761938334527869</v>
          </cell>
          <cell r="BD60">
            <v>131.21853392010647</v>
          </cell>
          <cell r="BE60">
            <v>13.312636270490913</v>
          </cell>
          <cell r="BF60">
            <v>476.76193875757303</v>
          </cell>
          <cell r="BG60">
            <v>129.96996310379959</v>
          </cell>
          <cell r="BH60">
            <v>45.092686971756727</v>
          </cell>
          <cell r="BI60">
            <v>224.27200409793318</v>
          </cell>
          <cell r="BJ60">
            <v>0.99347631528023173</v>
          </cell>
          <cell r="BK60">
            <v>3.1824695154052991</v>
          </cell>
          <cell r="BL60">
            <v>50.517233798058527</v>
          </cell>
          <cell r="BM60">
            <v>5.1978602130196077</v>
          </cell>
          <cell r="BN60">
            <v>115.82323205283599</v>
          </cell>
        </row>
        <row r="61">
          <cell r="A61" t="str">
            <v>P57</v>
          </cell>
          <cell r="B61" t="str">
            <v>Wastes, scraps</v>
          </cell>
          <cell r="C61">
            <v>16336.524309965682</v>
          </cell>
          <cell r="E61">
            <v>0</v>
          </cell>
          <cell r="F61">
            <v>0</v>
          </cell>
          <cell r="G61">
            <v>0</v>
          </cell>
          <cell r="H61">
            <v>0</v>
          </cell>
          <cell r="I61">
            <v>0</v>
          </cell>
          <cell r="J61">
            <v>0</v>
          </cell>
          <cell r="K61">
            <v>0</v>
          </cell>
          <cell r="L61">
            <v>0</v>
          </cell>
          <cell r="M61">
            <v>0</v>
          </cell>
          <cell r="N61">
            <v>0</v>
          </cell>
          <cell r="O61">
            <v>0</v>
          </cell>
          <cell r="P61">
            <v>0</v>
          </cell>
          <cell r="Q61">
            <v>0</v>
          </cell>
          <cell r="R61">
            <v>41.959083227957017</v>
          </cell>
          <cell r="S61">
            <v>0</v>
          </cell>
          <cell r="T61">
            <v>0</v>
          </cell>
          <cell r="U61">
            <v>0</v>
          </cell>
          <cell r="V61">
            <v>31.018792687508991</v>
          </cell>
          <cell r="W61">
            <v>0</v>
          </cell>
          <cell r="X61">
            <v>0</v>
          </cell>
          <cell r="Y61">
            <v>0</v>
          </cell>
          <cell r="Z61">
            <v>0</v>
          </cell>
          <cell r="AA61">
            <v>7.1804758769229196</v>
          </cell>
          <cell r="AB61">
            <v>4703.9775582111661</v>
          </cell>
          <cell r="AC61">
            <v>592.04923549283569</v>
          </cell>
          <cell r="AD61">
            <v>771.12250331020914</v>
          </cell>
          <cell r="AE61">
            <v>155.64132152393466</v>
          </cell>
          <cell r="AF61">
            <v>58.299008063980139</v>
          </cell>
          <cell r="AG61">
            <v>0</v>
          </cell>
          <cell r="AH61">
            <v>0</v>
          </cell>
          <cell r="AI61">
            <v>2.7261579977631669</v>
          </cell>
          <cell r="AJ61">
            <v>37.188242086413666</v>
          </cell>
          <cell r="AK61">
            <v>16.333899793384379</v>
          </cell>
          <cell r="AL61">
            <v>5380.0013851476069</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16.353630973361302</v>
          </cell>
        </row>
        <row r="62">
          <cell r="A62" t="str">
            <v>P58</v>
          </cell>
          <cell r="B62" t="str">
            <v>Iron, steel products</v>
          </cell>
          <cell r="C62">
            <v>128931.28726957913</v>
          </cell>
          <cell r="E62">
            <v>65.680672244327724</v>
          </cell>
          <cell r="F62">
            <v>6.4275265027224036</v>
          </cell>
          <cell r="G62">
            <v>0</v>
          </cell>
          <cell r="H62">
            <v>74.010886145804548</v>
          </cell>
          <cell r="I62">
            <v>303.81407389888795</v>
          </cell>
          <cell r="J62">
            <v>487.81206509378057</v>
          </cell>
          <cell r="K62">
            <v>85.51885279656679</v>
          </cell>
          <cell r="L62">
            <v>0</v>
          </cell>
          <cell r="M62">
            <v>0</v>
          </cell>
          <cell r="N62">
            <v>76.981423054680789</v>
          </cell>
          <cell r="O62">
            <v>1.3454572621477277</v>
          </cell>
          <cell r="P62">
            <v>2.0593890722091821</v>
          </cell>
          <cell r="Q62">
            <v>14.858409556498444</v>
          </cell>
          <cell r="R62">
            <v>246.45864637428025</v>
          </cell>
          <cell r="S62">
            <v>0</v>
          </cell>
          <cell r="T62">
            <v>1.2395225919519588</v>
          </cell>
          <cell r="U62">
            <v>62.552961535726354</v>
          </cell>
          <cell r="V62">
            <v>154.51177192788236</v>
          </cell>
          <cell r="W62">
            <v>145.18392311576403</v>
          </cell>
          <cell r="X62">
            <v>269.48121953087013</v>
          </cell>
          <cell r="Y62">
            <v>123.06713270136383</v>
          </cell>
          <cell r="Z62">
            <v>0</v>
          </cell>
          <cell r="AA62">
            <v>84.767681620208037</v>
          </cell>
          <cell r="AB62">
            <v>11712.283024003684</v>
          </cell>
          <cell r="AC62">
            <v>1321.9213796752256</v>
          </cell>
          <cell r="AD62">
            <v>18073.745738469792</v>
          </cell>
          <cell r="AE62">
            <v>10204.574582239178</v>
          </cell>
          <cell r="AF62">
            <v>3055.1352707669416</v>
          </cell>
          <cell r="AG62">
            <v>163.97669045262492</v>
          </cell>
          <cell r="AH62">
            <v>68.920860198076795</v>
          </cell>
          <cell r="AI62">
            <v>15841.548376573148</v>
          </cell>
          <cell r="AJ62">
            <v>1480.6820590758821</v>
          </cell>
          <cell r="AK62">
            <v>376.63212194187327</v>
          </cell>
          <cell r="AL62">
            <v>113.46279001828</v>
          </cell>
          <cell r="AM62">
            <v>362.83555015926049</v>
          </cell>
          <cell r="AN62">
            <v>90.34024989311277</v>
          </cell>
          <cell r="AO62">
            <v>7655.1739512082049</v>
          </cell>
          <cell r="AP62">
            <v>0</v>
          </cell>
          <cell r="AQ62">
            <v>0</v>
          </cell>
          <cell r="AR62">
            <v>0</v>
          </cell>
          <cell r="AS62">
            <v>0</v>
          </cell>
          <cell r="AT62">
            <v>378.16721885827008</v>
          </cell>
          <cell r="AU62">
            <v>10.3786984065604</v>
          </cell>
          <cell r="AV62">
            <v>123.07489010574122</v>
          </cell>
          <cell r="AW62">
            <v>77.411930727882364</v>
          </cell>
          <cell r="AX62">
            <v>610.63349566536067</v>
          </cell>
          <cell r="AY62">
            <v>0</v>
          </cell>
          <cell r="AZ62">
            <v>0</v>
          </cell>
          <cell r="BA62">
            <v>0</v>
          </cell>
          <cell r="BB62">
            <v>0</v>
          </cell>
          <cell r="BC62">
            <v>0</v>
          </cell>
          <cell r="BD62">
            <v>0</v>
          </cell>
          <cell r="BE62">
            <v>0</v>
          </cell>
          <cell r="BF62">
            <v>0</v>
          </cell>
          <cell r="BG62">
            <v>162.54716532830423</v>
          </cell>
          <cell r="BH62">
            <v>4.2455970520609227</v>
          </cell>
          <cell r="BI62">
            <v>23.944312205459113</v>
          </cell>
          <cell r="BJ62">
            <v>0.10055678315690095</v>
          </cell>
          <cell r="BK62">
            <v>0.28665598461837599</v>
          </cell>
          <cell r="BL62">
            <v>5.5409839653526261</v>
          </cell>
          <cell r="BM62">
            <v>0.5552873878233735</v>
          </cell>
          <cell r="BN62">
            <v>935.28282016734909</v>
          </cell>
        </row>
        <row r="63">
          <cell r="A63" t="str">
            <v>P59</v>
          </cell>
          <cell r="B63" t="str">
            <v>Non-ferrous metals</v>
          </cell>
          <cell r="C63">
            <v>68010.696818169818</v>
          </cell>
          <cell r="E63">
            <v>9.6088805337067136</v>
          </cell>
          <cell r="F63">
            <v>0.91943121367387748</v>
          </cell>
          <cell r="G63">
            <v>0</v>
          </cell>
          <cell r="H63">
            <v>11.749303205456156</v>
          </cell>
          <cell r="I63">
            <v>88.093282949601686</v>
          </cell>
          <cell r="J63">
            <v>80.251167822042163</v>
          </cell>
          <cell r="K63">
            <v>13.984457956014907</v>
          </cell>
          <cell r="L63">
            <v>1.1431927350964464</v>
          </cell>
          <cell r="M63">
            <v>0</v>
          </cell>
          <cell r="N63">
            <v>22.994087941995112</v>
          </cell>
          <cell r="O63">
            <v>0</v>
          </cell>
          <cell r="P63">
            <v>0</v>
          </cell>
          <cell r="Q63">
            <v>0</v>
          </cell>
          <cell r="R63">
            <v>45.65635402267084</v>
          </cell>
          <cell r="S63">
            <v>33.418249692106485</v>
          </cell>
          <cell r="T63">
            <v>42.743467406549932</v>
          </cell>
          <cell r="U63">
            <v>99.485113586030963</v>
          </cell>
          <cell r="V63">
            <v>8.2547923879020875</v>
          </cell>
          <cell r="W63">
            <v>79.823879524317022</v>
          </cell>
          <cell r="X63">
            <v>0</v>
          </cell>
          <cell r="Y63">
            <v>18.813088982648413</v>
          </cell>
          <cell r="Z63">
            <v>0.2416604976642984</v>
          </cell>
          <cell r="AA63">
            <v>31.789311961213532</v>
          </cell>
          <cell r="AB63">
            <v>7245.2523028825599</v>
          </cell>
          <cell r="AC63">
            <v>3400.3835187566556</v>
          </cell>
          <cell r="AD63">
            <v>4015.4969294165335</v>
          </cell>
          <cell r="AE63">
            <v>487.15878168161612</v>
          </cell>
          <cell r="AF63">
            <v>3153.5062388027363</v>
          </cell>
          <cell r="AG63">
            <v>14.231078646257066</v>
          </cell>
          <cell r="AH63">
            <v>43.856384664837705</v>
          </cell>
          <cell r="AI63">
            <v>6577.0691402576413</v>
          </cell>
          <cell r="AJ63">
            <v>6.6154878229782144</v>
          </cell>
          <cell r="AK63">
            <v>134.746095016873</v>
          </cell>
          <cell r="AL63">
            <v>252.41206891055805</v>
          </cell>
          <cell r="AM63">
            <v>0</v>
          </cell>
          <cell r="AN63">
            <v>19.08620125835602</v>
          </cell>
          <cell r="AO63">
            <v>0</v>
          </cell>
          <cell r="AP63">
            <v>0</v>
          </cell>
          <cell r="AQ63">
            <v>0</v>
          </cell>
          <cell r="AR63">
            <v>0</v>
          </cell>
          <cell r="AS63">
            <v>0</v>
          </cell>
          <cell r="AT63">
            <v>4.3059320055877688</v>
          </cell>
          <cell r="AU63">
            <v>0.11817515484307461</v>
          </cell>
          <cell r="AV63">
            <v>1.4013697696762244</v>
          </cell>
          <cell r="AW63">
            <v>0.88143681819352948</v>
          </cell>
          <cell r="AX63">
            <v>6.952866831259751</v>
          </cell>
          <cell r="AY63">
            <v>0</v>
          </cell>
          <cell r="AZ63">
            <v>0</v>
          </cell>
          <cell r="BA63">
            <v>0</v>
          </cell>
          <cell r="BB63">
            <v>0</v>
          </cell>
          <cell r="BC63">
            <v>0</v>
          </cell>
          <cell r="BD63">
            <v>0</v>
          </cell>
          <cell r="BE63">
            <v>0</v>
          </cell>
          <cell r="BF63">
            <v>0</v>
          </cell>
          <cell r="BG63">
            <v>21.998258933518315</v>
          </cell>
          <cell r="BH63">
            <v>0</v>
          </cell>
          <cell r="BI63">
            <v>0</v>
          </cell>
          <cell r="BJ63">
            <v>0</v>
          </cell>
          <cell r="BK63">
            <v>0</v>
          </cell>
          <cell r="BL63">
            <v>0</v>
          </cell>
          <cell r="BM63">
            <v>0</v>
          </cell>
          <cell r="BN63">
            <v>82.589216256075616</v>
          </cell>
        </row>
        <row r="64">
          <cell r="A64" t="str">
            <v>P60</v>
          </cell>
          <cell r="B64" t="str">
            <v>Structural metal products</v>
          </cell>
          <cell r="C64">
            <v>19645.214662000788</v>
          </cell>
          <cell r="E64">
            <v>146.23675239986332</v>
          </cell>
          <cell r="F64">
            <v>14.91332251391591</v>
          </cell>
          <cell r="G64">
            <v>1.5579015589634926</v>
          </cell>
          <cell r="H64">
            <v>17.550969410107463</v>
          </cell>
          <cell r="I64">
            <v>104.33145011645696</v>
          </cell>
          <cell r="J64">
            <v>140.30769292070715</v>
          </cell>
          <cell r="K64">
            <v>24.247936181514053</v>
          </cell>
          <cell r="L64">
            <v>0</v>
          </cell>
          <cell r="M64">
            <v>0</v>
          </cell>
          <cell r="N64">
            <v>0</v>
          </cell>
          <cell r="O64">
            <v>0</v>
          </cell>
          <cell r="P64">
            <v>0</v>
          </cell>
          <cell r="Q64">
            <v>0</v>
          </cell>
          <cell r="R64">
            <v>0</v>
          </cell>
          <cell r="S64">
            <v>0</v>
          </cell>
          <cell r="T64">
            <v>0</v>
          </cell>
          <cell r="U64">
            <v>0</v>
          </cell>
          <cell r="V64">
            <v>0</v>
          </cell>
          <cell r="W64">
            <v>0</v>
          </cell>
          <cell r="X64">
            <v>19.311765986190686</v>
          </cell>
          <cell r="Y64">
            <v>0</v>
          </cell>
          <cell r="Z64">
            <v>0</v>
          </cell>
          <cell r="AA64">
            <v>5.6592246213739621</v>
          </cell>
          <cell r="AB64">
            <v>1.9404654436852322</v>
          </cell>
          <cell r="AC64">
            <v>0</v>
          </cell>
          <cell r="AD64">
            <v>70.441084028905678</v>
          </cell>
          <cell r="AE64">
            <v>187.44380089168743</v>
          </cell>
          <cell r="AF64">
            <v>0</v>
          </cell>
          <cell r="AG64">
            <v>0</v>
          </cell>
          <cell r="AH64">
            <v>0</v>
          </cell>
          <cell r="AI64">
            <v>299.01678161894262</v>
          </cell>
          <cell r="AJ64">
            <v>0</v>
          </cell>
          <cell r="AK64">
            <v>38.982932935520211</v>
          </cell>
          <cell r="AL64">
            <v>0</v>
          </cell>
          <cell r="AM64">
            <v>45.156732438871323</v>
          </cell>
          <cell r="AN64">
            <v>122.5239344614284</v>
          </cell>
          <cell r="AO64">
            <v>12292.614750116529</v>
          </cell>
          <cell r="AP64">
            <v>0</v>
          </cell>
          <cell r="AQ64">
            <v>0</v>
          </cell>
          <cell r="AR64">
            <v>0</v>
          </cell>
          <cell r="AS64">
            <v>0</v>
          </cell>
          <cell r="AT64">
            <v>17.116320115120551</v>
          </cell>
          <cell r="AU64">
            <v>0.46975283802046069</v>
          </cell>
          <cell r="AV64">
            <v>5.5705230705695774</v>
          </cell>
          <cell r="AW64">
            <v>3.5037605614476841</v>
          </cell>
          <cell r="AX64">
            <v>27.63803382106596</v>
          </cell>
          <cell r="AY64">
            <v>0</v>
          </cell>
          <cell r="AZ64">
            <v>0</v>
          </cell>
          <cell r="BA64">
            <v>0</v>
          </cell>
          <cell r="BB64">
            <v>104.40327901349893</v>
          </cell>
          <cell r="BC64">
            <v>8.487044297166932</v>
          </cell>
          <cell r="BD64">
            <v>31.552421150995894</v>
          </cell>
          <cell r="BE64">
            <v>3.1363167455859755</v>
          </cell>
          <cell r="BF64">
            <v>112.40562281792981</v>
          </cell>
          <cell r="BG64">
            <v>362.23578866472656</v>
          </cell>
          <cell r="BH64">
            <v>0</v>
          </cell>
          <cell r="BI64">
            <v>0</v>
          </cell>
          <cell r="BJ64">
            <v>0</v>
          </cell>
          <cell r="BK64">
            <v>0</v>
          </cell>
          <cell r="BL64">
            <v>0</v>
          </cell>
          <cell r="BM64">
            <v>0</v>
          </cell>
          <cell r="BN64">
            <v>2747.7589115263095</v>
          </cell>
        </row>
        <row r="65">
          <cell r="A65" t="str">
            <v>P61</v>
          </cell>
          <cell r="B65" t="str">
            <v>Tanks, reservoirs</v>
          </cell>
          <cell r="C65">
            <v>3959.2123475025787</v>
          </cell>
          <cell r="E65">
            <v>416.87123985219523</v>
          </cell>
          <cell r="F65">
            <v>39.419285117144483</v>
          </cell>
          <cell r="G65">
            <v>2.6472125899476318</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283.72795379229922</v>
          </cell>
          <cell r="AN65">
            <v>0</v>
          </cell>
          <cell r="AO65">
            <v>594.99744700296981</v>
          </cell>
          <cell r="AP65">
            <v>1115.71945422574</v>
          </cell>
          <cell r="AQ65">
            <v>377.71444411281527</v>
          </cell>
          <cell r="AR65">
            <v>0</v>
          </cell>
          <cell r="AS65">
            <v>0</v>
          </cell>
          <cell r="AT65">
            <v>5.3680563216923858</v>
          </cell>
          <cell r="AU65">
            <v>0.14732487326765223</v>
          </cell>
          <cell r="AV65">
            <v>1.7470391639665928</v>
          </cell>
          <cell r="AW65">
            <v>1.0988567580575046</v>
          </cell>
          <cell r="AX65">
            <v>8.6678983084254693</v>
          </cell>
          <cell r="AY65">
            <v>0</v>
          </cell>
          <cell r="AZ65">
            <v>0</v>
          </cell>
          <cell r="BA65">
            <v>0</v>
          </cell>
          <cell r="BB65">
            <v>0</v>
          </cell>
          <cell r="BC65">
            <v>0</v>
          </cell>
          <cell r="BD65">
            <v>0</v>
          </cell>
          <cell r="BE65">
            <v>0</v>
          </cell>
          <cell r="BF65">
            <v>0</v>
          </cell>
          <cell r="BG65">
            <v>127.88714380042688</v>
          </cell>
          <cell r="BH65">
            <v>40.662532866969002</v>
          </cell>
          <cell r="BI65">
            <v>229.3284949307255</v>
          </cell>
          <cell r="BJ65">
            <v>0.96309033805489297</v>
          </cell>
          <cell r="BK65">
            <v>2.7454697780139217</v>
          </cell>
          <cell r="BL65">
            <v>53.069200831748979</v>
          </cell>
          <cell r="BM65">
            <v>5.3183077388422513</v>
          </cell>
          <cell r="BN65">
            <v>175.57980088177618</v>
          </cell>
        </row>
        <row r="66">
          <cell r="A66" t="str">
            <v>P62</v>
          </cell>
          <cell r="B66" t="str">
            <v xml:space="preserve">Other fabricated metal </v>
          </cell>
          <cell r="C66">
            <v>50144.612576582105</v>
          </cell>
          <cell r="E66">
            <v>1679.6762469076059</v>
          </cell>
          <cell r="F66">
            <v>169.81818219828659</v>
          </cell>
          <cell r="G66">
            <v>14.255231563097423</v>
          </cell>
          <cell r="H66">
            <v>1003.2669384897611</v>
          </cell>
          <cell r="I66">
            <v>2839.080939028031</v>
          </cell>
          <cell r="J66">
            <v>3632.4197639224217</v>
          </cell>
          <cell r="K66">
            <v>636.52585554496761</v>
          </cell>
          <cell r="L66">
            <v>0</v>
          </cell>
          <cell r="M66">
            <v>23.87683173202748</v>
          </cell>
          <cell r="N66">
            <v>28.675512000447</v>
          </cell>
          <cell r="O66">
            <v>33.721083588680052</v>
          </cell>
          <cell r="P66">
            <v>98.354244943966137</v>
          </cell>
          <cell r="Q66">
            <v>72.831767648946538</v>
          </cell>
          <cell r="R66">
            <v>390.13044197713566</v>
          </cell>
          <cell r="S66">
            <v>66.360712236952452</v>
          </cell>
          <cell r="T66">
            <v>269.77431612714349</v>
          </cell>
          <cell r="U66">
            <v>0</v>
          </cell>
          <cell r="V66">
            <v>932.185572412076</v>
          </cell>
          <cell r="W66">
            <v>46.539411812959067</v>
          </cell>
          <cell r="X66">
            <v>122.96745660046403</v>
          </cell>
          <cell r="Y66">
            <v>812.89369882275514</v>
          </cell>
          <cell r="Z66">
            <v>0</v>
          </cell>
          <cell r="AA66">
            <v>111.2336345683244</v>
          </cell>
          <cell r="AB66">
            <v>118.52491894899991</v>
          </cell>
          <cell r="AC66">
            <v>9.9769385264780977E-2</v>
          </cell>
          <cell r="AD66">
            <v>3675.7461357884831</v>
          </cell>
          <cell r="AE66">
            <v>2248.7170165613543</v>
          </cell>
          <cell r="AF66">
            <v>1550.0803580580155</v>
          </cell>
          <cell r="AG66">
            <v>65.759775072590713</v>
          </cell>
          <cell r="AH66">
            <v>104.96693384934004</v>
          </cell>
          <cell r="AI66">
            <v>5621.3424684775528</v>
          </cell>
          <cell r="AJ66">
            <v>79.764397457482175</v>
          </cell>
          <cell r="AK66">
            <v>1511.2682104431669</v>
          </cell>
          <cell r="AL66">
            <v>46.283382440071733</v>
          </cell>
          <cell r="AM66">
            <v>130.47204586601072</v>
          </cell>
          <cell r="AN66">
            <v>263.30614446609258</v>
          </cell>
          <cell r="AO66">
            <v>4282.245923819949</v>
          </cell>
          <cell r="AP66">
            <v>1229.4870232844498</v>
          </cell>
          <cell r="AQ66">
            <v>416.22919254919242</v>
          </cell>
          <cell r="AR66">
            <v>0</v>
          </cell>
          <cell r="AS66">
            <v>164.79504940619239</v>
          </cell>
          <cell r="AT66">
            <v>334.40485843194364</v>
          </cell>
          <cell r="AU66">
            <v>9.1776521027709208</v>
          </cell>
          <cell r="AV66">
            <v>108.83238723492285</v>
          </cell>
          <cell r="AW66">
            <v>68.453648135224981</v>
          </cell>
          <cell r="AX66">
            <v>539.96961526246446</v>
          </cell>
          <cell r="AY66">
            <v>36.686202499639691</v>
          </cell>
          <cell r="AZ66">
            <v>6.3207675958980722</v>
          </cell>
          <cell r="BA66">
            <v>2.2671334867593291</v>
          </cell>
          <cell r="BB66">
            <v>700.88400419605296</v>
          </cell>
          <cell r="BC66">
            <v>56.975543747227434</v>
          </cell>
          <cell r="BD66">
            <v>211.81889579857625</v>
          </cell>
          <cell r="BE66">
            <v>21.054839080190213</v>
          </cell>
          <cell r="BF66">
            <v>754.60563843589125</v>
          </cell>
          <cell r="BG66">
            <v>1791.3778427536486</v>
          </cell>
          <cell r="BH66">
            <v>62.363984518012877</v>
          </cell>
          <cell r="BI66">
            <v>351.72031103395921</v>
          </cell>
          <cell r="BJ66">
            <v>1.4770882848936526</v>
          </cell>
          <cell r="BK66">
            <v>4.210717401468516</v>
          </cell>
          <cell r="BL66">
            <v>81.392047806814048</v>
          </cell>
          <cell r="BM66">
            <v>8.1566699883717408</v>
          </cell>
          <cell r="BN66">
            <v>1396.8271373431141</v>
          </cell>
        </row>
        <row r="67">
          <cell r="A67" t="str">
            <v>P63</v>
          </cell>
          <cell r="B67" t="str">
            <v>Engines, turbines</v>
          </cell>
          <cell r="C67">
            <v>15523.95009199095</v>
          </cell>
          <cell r="E67">
            <v>0</v>
          </cell>
          <cell r="F67">
            <v>0</v>
          </cell>
          <cell r="G67">
            <v>0</v>
          </cell>
          <cell r="H67">
            <v>2.5320909572513175</v>
          </cell>
          <cell r="I67">
            <v>15.85085541799678</v>
          </cell>
          <cell r="J67">
            <v>86.520518580592793</v>
          </cell>
          <cell r="K67">
            <v>14.790669010418911</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108.44662452901436</v>
          </cell>
          <cell r="AE67">
            <v>412.15390735618234</v>
          </cell>
          <cell r="AF67">
            <v>38.308311204341358</v>
          </cell>
          <cell r="AG67">
            <v>0</v>
          </cell>
          <cell r="AH67">
            <v>0</v>
          </cell>
          <cell r="AI67">
            <v>316.55152663117065</v>
          </cell>
          <cell r="AJ67">
            <v>114.43558877467972</v>
          </cell>
          <cell r="AK67">
            <v>0</v>
          </cell>
          <cell r="AL67">
            <v>2.7257579208561493</v>
          </cell>
          <cell r="AM67">
            <v>163.57147120051715</v>
          </cell>
          <cell r="AN67">
            <v>4.4026185889339091</v>
          </cell>
          <cell r="AO67">
            <v>0</v>
          </cell>
          <cell r="AP67">
            <v>22.586369447696413</v>
          </cell>
          <cell r="AQ67">
            <v>7.6463648170261731</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17.675168578541211</v>
          </cell>
          <cell r="BH67">
            <v>0</v>
          </cell>
          <cell r="BI67">
            <v>0</v>
          </cell>
          <cell r="BJ67">
            <v>0</v>
          </cell>
          <cell r="BK67">
            <v>0</v>
          </cell>
          <cell r="BL67">
            <v>0</v>
          </cell>
          <cell r="BM67">
            <v>0</v>
          </cell>
          <cell r="BN67">
            <v>7.0501229369266412</v>
          </cell>
        </row>
        <row r="68">
          <cell r="A68" t="str">
            <v>P64</v>
          </cell>
          <cell r="B68" t="str">
            <v>Pumps, compressors</v>
          </cell>
          <cell r="C68">
            <v>14112.859223120224</v>
          </cell>
          <cell r="E68">
            <v>0</v>
          </cell>
          <cell r="F68">
            <v>0</v>
          </cell>
          <cell r="G68">
            <v>0</v>
          </cell>
          <cell r="H68">
            <v>326.51429165784737</v>
          </cell>
          <cell r="I68">
            <v>1279.7171495319903</v>
          </cell>
          <cell r="J68">
            <v>2110.0411426645614</v>
          </cell>
          <cell r="K68">
            <v>369.41277510953478</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1.3671425310973728</v>
          </cell>
          <cell r="AE68">
            <v>587.69548946334226</v>
          </cell>
          <cell r="AF68">
            <v>0</v>
          </cell>
          <cell r="AG68">
            <v>0</v>
          </cell>
          <cell r="AH68">
            <v>0</v>
          </cell>
          <cell r="AI68">
            <v>0</v>
          </cell>
          <cell r="AJ68">
            <v>0</v>
          </cell>
          <cell r="AK68">
            <v>0</v>
          </cell>
          <cell r="AL68">
            <v>0</v>
          </cell>
          <cell r="AM68">
            <v>0</v>
          </cell>
          <cell r="AN68">
            <v>342.2685934365486</v>
          </cell>
          <cell r="AO68">
            <v>179.71071312662804</v>
          </cell>
          <cell r="AP68">
            <v>0</v>
          </cell>
          <cell r="AQ68">
            <v>0</v>
          </cell>
          <cell r="AR68">
            <v>0</v>
          </cell>
          <cell r="AS68">
            <v>0</v>
          </cell>
          <cell r="AT68">
            <v>0</v>
          </cell>
          <cell r="AU68">
            <v>0</v>
          </cell>
          <cell r="AV68">
            <v>0</v>
          </cell>
          <cell r="AW68">
            <v>0</v>
          </cell>
          <cell r="AX68">
            <v>0</v>
          </cell>
          <cell r="AY68">
            <v>0</v>
          </cell>
          <cell r="AZ68">
            <v>0</v>
          </cell>
          <cell r="BA68">
            <v>0</v>
          </cell>
          <cell r="BB68">
            <v>575.94031854500724</v>
          </cell>
          <cell r="BC68">
            <v>46.818749776852428</v>
          </cell>
          <cell r="BD68">
            <v>174.05881941908413</v>
          </cell>
          <cell r="BE68">
            <v>17.301480208081152</v>
          </cell>
          <cell r="BF68">
            <v>620.08521977205419</v>
          </cell>
          <cell r="BG68">
            <v>0</v>
          </cell>
          <cell r="BH68">
            <v>0</v>
          </cell>
          <cell r="BI68">
            <v>0</v>
          </cell>
          <cell r="BJ68">
            <v>0</v>
          </cell>
          <cell r="BK68">
            <v>0</v>
          </cell>
          <cell r="BL68">
            <v>0</v>
          </cell>
          <cell r="BM68">
            <v>0</v>
          </cell>
          <cell r="BN68">
            <v>38.029742093855901</v>
          </cell>
        </row>
        <row r="69">
          <cell r="A69" t="str">
            <v>P65</v>
          </cell>
          <cell r="B69" t="str">
            <v>Bearings, gears</v>
          </cell>
          <cell r="C69">
            <v>7624.2261707925882</v>
          </cell>
          <cell r="E69">
            <v>0</v>
          </cell>
          <cell r="F69">
            <v>0</v>
          </cell>
          <cell r="G69">
            <v>0</v>
          </cell>
          <cell r="H69">
            <v>92.401436781976287</v>
          </cell>
          <cell r="I69">
            <v>154.82430112627466</v>
          </cell>
          <cell r="J69">
            <v>311.63727754080912</v>
          </cell>
          <cell r="K69">
            <v>54.373819697732728</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55.794142280902491</v>
          </cell>
          <cell r="AE69">
            <v>834.96111631835231</v>
          </cell>
          <cell r="AF69">
            <v>84.339219289167389</v>
          </cell>
          <cell r="AG69">
            <v>0</v>
          </cell>
          <cell r="AH69">
            <v>0</v>
          </cell>
          <cell r="AI69">
            <v>2025.4504851911659</v>
          </cell>
          <cell r="AJ69">
            <v>20.031506057847011</v>
          </cell>
          <cell r="AK69">
            <v>9.358141992695139E-2</v>
          </cell>
          <cell r="AL69">
            <v>0</v>
          </cell>
          <cell r="AM69">
            <v>0</v>
          </cell>
          <cell r="AN69">
            <v>17.362171296614871</v>
          </cell>
          <cell r="AO69">
            <v>52.92570996493896</v>
          </cell>
          <cell r="AP69">
            <v>0</v>
          </cell>
          <cell r="AQ69">
            <v>0</v>
          </cell>
          <cell r="AR69">
            <v>0</v>
          </cell>
          <cell r="AS69">
            <v>0</v>
          </cell>
          <cell r="AT69">
            <v>115.7968418198262</v>
          </cell>
          <cell r="AU69">
            <v>3.1780134230263961</v>
          </cell>
          <cell r="AV69">
            <v>37.686195076861523</v>
          </cell>
          <cell r="AW69">
            <v>23.703950661105395</v>
          </cell>
          <cell r="AX69">
            <v>186.97926943781383</v>
          </cell>
          <cell r="AY69">
            <v>0</v>
          </cell>
          <cell r="AZ69">
            <v>0</v>
          </cell>
          <cell r="BA69">
            <v>0</v>
          </cell>
          <cell r="BB69">
            <v>129.45295697423705</v>
          </cell>
          <cell r="BC69">
            <v>10.523357030745604</v>
          </cell>
          <cell r="BD69">
            <v>39.122853767502562</v>
          </cell>
          <cell r="BE69">
            <v>3.8888192072149792</v>
          </cell>
          <cell r="BF69">
            <v>139.37531839809779</v>
          </cell>
          <cell r="BG69">
            <v>208.36937194828388</v>
          </cell>
          <cell r="BH69">
            <v>82.548096957735964</v>
          </cell>
          <cell r="BI69">
            <v>465.55463961495968</v>
          </cell>
          <cell r="BJ69">
            <v>1.955148117922445</v>
          </cell>
          <cell r="BK69">
            <v>5.5735166860234129</v>
          </cell>
          <cell r="BL69">
            <v>107.73459563035162</v>
          </cell>
          <cell r="BM69">
            <v>10.79657738767307</v>
          </cell>
          <cell r="BN69">
            <v>132.47210665926153</v>
          </cell>
        </row>
        <row r="70">
          <cell r="A70" t="str">
            <v>P66</v>
          </cell>
          <cell r="B70" t="str">
            <v>Lifting equipment</v>
          </cell>
          <cell r="C70">
            <v>8830.0097208481438</v>
          </cell>
          <cell r="E70">
            <v>448.43933173060765</v>
          </cell>
          <cell r="F70">
            <v>45.624943650522233</v>
          </cell>
          <cell r="G70">
            <v>4.5959328621151272</v>
          </cell>
          <cell r="H70">
            <v>38.993988981216283</v>
          </cell>
          <cell r="I70">
            <v>130.84623611598653</v>
          </cell>
          <cell r="J70">
            <v>257.40703860090275</v>
          </cell>
          <cell r="K70">
            <v>45.151956596185471</v>
          </cell>
          <cell r="L70">
            <v>0</v>
          </cell>
          <cell r="M70">
            <v>0</v>
          </cell>
          <cell r="N70">
            <v>2.3278844446350713E-2</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26.757471270040725</v>
          </cell>
          <cell r="AE70">
            <v>774.57651433416618</v>
          </cell>
          <cell r="AF70">
            <v>0</v>
          </cell>
          <cell r="AG70">
            <v>0</v>
          </cell>
          <cell r="AH70">
            <v>0</v>
          </cell>
          <cell r="AI70">
            <v>5.1126183877655675</v>
          </cell>
          <cell r="AJ70">
            <v>0</v>
          </cell>
          <cell r="AK70">
            <v>0</v>
          </cell>
          <cell r="AL70">
            <v>0</v>
          </cell>
          <cell r="AM70">
            <v>0</v>
          </cell>
          <cell r="AN70">
            <v>91.312155509652953</v>
          </cell>
          <cell r="AO70">
            <v>0</v>
          </cell>
          <cell r="AP70">
            <v>2204.0593401594169</v>
          </cell>
          <cell r="AQ70">
            <v>746.15983911268711</v>
          </cell>
          <cell r="AR70">
            <v>0</v>
          </cell>
          <cell r="AS70">
            <v>0</v>
          </cell>
          <cell r="AT70">
            <v>308.09343561017113</v>
          </cell>
          <cell r="AU70">
            <v>8.4555421247059446</v>
          </cell>
          <cell r="AV70">
            <v>100.26930902287785</v>
          </cell>
          <cell r="AW70">
            <v>63.067623278337294</v>
          </cell>
          <cell r="AX70">
            <v>497.48408163505479</v>
          </cell>
          <cell r="AY70">
            <v>0</v>
          </cell>
          <cell r="AZ70">
            <v>0</v>
          </cell>
          <cell r="BA70">
            <v>0</v>
          </cell>
          <cell r="BB70">
            <v>237.78806375903585</v>
          </cell>
          <cell r="BC70">
            <v>19.330023439202229</v>
          </cell>
          <cell r="BD70">
            <v>71.863539184769593</v>
          </cell>
          <cell r="BE70">
            <v>7.1432496499607634</v>
          </cell>
          <cell r="BF70">
            <v>256.01413727674537</v>
          </cell>
          <cell r="BG70">
            <v>74.400715976367465</v>
          </cell>
          <cell r="BH70">
            <v>0</v>
          </cell>
          <cell r="BI70">
            <v>0</v>
          </cell>
          <cell r="BJ70">
            <v>0</v>
          </cell>
          <cell r="BK70">
            <v>0</v>
          </cell>
          <cell r="BL70">
            <v>0</v>
          </cell>
          <cell r="BM70">
            <v>0</v>
          </cell>
          <cell r="BN70">
            <v>23.29083820384642</v>
          </cell>
        </row>
        <row r="71">
          <cell r="A71" t="str">
            <v>P67</v>
          </cell>
          <cell r="B71" t="str">
            <v>General machinery</v>
          </cell>
          <cell r="C71">
            <v>19870.935961798776</v>
          </cell>
          <cell r="E71">
            <v>53.473226407955124</v>
          </cell>
          <cell r="F71">
            <v>5.3390777361974138</v>
          </cell>
          <cell r="G71">
            <v>0.62745757767920052</v>
          </cell>
          <cell r="H71">
            <v>20.157248984117945</v>
          </cell>
          <cell r="I71">
            <v>23.446133806280287</v>
          </cell>
          <cell r="J71">
            <v>42.424933012243429</v>
          </cell>
          <cell r="K71">
            <v>7.431467772496835</v>
          </cell>
          <cell r="L71">
            <v>0</v>
          </cell>
          <cell r="M71">
            <v>0</v>
          </cell>
          <cell r="N71">
            <v>0</v>
          </cell>
          <cell r="O71">
            <v>0</v>
          </cell>
          <cell r="P71">
            <v>0</v>
          </cell>
          <cell r="Q71">
            <v>0</v>
          </cell>
          <cell r="R71">
            <v>0</v>
          </cell>
          <cell r="S71">
            <v>0</v>
          </cell>
          <cell r="T71">
            <v>0</v>
          </cell>
          <cell r="U71">
            <v>0</v>
          </cell>
          <cell r="V71">
            <v>0</v>
          </cell>
          <cell r="W71">
            <v>0</v>
          </cell>
          <cell r="X71">
            <v>0</v>
          </cell>
          <cell r="Y71">
            <v>2.1211484293791134</v>
          </cell>
          <cell r="Z71">
            <v>0</v>
          </cell>
          <cell r="AA71">
            <v>0</v>
          </cell>
          <cell r="AB71">
            <v>117.56779816933334</v>
          </cell>
          <cell r="AC71">
            <v>0</v>
          </cell>
          <cell r="AD71">
            <v>130.95953089125999</v>
          </cell>
          <cell r="AE71">
            <v>496.56218261391751</v>
          </cell>
          <cell r="AF71">
            <v>176.50042120465218</v>
          </cell>
          <cell r="AG71">
            <v>2.8065213110541587E-3</v>
          </cell>
          <cell r="AH71">
            <v>0</v>
          </cell>
          <cell r="AI71">
            <v>107.43789189028011</v>
          </cell>
          <cell r="AJ71">
            <v>10.677191771817395</v>
          </cell>
          <cell r="AK71">
            <v>3.4094885231361748E-2</v>
          </cell>
          <cell r="AL71">
            <v>0.21376669392004508</v>
          </cell>
          <cell r="AM71">
            <v>76.172464465739637</v>
          </cell>
          <cell r="AN71">
            <v>11.613704695553555</v>
          </cell>
          <cell r="AO71">
            <v>16.425867387655504</v>
          </cell>
          <cell r="AP71">
            <v>200.93461848372283</v>
          </cell>
          <cell r="AQ71">
            <v>68.024186040807507</v>
          </cell>
          <cell r="AR71">
            <v>0</v>
          </cell>
          <cell r="AS71">
            <v>3.7245485821644073</v>
          </cell>
          <cell r="AT71">
            <v>0</v>
          </cell>
          <cell r="AU71">
            <v>0</v>
          </cell>
          <cell r="AV71">
            <v>0</v>
          </cell>
          <cell r="AW71">
            <v>0</v>
          </cell>
          <cell r="AX71">
            <v>0</v>
          </cell>
          <cell r="AY71">
            <v>0.80738905056659727</v>
          </cell>
          <cell r="AZ71">
            <v>0.13910729921294993</v>
          </cell>
          <cell r="BA71">
            <v>4.9895018526388502E-2</v>
          </cell>
          <cell r="BB71">
            <v>96.274144568996007</v>
          </cell>
          <cell r="BC71">
            <v>7.8262190359296744</v>
          </cell>
          <cell r="BD71">
            <v>29.095660443768907</v>
          </cell>
          <cell r="BE71">
            <v>2.8921142576342369</v>
          </cell>
          <cell r="BF71">
            <v>103.65340326276753</v>
          </cell>
          <cell r="BG71">
            <v>20.419821330862675</v>
          </cell>
          <cell r="BH71">
            <v>0</v>
          </cell>
          <cell r="BI71">
            <v>0</v>
          </cell>
          <cell r="BJ71">
            <v>0</v>
          </cell>
          <cell r="BK71">
            <v>0</v>
          </cell>
          <cell r="BL71">
            <v>0</v>
          </cell>
          <cell r="BM71">
            <v>0</v>
          </cell>
          <cell r="BN71">
            <v>5.6728790536393836</v>
          </cell>
        </row>
        <row r="72">
          <cell r="A72" t="str">
            <v>P68</v>
          </cell>
          <cell r="B72" t="str">
            <v>Special machinery</v>
          </cell>
          <cell r="C72">
            <v>71112.093371119889</v>
          </cell>
          <cell r="E72">
            <v>464.1304506152444</v>
          </cell>
          <cell r="F72">
            <v>47.143546045046399</v>
          </cell>
          <cell r="G72">
            <v>3.5788857448097331</v>
          </cell>
          <cell r="H72">
            <v>468.0256608428503</v>
          </cell>
          <cell r="I72">
            <v>344.14897916634141</v>
          </cell>
          <cell r="J72">
            <v>1603.0426152672185</v>
          </cell>
          <cell r="K72">
            <v>280.36106469660302</v>
          </cell>
          <cell r="L72">
            <v>0</v>
          </cell>
          <cell r="M72">
            <v>0</v>
          </cell>
          <cell r="N72">
            <v>0</v>
          </cell>
          <cell r="O72">
            <v>0</v>
          </cell>
          <cell r="P72">
            <v>0</v>
          </cell>
          <cell r="Q72">
            <v>0</v>
          </cell>
          <cell r="R72">
            <v>8.6917669361200627</v>
          </cell>
          <cell r="S72">
            <v>0</v>
          </cell>
          <cell r="T72">
            <v>8.485997651366757E-2</v>
          </cell>
          <cell r="U72">
            <v>0</v>
          </cell>
          <cell r="V72">
            <v>0.82403550477319409</v>
          </cell>
          <cell r="W72">
            <v>0</v>
          </cell>
          <cell r="X72">
            <v>0</v>
          </cell>
          <cell r="Y72">
            <v>0</v>
          </cell>
          <cell r="Z72">
            <v>0</v>
          </cell>
          <cell r="AA72">
            <v>0</v>
          </cell>
          <cell r="AB72">
            <v>0</v>
          </cell>
          <cell r="AC72">
            <v>0</v>
          </cell>
          <cell r="AD72">
            <v>88.473654508300001</v>
          </cell>
          <cell r="AE72">
            <v>555.1659251227137</v>
          </cell>
          <cell r="AF72">
            <v>47.863423406414107</v>
          </cell>
          <cell r="AG72">
            <v>4.1045656148385101E-3</v>
          </cell>
          <cell r="AH72">
            <v>18.041044659786778</v>
          </cell>
          <cell r="AI72">
            <v>287.71161234471799</v>
          </cell>
          <cell r="AJ72">
            <v>12.96825035641004</v>
          </cell>
          <cell r="AK72">
            <v>0.74163277653854476</v>
          </cell>
          <cell r="AL72">
            <v>0</v>
          </cell>
          <cell r="AM72">
            <v>41.723722258377101</v>
          </cell>
          <cell r="AN72">
            <v>6.0822689754418793</v>
          </cell>
          <cell r="AO72">
            <v>371.17492686917768</v>
          </cell>
          <cell r="AP72">
            <v>103.68464566465454</v>
          </cell>
          <cell r="AQ72">
            <v>35.101286575160358</v>
          </cell>
          <cell r="AR72">
            <v>0</v>
          </cell>
          <cell r="AS72">
            <v>0</v>
          </cell>
          <cell r="AT72">
            <v>3.3469037207343533</v>
          </cell>
          <cell r="AU72">
            <v>9.1854879484714755E-2</v>
          </cell>
          <cell r="AV72">
            <v>1.0892530792793318</v>
          </cell>
          <cell r="AW72">
            <v>0.68512093608906799</v>
          </cell>
          <cell r="AX72">
            <v>5.4043063933930098</v>
          </cell>
          <cell r="AY72">
            <v>0</v>
          </cell>
          <cell r="AZ72">
            <v>0</v>
          </cell>
          <cell r="BA72">
            <v>0</v>
          </cell>
          <cell r="BB72">
            <v>206.96188043086494</v>
          </cell>
          <cell r="BC72">
            <v>16.824132954814694</v>
          </cell>
          <cell r="BD72">
            <v>62.54734980797322</v>
          </cell>
          <cell r="BE72">
            <v>6.2172186297842122</v>
          </cell>
          <cell r="BF72">
            <v>222.8251764620673</v>
          </cell>
          <cell r="BG72">
            <v>248.8432072478667</v>
          </cell>
          <cell r="BH72">
            <v>3.2520850980522882</v>
          </cell>
          <cell r="BI72">
            <v>18.341104902709969</v>
          </cell>
          <cell r="BJ72">
            <v>7.7025495354980558E-2</v>
          </cell>
          <cell r="BK72">
            <v>0.21957563198146765</v>
          </cell>
          <cell r="BL72">
            <v>4.2443385844925876</v>
          </cell>
          <cell r="BM72">
            <v>0.42534461394544976</v>
          </cell>
          <cell r="BN72">
            <v>80.742774996443515</v>
          </cell>
        </row>
        <row r="73">
          <cell r="A73" t="str">
            <v>P69</v>
          </cell>
          <cell r="B73" t="str">
            <v>Domestic appliances</v>
          </cell>
          <cell r="C73">
            <v>17936.43874293812</v>
          </cell>
          <cell r="E73">
            <v>0</v>
          </cell>
          <cell r="F73">
            <v>0</v>
          </cell>
          <cell r="G73">
            <v>0</v>
          </cell>
          <cell r="H73">
            <v>1.8565404124475875</v>
          </cell>
          <cell r="I73">
            <v>3.3128028397877465</v>
          </cell>
          <cell r="J73">
            <v>9.9187092114699702</v>
          </cell>
          <cell r="K73">
            <v>1.7895812518719789</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14.381840434103946</v>
          </cell>
          <cell r="AE73">
            <v>376.11536780093172</v>
          </cell>
          <cell r="AF73">
            <v>0</v>
          </cell>
          <cell r="AG73">
            <v>0</v>
          </cell>
          <cell r="AH73">
            <v>0</v>
          </cell>
          <cell r="AI73">
            <v>3.0384839856311741E-3</v>
          </cell>
          <cell r="AJ73">
            <v>0</v>
          </cell>
          <cell r="AK73">
            <v>0</v>
          </cell>
          <cell r="AL73">
            <v>0</v>
          </cell>
          <cell r="AM73">
            <v>4.4928253015094537</v>
          </cell>
          <cell r="AN73">
            <v>8.77257431732858</v>
          </cell>
          <cell r="AO73">
            <v>5.3867969744479849</v>
          </cell>
          <cell r="AP73">
            <v>3.2763953536517008</v>
          </cell>
          <cell r="AQ73">
            <v>0</v>
          </cell>
          <cell r="AR73">
            <v>0</v>
          </cell>
          <cell r="AS73">
            <v>5.7947626624414914</v>
          </cell>
          <cell r="AT73">
            <v>1.240434145260785</v>
          </cell>
          <cell r="AU73">
            <v>3.4043384103279582E-2</v>
          </cell>
          <cell r="AV73">
            <v>0.40370050204852803</v>
          </cell>
          <cell r="AW73">
            <v>0.25392048103835108</v>
          </cell>
          <cell r="AX73">
            <v>2.0029516057740069</v>
          </cell>
          <cell r="AY73">
            <v>0</v>
          </cell>
          <cell r="AZ73">
            <v>0</v>
          </cell>
          <cell r="BA73">
            <v>0</v>
          </cell>
          <cell r="BB73">
            <v>30.965683750354447</v>
          </cell>
          <cell r="BC73">
            <v>2.5172306096568047</v>
          </cell>
          <cell r="BD73">
            <v>9.35834874298736</v>
          </cell>
          <cell r="BE73">
            <v>0.93022166930407058</v>
          </cell>
          <cell r="BF73">
            <v>33.339153720369396</v>
          </cell>
          <cell r="BG73">
            <v>29.650945916642783</v>
          </cell>
          <cell r="BH73">
            <v>5.1784828757497667</v>
          </cell>
          <cell r="BI73">
            <v>29.20560034480593</v>
          </cell>
          <cell r="BJ73">
            <v>0.12265214367569968</v>
          </cell>
          <cell r="BK73">
            <v>0.34964295701517129</v>
          </cell>
          <cell r="BL73">
            <v>6.7585053945367282</v>
          </cell>
          <cell r="BM73">
            <v>0.67730078801692872</v>
          </cell>
          <cell r="BN73">
            <v>10.913017120308879</v>
          </cell>
        </row>
        <row r="74">
          <cell r="A74" t="str">
            <v>P70</v>
          </cell>
          <cell r="B74" t="str">
            <v>Office machinery</v>
          </cell>
          <cell r="C74">
            <v>28125.31815803242</v>
          </cell>
          <cell r="E74">
            <v>0</v>
          </cell>
          <cell r="F74">
            <v>0</v>
          </cell>
          <cell r="G74">
            <v>0</v>
          </cell>
          <cell r="H74">
            <v>0.10443373462595117</v>
          </cell>
          <cell r="I74">
            <v>1.0959989799534646</v>
          </cell>
          <cell r="J74">
            <v>2.7820171421047619</v>
          </cell>
          <cell r="K74">
            <v>0.52145289778614301</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1163.1206119952838</v>
          </cell>
          <cell r="AF74">
            <v>0.92103594316349835</v>
          </cell>
          <cell r="AG74">
            <v>0</v>
          </cell>
          <cell r="AH74">
            <v>0</v>
          </cell>
          <cell r="AI74">
            <v>2.9487158847256164E-2</v>
          </cell>
          <cell r="AJ74">
            <v>0</v>
          </cell>
          <cell r="AK74">
            <v>0</v>
          </cell>
          <cell r="AL74">
            <v>0</v>
          </cell>
          <cell r="AM74">
            <v>1.4085468699350334</v>
          </cell>
          <cell r="AN74">
            <v>1.6735347277340937</v>
          </cell>
          <cell r="AO74">
            <v>0</v>
          </cell>
          <cell r="AP74">
            <v>0</v>
          </cell>
          <cell r="AQ74">
            <v>0</v>
          </cell>
          <cell r="AR74">
            <v>0</v>
          </cell>
          <cell r="AS74">
            <v>1.5575201288540881</v>
          </cell>
          <cell r="AT74">
            <v>4.3199362516579392</v>
          </cell>
          <cell r="AU74">
            <v>0.11855949763939805</v>
          </cell>
          <cell r="AV74">
            <v>1.4059274652144582</v>
          </cell>
          <cell r="AW74">
            <v>0.88430352813723023</v>
          </cell>
          <cell r="AX74">
            <v>6.9754797424417516</v>
          </cell>
          <cell r="AY74">
            <v>4.3591694415265829</v>
          </cell>
          <cell r="AZ74">
            <v>0.7510533953821168</v>
          </cell>
          <cell r="BA74">
            <v>0.26938789904569538</v>
          </cell>
          <cell r="BB74">
            <v>62.314488308798275</v>
          </cell>
          <cell r="BC74">
            <v>5.0656054831733845</v>
          </cell>
          <cell r="BD74">
            <v>18.83248301687717</v>
          </cell>
          <cell r="BE74">
            <v>1.8719524427028342</v>
          </cell>
          <cell r="BF74">
            <v>67.090793843988536</v>
          </cell>
          <cell r="BG74">
            <v>802.35920572494365</v>
          </cell>
          <cell r="BH74">
            <v>9.3116985482829797</v>
          </cell>
          <cell r="BI74">
            <v>52.516104206116118</v>
          </cell>
          <cell r="BJ74">
            <v>0.2205471787030758</v>
          </cell>
          <cell r="BK74">
            <v>0.6287111289875903</v>
          </cell>
          <cell r="BL74">
            <v>12.152818958923092</v>
          </cell>
          <cell r="BM74">
            <v>1.2178896630251042</v>
          </cell>
          <cell r="BN74">
            <v>15.987954754292929</v>
          </cell>
        </row>
        <row r="75">
          <cell r="A75" t="str">
            <v>P71</v>
          </cell>
          <cell r="B75" t="str">
            <v>Electrical machinery</v>
          </cell>
          <cell r="C75">
            <v>60875.722786914666</v>
          </cell>
          <cell r="E75">
            <v>134.32996789021493</v>
          </cell>
          <cell r="F75">
            <v>13.287677407805354</v>
          </cell>
          <cell r="G75">
            <v>1.4697323776719449</v>
          </cell>
          <cell r="H75">
            <v>556.26769297305486</v>
          </cell>
          <cell r="I75">
            <v>554.89907908263899</v>
          </cell>
          <cell r="J75">
            <v>1126.3398730671283</v>
          </cell>
          <cell r="K75">
            <v>193.87212919425582</v>
          </cell>
          <cell r="L75">
            <v>0</v>
          </cell>
          <cell r="M75">
            <v>0</v>
          </cell>
          <cell r="N75">
            <v>5.1597228985898456</v>
          </cell>
          <cell r="O75">
            <v>0</v>
          </cell>
          <cell r="P75">
            <v>0</v>
          </cell>
          <cell r="Q75">
            <v>0</v>
          </cell>
          <cell r="R75">
            <v>0</v>
          </cell>
          <cell r="S75">
            <v>0</v>
          </cell>
          <cell r="T75">
            <v>7.5506690781688257E-2</v>
          </cell>
          <cell r="U75">
            <v>0</v>
          </cell>
          <cell r="V75">
            <v>2.9984634403077037</v>
          </cell>
          <cell r="W75">
            <v>0</v>
          </cell>
          <cell r="X75">
            <v>0</v>
          </cell>
          <cell r="Y75">
            <v>0</v>
          </cell>
          <cell r="Z75">
            <v>0</v>
          </cell>
          <cell r="AA75">
            <v>0</v>
          </cell>
          <cell r="AB75">
            <v>24.451060804705413</v>
          </cell>
          <cell r="AC75">
            <v>0</v>
          </cell>
          <cell r="AD75">
            <v>289.96340251904587</v>
          </cell>
          <cell r="AE75">
            <v>1248.5207145480351</v>
          </cell>
          <cell r="AF75">
            <v>2182.9056247762996</v>
          </cell>
          <cell r="AG75">
            <v>842.27164137858642</v>
          </cell>
          <cell r="AH75">
            <v>131.47308009691926</v>
          </cell>
          <cell r="AI75">
            <v>1741.1272225708676</v>
          </cell>
          <cell r="AJ75">
            <v>695.83446863216477</v>
          </cell>
          <cell r="AK75">
            <v>2.655429499610114</v>
          </cell>
          <cell r="AL75">
            <v>42.907264443523218</v>
          </cell>
          <cell r="AM75">
            <v>3170.0752244687715</v>
          </cell>
          <cell r="AN75">
            <v>220.28194323425723</v>
          </cell>
          <cell r="AO75">
            <v>8389.7032421219646</v>
          </cell>
          <cell r="AP75">
            <v>586.30747602019005</v>
          </cell>
          <cell r="AQ75">
            <v>198.48789186689851</v>
          </cell>
          <cell r="AR75">
            <v>0</v>
          </cell>
          <cell r="AS75">
            <v>42.042691790022282</v>
          </cell>
          <cell r="AT75">
            <v>500.60909435947821</v>
          </cell>
          <cell r="AU75">
            <v>13.739083005726</v>
          </cell>
          <cell r="AV75">
            <v>162.92371787338377</v>
          </cell>
          <cell r="AW75">
            <v>102.47613913047221</v>
          </cell>
          <cell r="AX75">
            <v>808.34262201125694</v>
          </cell>
          <cell r="AY75">
            <v>5.9887901995191193</v>
          </cell>
          <cell r="AZ75">
            <v>1.0318252763317255</v>
          </cell>
          <cell r="BA75">
            <v>0.37009518242285533</v>
          </cell>
          <cell r="BB75">
            <v>263.12170642774004</v>
          </cell>
          <cell r="BC75">
            <v>21.389419940629097</v>
          </cell>
          <cell r="BD75">
            <v>79.519790696452745</v>
          </cell>
          <cell r="BE75">
            <v>7.9042825263158649</v>
          </cell>
          <cell r="BF75">
            <v>283.28956300407589</v>
          </cell>
          <cell r="BG75">
            <v>1483.8061545372132</v>
          </cell>
          <cell r="BH75">
            <v>31.48493244502075</v>
          </cell>
          <cell r="BI75">
            <v>177.56867714646251</v>
          </cell>
          <cell r="BJ75">
            <v>0.74571926769329122</v>
          </cell>
          <cell r="BK75">
            <v>2.1258127420004498</v>
          </cell>
          <cell r="BL75">
            <v>41.091395082674545</v>
          </cell>
          <cell r="BM75">
            <v>4.1179569513560752</v>
          </cell>
          <cell r="BN75">
            <v>4024.4059664783731</v>
          </cell>
        </row>
        <row r="76">
          <cell r="A76" t="str">
            <v>P72</v>
          </cell>
          <cell r="B76" t="str">
            <v>Radio, television</v>
          </cell>
          <cell r="C76">
            <v>53926.424552892931</v>
          </cell>
          <cell r="E76">
            <v>0</v>
          </cell>
          <cell r="F76">
            <v>0</v>
          </cell>
          <cell r="G76">
            <v>0</v>
          </cell>
          <cell r="H76">
            <v>103.51153499256142</v>
          </cell>
          <cell r="I76">
            <v>58.813934956208968</v>
          </cell>
          <cell r="J76">
            <v>160.48413921236678</v>
          </cell>
          <cell r="K76">
            <v>25.567965390194793</v>
          </cell>
          <cell r="L76">
            <v>0</v>
          </cell>
          <cell r="M76">
            <v>0</v>
          </cell>
          <cell r="N76">
            <v>0</v>
          </cell>
          <cell r="O76">
            <v>0</v>
          </cell>
          <cell r="P76">
            <v>0</v>
          </cell>
          <cell r="Q76">
            <v>0</v>
          </cell>
          <cell r="R76">
            <v>0</v>
          </cell>
          <cell r="S76">
            <v>0</v>
          </cell>
          <cell r="T76">
            <v>229.95583121770042</v>
          </cell>
          <cell r="U76">
            <v>0</v>
          </cell>
          <cell r="V76">
            <v>19.436736876919046</v>
          </cell>
          <cell r="W76">
            <v>0</v>
          </cell>
          <cell r="X76">
            <v>0</v>
          </cell>
          <cell r="Y76">
            <v>0</v>
          </cell>
          <cell r="Z76">
            <v>0</v>
          </cell>
          <cell r="AA76">
            <v>0</v>
          </cell>
          <cell r="AB76">
            <v>19.298383815983208</v>
          </cell>
          <cell r="AC76">
            <v>0</v>
          </cell>
          <cell r="AD76">
            <v>62.484257800223332</v>
          </cell>
          <cell r="AE76">
            <v>4447.6000305530169</v>
          </cell>
          <cell r="AF76">
            <v>3320.7515692171287</v>
          </cell>
          <cell r="AG76">
            <v>2591.7587681825717</v>
          </cell>
          <cell r="AH76">
            <v>1052.6012840795952</v>
          </cell>
          <cell r="AI76">
            <v>6164.3214840853161</v>
          </cell>
          <cell r="AJ76">
            <v>169.79688028458779</v>
          </cell>
          <cell r="AK76">
            <v>0</v>
          </cell>
          <cell r="AL76">
            <v>20.1839480869601</v>
          </cell>
          <cell r="AM76">
            <v>0</v>
          </cell>
          <cell r="AN76">
            <v>0</v>
          </cell>
          <cell r="AO76">
            <v>0</v>
          </cell>
          <cell r="AP76">
            <v>494.64463929462244</v>
          </cell>
          <cell r="AQ76">
            <v>167.45645534540543</v>
          </cell>
          <cell r="AR76">
            <v>0</v>
          </cell>
          <cell r="AS76">
            <v>0</v>
          </cell>
          <cell r="AT76">
            <v>260.18859596691851</v>
          </cell>
          <cell r="AU76">
            <v>7.1408065842404413</v>
          </cell>
          <cell r="AV76">
            <v>84.678632251826187</v>
          </cell>
          <cell r="AW76">
            <v>53.261363129215852</v>
          </cell>
          <cell r="AX76">
            <v>420.13126459563892</v>
          </cell>
          <cell r="AY76">
            <v>125.1442546757571</v>
          </cell>
          <cell r="AZ76">
            <v>21.561450787257581</v>
          </cell>
          <cell r="BA76">
            <v>7.7336630972839506</v>
          </cell>
          <cell r="BB76">
            <v>0</v>
          </cell>
          <cell r="BC76">
            <v>0</v>
          </cell>
          <cell r="BD76">
            <v>0</v>
          </cell>
          <cell r="BE76">
            <v>0</v>
          </cell>
          <cell r="BF76">
            <v>0</v>
          </cell>
          <cell r="BG76">
            <v>6865.9191496459862</v>
          </cell>
          <cell r="BH76">
            <v>500.72819293496082</v>
          </cell>
          <cell r="BI76">
            <v>2824.0061491210545</v>
          </cell>
          <cell r="BJ76">
            <v>11.859725664042083</v>
          </cell>
          <cell r="BK76">
            <v>33.80837404300464</v>
          </cell>
          <cell r="BL76">
            <v>653.50688113602769</v>
          </cell>
          <cell r="BM76">
            <v>65.49091843970551</v>
          </cell>
          <cell r="BN76">
            <v>775.96844382622749</v>
          </cell>
        </row>
        <row r="77">
          <cell r="A77" t="str">
            <v>P73</v>
          </cell>
          <cell r="B77" t="str">
            <v>Medical appliances</v>
          </cell>
          <cell r="C77">
            <v>26656.916320111166</v>
          </cell>
          <cell r="E77">
            <v>0</v>
          </cell>
          <cell r="F77">
            <v>0</v>
          </cell>
          <cell r="G77">
            <v>0</v>
          </cell>
          <cell r="H77">
            <v>8.5206309069550592</v>
          </cell>
          <cell r="I77">
            <v>15.726671490237301</v>
          </cell>
          <cell r="J77">
            <v>28.266259561828416</v>
          </cell>
          <cell r="K77">
            <v>4.9622127392213908</v>
          </cell>
          <cell r="L77">
            <v>0</v>
          </cell>
          <cell r="M77">
            <v>0</v>
          </cell>
          <cell r="N77">
            <v>0</v>
          </cell>
          <cell r="O77">
            <v>0</v>
          </cell>
          <cell r="P77">
            <v>0</v>
          </cell>
          <cell r="Q77">
            <v>0</v>
          </cell>
          <cell r="R77">
            <v>0</v>
          </cell>
          <cell r="S77">
            <v>0</v>
          </cell>
          <cell r="T77">
            <v>0</v>
          </cell>
          <cell r="U77">
            <v>0</v>
          </cell>
          <cell r="V77">
            <v>0</v>
          </cell>
          <cell r="W77">
            <v>2.0392354549409206</v>
          </cell>
          <cell r="X77">
            <v>0</v>
          </cell>
          <cell r="Y77">
            <v>0</v>
          </cell>
          <cell r="Z77">
            <v>0</v>
          </cell>
          <cell r="AA77">
            <v>0</v>
          </cell>
          <cell r="AB77">
            <v>0</v>
          </cell>
          <cell r="AC77">
            <v>0</v>
          </cell>
          <cell r="AD77">
            <v>0</v>
          </cell>
          <cell r="AE77">
            <v>0</v>
          </cell>
          <cell r="AF77">
            <v>0</v>
          </cell>
          <cell r="AG77">
            <v>0</v>
          </cell>
          <cell r="AH77">
            <v>116.04430397979178</v>
          </cell>
          <cell r="AI77">
            <v>0</v>
          </cell>
          <cell r="AJ77">
            <v>0</v>
          </cell>
          <cell r="AK77">
            <v>0</v>
          </cell>
          <cell r="AL77">
            <v>2.4026244722696162</v>
          </cell>
          <cell r="AM77">
            <v>3.3680511277743865</v>
          </cell>
          <cell r="AN77">
            <v>23.271266870417197</v>
          </cell>
          <cell r="AO77">
            <v>0</v>
          </cell>
          <cell r="AP77">
            <v>0</v>
          </cell>
          <cell r="AQ77">
            <v>0</v>
          </cell>
          <cell r="AR77">
            <v>0</v>
          </cell>
          <cell r="AS77">
            <v>4.9528312057035784</v>
          </cell>
          <cell r="AT77">
            <v>1.1031632116232268</v>
          </cell>
          <cell r="AU77">
            <v>3.0276019960738497E-2</v>
          </cell>
          <cell r="AV77">
            <v>0.35902554285147803</v>
          </cell>
          <cell r="AW77">
            <v>0.22582072126069375</v>
          </cell>
          <cell r="AX77">
            <v>1.781297729180956</v>
          </cell>
          <cell r="AY77">
            <v>22.57806179171742</v>
          </cell>
          <cell r="AZ77">
            <v>3.890036897459562</v>
          </cell>
          <cell r="BA77">
            <v>1.3952787823876409</v>
          </cell>
          <cell r="BB77">
            <v>559.52731737105</v>
          </cell>
          <cell r="BC77">
            <v>45.484520916139985</v>
          </cell>
          <cell r="BD77">
            <v>169.09853531416093</v>
          </cell>
          <cell r="BE77">
            <v>16.808427011729385</v>
          </cell>
          <cell r="BF77">
            <v>602.41418839543132</v>
          </cell>
          <cell r="BG77">
            <v>446.19902180315592</v>
          </cell>
          <cell r="BH77">
            <v>22.802486705523211</v>
          </cell>
          <cell r="BI77">
            <v>128.60143203482912</v>
          </cell>
          <cell r="BJ77">
            <v>0.5400759146401799</v>
          </cell>
          <cell r="BK77">
            <v>1.5395877654348582</v>
          </cell>
          <cell r="BL77">
            <v>29.759822153668424</v>
          </cell>
          <cell r="BM77">
            <v>2.9823681153257122</v>
          </cell>
          <cell r="BN77">
            <v>45.036526863764173</v>
          </cell>
        </row>
        <row r="78">
          <cell r="A78" t="str">
            <v>P74</v>
          </cell>
          <cell r="B78" t="str">
            <v xml:space="preserve">Motor vehicles, parts </v>
          </cell>
          <cell r="C78">
            <v>280656.48483728844</v>
          </cell>
          <cell r="E78">
            <v>1188.186191670904</v>
          </cell>
          <cell r="F78">
            <v>120.41045314468874</v>
          </cell>
          <cell r="G78">
            <v>11.174914709995107</v>
          </cell>
          <cell r="H78">
            <v>689.30196745583999</v>
          </cell>
          <cell r="I78">
            <v>87.711283554684854</v>
          </cell>
          <cell r="J78">
            <v>2270.151408212128</v>
          </cell>
          <cell r="K78">
            <v>400.27645991732294</v>
          </cell>
          <cell r="L78">
            <v>414.66003816412365</v>
          </cell>
          <cell r="M78">
            <v>79.503316482437484</v>
          </cell>
          <cell r="N78">
            <v>22.529023955147672</v>
          </cell>
          <cell r="O78">
            <v>19.704689607689062</v>
          </cell>
          <cell r="P78">
            <v>3.7500766626042061</v>
          </cell>
          <cell r="Q78">
            <v>7.2590180478829192</v>
          </cell>
          <cell r="R78">
            <v>88.520835699622452</v>
          </cell>
          <cell r="S78">
            <v>55.704747976710792</v>
          </cell>
          <cell r="T78">
            <v>61.028351330004696</v>
          </cell>
          <cell r="U78">
            <v>48.277821542303542</v>
          </cell>
          <cell r="V78">
            <v>72.100685556707091</v>
          </cell>
          <cell r="W78">
            <v>166.28380397008942</v>
          </cell>
          <cell r="X78">
            <v>13.91375014029402</v>
          </cell>
          <cell r="Y78">
            <v>66.037854894504648</v>
          </cell>
          <cell r="Z78">
            <v>30.329577418375333</v>
          </cell>
          <cell r="AA78">
            <v>69.915245685387362</v>
          </cell>
          <cell r="AB78">
            <v>84.968163530644176</v>
          </cell>
          <cell r="AC78">
            <v>22.228593281530692</v>
          </cell>
          <cell r="AD78">
            <v>190.59415651095779</v>
          </cell>
          <cell r="AE78">
            <v>256.80409101522156</v>
          </cell>
          <cell r="AF78">
            <v>238.76977659295369</v>
          </cell>
          <cell r="AG78">
            <v>5.6504108190533113</v>
          </cell>
          <cell r="AH78">
            <v>16.383105969678454</v>
          </cell>
          <cell r="AI78">
            <v>51353.141337979054</v>
          </cell>
          <cell r="AJ78">
            <v>1895.1599579026029</v>
          </cell>
          <cell r="AK78">
            <v>29.705619799679447</v>
          </cell>
          <cell r="AL78">
            <v>56.128540630374538</v>
          </cell>
          <cell r="AM78">
            <v>126.10440765661835</v>
          </cell>
          <cell r="AN78">
            <v>35.099414161976341</v>
          </cell>
          <cell r="AO78">
            <v>0</v>
          </cell>
          <cell r="AP78">
            <v>1699.708936405782</v>
          </cell>
          <cell r="AQ78">
            <v>935.14801956172664</v>
          </cell>
          <cell r="AR78">
            <v>6604.6142633636391</v>
          </cell>
          <cell r="AS78">
            <v>0</v>
          </cell>
          <cell r="AT78">
            <v>4531.5116781200186</v>
          </cell>
          <cell r="AU78">
            <v>63.218754741732845</v>
          </cell>
          <cell r="AV78">
            <v>766.19724836721934</v>
          </cell>
          <cell r="AW78">
            <v>671.52639789577302</v>
          </cell>
          <cell r="AX78">
            <v>3789.6819209360369</v>
          </cell>
          <cell r="AY78">
            <v>47.51475128330388</v>
          </cell>
          <cell r="AZ78">
            <v>8.1864483041441041</v>
          </cell>
          <cell r="BA78">
            <v>2.9363160100988264</v>
          </cell>
          <cell r="BB78">
            <v>450.9850449959024</v>
          </cell>
          <cell r="BC78">
            <v>99.803550864434683</v>
          </cell>
          <cell r="BD78">
            <v>120.78759791790033</v>
          </cell>
          <cell r="BE78">
            <v>20.95254385042055</v>
          </cell>
          <cell r="BF78">
            <v>916.96088784398376</v>
          </cell>
          <cell r="BG78">
            <v>10067.863030421417</v>
          </cell>
          <cell r="BH78">
            <v>805.1556794549283</v>
          </cell>
          <cell r="BI78">
            <v>4700.9935260095535</v>
          </cell>
          <cell r="BJ78">
            <v>39.18024042004776</v>
          </cell>
          <cell r="BK78">
            <v>59.493892818898438</v>
          </cell>
          <cell r="BL78">
            <v>1043.8916937195199</v>
          </cell>
          <cell r="BM78">
            <v>129.53874867623048</v>
          </cell>
          <cell r="BN78">
            <v>1483.3599823109432</v>
          </cell>
        </row>
        <row r="79">
          <cell r="A79" t="str">
            <v>P75</v>
          </cell>
          <cell r="B79" t="str">
            <v>Ships and boats</v>
          </cell>
          <cell r="C79">
            <v>3963.5582225253006</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0.9321571298925897</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row>
        <row r="80">
          <cell r="A80" t="str">
            <v>P76</v>
          </cell>
          <cell r="B80" t="str">
            <v>Railway and trams</v>
          </cell>
          <cell r="C80">
            <v>2736.9983159877738</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78.843285514788079</v>
          </cell>
          <cell r="AE80">
            <v>8.2802778217321116</v>
          </cell>
          <cell r="AF80">
            <v>0</v>
          </cell>
          <cell r="AG80">
            <v>0</v>
          </cell>
          <cell r="AH80">
            <v>0</v>
          </cell>
          <cell r="AI80">
            <v>0</v>
          </cell>
          <cell r="AJ80">
            <v>99.454018020103447</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row>
        <row r="81">
          <cell r="A81" t="str">
            <v>P77</v>
          </cell>
          <cell r="B81" t="str">
            <v xml:space="preserve">Aircrafts </v>
          </cell>
          <cell r="C81">
            <v>11324.344378496759</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0.97047855833626362</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row>
        <row r="82">
          <cell r="A82" t="str">
            <v>P78</v>
          </cell>
          <cell r="B82" t="str">
            <v>Other transport equipment</v>
          </cell>
          <cell r="C82">
            <v>4753.4869583290811</v>
          </cell>
          <cell r="E82">
            <v>64.184971533134146</v>
          </cell>
          <cell r="F82">
            <v>6.5028447581427455</v>
          </cell>
          <cell r="G82">
            <v>0.57316910638495233</v>
          </cell>
          <cell r="H82">
            <v>17.743396155802987</v>
          </cell>
          <cell r="I82">
            <v>132.77022239646666</v>
          </cell>
          <cell r="J82">
            <v>184.39322170139991</v>
          </cell>
          <cell r="K82">
            <v>32.275580233755015</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3.6124264871307559</v>
          </cell>
          <cell r="AQ82">
            <v>1.2229469131484156</v>
          </cell>
          <cell r="AR82">
            <v>0</v>
          </cell>
          <cell r="AS82">
            <v>0</v>
          </cell>
          <cell r="AT82">
            <v>680.02140590126351</v>
          </cell>
          <cell r="AU82">
            <v>18.663006019301353</v>
          </cell>
          <cell r="AV82">
            <v>221.31362959891041</v>
          </cell>
          <cell r="AW82">
            <v>139.20236165904842</v>
          </cell>
          <cell r="AX82">
            <v>1098.0429490066006</v>
          </cell>
          <cell r="AY82">
            <v>0</v>
          </cell>
          <cell r="AZ82">
            <v>0</v>
          </cell>
          <cell r="BA82">
            <v>0</v>
          </cell>
          <cell r="BB82">
            <v>0</v>
          </cell>
          <cell r="BC82">
            <v>0</v>
          </cell>
          <cell r="BD82">
            <v>0</v>
          </cell>
          <cell r="BE82">
            <v>0</v>
          </cell>
          <cell r="BF82">
            <v>0</v>
          </cell>
          <cell r="BG82">
            <v>881.42590702431937</v>
          </cell>
          <cell r="BH82">
            <v>1.6468803505514975</v>
          </cell>
          <cell r="BI82">
            <v>9.2880734547098829</v>
          </cell>
          <cell r="BJ82">
            <v>3.9006290108332585E-2</v>
          </cell>
          <cell r="BK82">
            <v>0.11119475132639875</v>
          </cell>
          <cell r="BL82">
            <v>2.1493649782026854</v>
          </cell>
          <cell r="BM82">
            <v>0.21539771125276266</v>
          </cell>
          <cell r="BN82">
            <v>53.313091646205166</v>
          </cell>
        </row>
        <row r="83">
          <cell r="A83" t="str">
            <v>P79</v>
          </cell>
          <cell r="B83" t="str">
            <v>Construction</v>
          </cell>
          <cell r="C83">
            <v>117552.34882963132</v>
          </cell>
          <cell r="E83">
            <v>212.23102400411312</v>
          </cell>
          <cell r="F83">
            <v>21.534482610300184</v>
          </cell>
          <cell r="G83">
            <v>2.0765286979273658</v>
          </cell>
          <cell r="H83">
            <v>2.6962777501820208</v>
          </cell>
          <cell r="I83">
            <v>0.81120377553004952</v>
          </cell>
          <cell r="J83">
            <v>9.4749140999567292</v>
          </cell>
          <cell r="K83">
            <v>2.2627414714186114</v>
          </cell>
          <cell r="L83">
            <v>399.64895846094953</v>
          </cell>
          <cell r="M83">
            <v>144.82795720855995</v>
          </cell>
          <cell r="N83">
            <v>13.774231223155576</v>
          </cell>
          <cell r="O83">
            <v>57.268383632999267</v>
          </cell>
          <cell r="P83">
            <v>3.6149433565908655</v>
          </cell>
          <cell r="Q83">
            <v>43.88044584417468</v>
          </cell>
          <cell r="R83">
            <v>108.11869090099357</v>
          </cell>
          <cell r="S83">
            <v>29.262350876939863</v>
          </cell>
          <cell r="T83">
            <v>706.82059258319714</v>
          </cell>
          <cell r="U83">
            <v>1894.9240727905028</v>
          </cell>
          <cell r="V83">
            <v>346.05755384783043</v>
          </cell>
          <cell r="W83">
            <v>70.66373796427041</v>
          </cell>
          <cell r="X83">
            <v>5.0764367901223606</v>
          </cell>
          <cell r="Y83">
            <v>81.750900441492334</v>
          </cell>
          <cell r="Z83">
            <v>5.0886025423767416</v>
          </cell>
          <cell r="AA83">
            <v>25.285800064580023</v>
          </cell>
          <cell r="AB83">
            <v>384.25772802739385</v>
          </cell>
          <cell r="AC83">
            <v>165.11627553747294</v>
          </cell>
          <cell r="AD83">
            <v>233.37027744647139</v>
          </cell>
          <cell r="AE83">
            <v>124.18188232062697</v>
          </cell>
          <cell r="AF83">
            <v>48.67152253974303</v>
          </cell>
          <cell r="AG83">
            <v>46.563345333075915</v>
          </cell>
          <cell r="AH83">
            <v>12.124147347552915</v>
          </cell>
          <cell r="AI83">
            <v>226.91503414827233</v>
          </cell>
          <cell r="AJ83">
            <v>84.300619018848721</v>
          </cell>
          <cell r="AK83">
            <v>7.6709901310626023</v>
          </cell>
          <cell r="AL83">
            <v>34.089146151896102</v>
          </cell>
          <cell r="AM83">
            <v>18.078202492525524</v>
          </cell>
          <cell r="AN83">
            <v>163.66977164133931</v>
          </cell>
          <cell r="AO83">
            <v>5583.4964885671225</v>
          </cell>
          <cell r="AP83">
            <v>165.59478063557535</v>
          </cell>
          <cell r="AQ83">
            <v>83.218467269433617</v>
          </cell>
          <cell r="AR83">
            <v>35.600429411973174</v>
          </cell>
          <cell r="AS83">
            <v>590.57566163882871</v>
          </cell>
          <cell r="AT83">
            <v>3426.3834434896639</v>
          </cell>
          <cell r="AU83">
            <v>9.8688826381229902</v>
          </cell>
          <cell r="AV83">
            <v>93.891787811556227</v>
          </cell>
          <cell r="AW83">
            <v>494.26443051080662</v>
          </cell>
          <cell r="AX83">
            <v>2641.590928145582</v>
          </cell>
          <cell r="AY83">
            <v>41.460530522464055</v>
          </cell>
          <cell r="AZ83">
            <v>7.1433498148985759</v>
          </cell>
          <cell r="BA83">
            <v>2.5621773506595185</v>
          </cell>
          <cell r="BB83">
            <v>2219.6588693206718</v>
          </cell>
          <cell r="BC83">
            <v>67.747428860722636</v>
          </cell>
          <cell r="BD83">
            <v>315.48624133582791</v>
          </cell>
          <cell r="BE83">
            <v>34.771748185069526</v>
          </cell>
          <cell r="BF83">
            <v>2396.1528337614991</v>
          </cell>
          <cell r="BG83">
            <v>826.3508449219446</v>
          </cell>
          <cell r="BH83">
            <v>0</v>
          </cell>
          <cell r="BI83">
            <v>0</v>
          </cell>
          <cell r="BJ83">
            <v>0</v>
          </cell>
          <cell r="BK83">
            <v>0</v>
          </cell>
          <cell r="BL83">
            <v>0</v>
          </cell>
          <cell r="BM83">
            <v>0</v>
          </cell>
          <cell r="BN83">
            <v>607.4616012175062</v>
          </cell>
        </row>
        <row r="84">
          <cell r="A84" t="str">
            <v>P80</v>
          </cell>
          <cell r="B84" t="str">
            <v>Construction services</v>
          </cell>
          <cell r="C84">
            <v>95160.595666404814</v>
          </cell>
          <cell r="E84">
            <v>0</v>
          </cell>
          <cell r="F84">
            <v>0</v>
          </cell>
          <cell r="G84">
            <v>0</v>
          </cell>
          <cell r="H84">
            <v>464.7337295196354</v>
          </cell>
          <cell r="I84">
            <v>85.458362018902378</v>
          </cell>
          <cell r="J84">
            <v>1795.9920847147107</v>
          </cell>
          <cell r="K84">
            <v>142.4528553180761</v>
          </cell>
          <cell r="L84">
            <v>339.95272672428422</v>
          </cell>
          <cell r="M84">
            <v>123.19476359593283</v>
          </cell>
          <cell r="N84">
            <v>11.716751323149166</v>
          </cell>
          <cell r="O84">
            <v>48.714109617860039</v>
          </cell>
          <cell r="P84">
            <v>3.0749732359104103</v>
          </cell>
          <cell r="Q84">
            <v>37.325950434228446</v>
          </cell>
          <cell r="R84">
            <v>91.968821645869255</v>
          </cell>
          <cell r="S84">
            <v>24.891384702433633</v>
          </cell>
          <cell r="T84">
            <v>601.24162134406924</v>
          </cell>
          <cell r="U84">
            <v>1611.876102370863</v>
          </cell>
          <cell r="V84">
            <v>294.36635963508911</v>
          </cell>
          <cell r="W84">
            <v>60.10857752261888</v>
          </cell>
          <cell r="X84">
            <v>4.318160956784264</v>
          </cell>
          <cell r="Y84">
            <v>69.539632041768471</v>
          </cell>
          <cell r="Z84">
            <v>4.3285094903259083</v>
          </cell>
          <cell r="AA84">
            <v>21.508817919761832</v>
          </cell>
          <cell r="AB84">
            <v>326.8605100607416</v>
          </cell>
          <cell r="AC84">
            <v>140.45258196514567</v>
          </cell>
          <cell r="AD84">
            <v>198.51136972769496</v>
          </cell>
          <cell r="AE84">
            <v>105.63262736183498</v>
          </cell>
          <cell r="AF84">
            <v>41.401376009903302</v>
          </cell>
          <cell r="AG84">
            <v>39.608100750074186</v>
          </cell>
          <cell r="AH84">
            <v>10.313143229197983</v>
          </cell>
          <cell r="AI84">
            <v>193.02035689147451</v>
          </cell>
          <cell r="AJ84">
            <v>71.708494901038648</v>
          </cell>
          <cell r="AK84">
            <v>6.5251615361950233</v>
          </cell>
          <cell r="AL84">
            <v>28.997193513696974</v>
          </cell>
          <cell r="AM84">
            <v>10.077651576450922</v>
          </cell>
          <cell r="AN84">
            <v>91.624830318361816</v>
          </cell>
          <cell r="AO84">
            <v>4629.3618013675878</v>
          </cell>
          <cell r="AP84">
            <v>140.85961195836251</v>
          </cell>
          <cell r="AQ84">
            <v>70.78798596399605</v>
          </cell>
          <cell r="AR84">
            <v>17.082567825034051</v>
          </cell>
          <cell r="AS84">
            <v>0</v>
          </cell>
          <cell r="AT84">
            <v>2499.2303928584802</v>
          </cell>
          <cell r="AU84">
            <v>4.7026717594331764</v>
          </cell>
          <cell r="AV84">
            <v>41.254387369629733</v>
          </cell>
          <cell r="AW84">
            <v>372.6501613385127</v>
          </cell>
          <cell r="AX84">
            <v>1876.7269671416257</v>
          </cell>
          <cell r="AY84">
            <v>18.473453377097933</v>
          </cell>
          <cell r="AZ84">
            <v>3.1828425275535372</v>
          </cell>
          <cell r="BA84">
            <v>1.1416222425233931</v>
          </cell>
          <cell r="BB84">
            <v>1242.5988331664812</v>
          </cell>
          <cell r="BC84">
            <v>37.926042247260867</v>
          </cell>
          <cell r="BD84">
            <v>176.61400171998369</v>
          </cell>
          <cell r="BE84">
            <v>19.465754093623314</v>
          </cell>
          <cell r="BF84">
            <v>1341.4028418843768</v>
          </cell>
          <cell r="BG84">
            <v>1014.7978504023833</v>
          </cell>
          <cell r="BH84">
            <v>126.65800970470222</v>
          </cell>
          <cell r="BI84">
            <v>466.30374486633008</v>
          </cell>
          <cell r="BJ84">
            <v>11.959579022252871</v>
          </cell>
          <cell r="BK84">
            <v>24.271284955239047</v>
          </cell>
          <cell r="BL84">
            <v>86.580527056378017</v>
          </cell>
          <cell r="BM84">
            <v>7.5782052054263751</v>
          </cell>
          <cell r="BN84">
            <v>368.78294775508476</v>
          </cell>
        </row>
        <row r="85">
          <cell r="A85" t="str">
            <v>P81</v>
          </cell>
          <cell r="B85" t="str">
            <v>Trade services</v>
          </cell>
          <cell r="C85">
            <v>43084.78183791331</v>
          </cell>
          <cell r="E85">
            <v>268.35106926607989</v>
          </cell>
          <cell r="F85">
            <v>26.961191354447745</v>
          </cell>
          <cell r="G85">
            <v>2.1727031826593772</v>
          </cell>
          <cell r="H85">
            <v>74.496579367148129</v>
          </cell>
          <cell r="I85">
            <v>10.501609966229553</v>
          </cell>
          <cell r="J85">
            <v>122.85212762406813</v>
          </cell>
          <cell r="K85">
            <v>29.334368845534666</v>
          </cell>
          <cell r="L85">
            <v>791.58525292896365</v>
          </cell>
          <cell r="M85">
            <v>377.81646847661733</v>
          </cell>
          <cell r="N85">
            <v>126.83998011835278</v>
          </cell>
          <cell r="O85">
            <v>65.77048678429658</v>
          </cell>
          <cell r="P85">
            <v>26.123812351623066</v>
          </cell>
          <cell r="Q85">
            <v>27.500527328857789</v>
          </cell>
          <cell r="R85">
            <v>98.270085976319336</v>
          </cell>
          <cell r="S85">
            <v>468.02549858981524</v>
          </cell>
          <cell r="T85">
            <v>206.74248635756683</v>
          </cell>
          <cell r="U85">
            <v>95.630725954100271</v>
          </cell>
          <cell r="V85">
            <v>386.46769646264067</v>
          </cell>
          <cell r="W85">
            <v>438.77985842791963</v>
          </cell>
          <cell r="X85">
            <v>32.585082454689875</v>
          </cell>
          <cell r="Y85">
            <v>187.05904053686834</v>
          </cell>
          <cell r="Z85">
            <v>24.372383924312842</v>
          </cell>
          <cell r="AA85">
            <v>113.42956122642312</v>
          </cell>
          <cell r="AB85">
            <v>539.0715060654386</v>
          </cell>
          <cell r="AC85">
            <v>150.90558079187579</v>
          </cell>
          <cell r="AD85">
            <v>222.31173942147575</v>
          </cell>
          <cell r="AE85">
            <v>219.97733094211321</v>
          </cell>
          <cell r="AF85">
            <v>166.49145103445389</v>
          </cell>
          <cell r="AG85">
            <v>22.821725036460258</v>
          </cell>
          <cell r="AH85">
            <v>26.612742670888466</v>
          </cell>
          <cell r="AI85">
            <v>821.60535479707471</v>
          </cell>
          <cell r="AJ85">
            <v>131.63558074086484</v>
          </cell>
          <cell r="AK85">
            <v>96.137203200738696</v>
          </cell>
          <cell r="AL85">
            <v>59.635421982187594</v>
          </cell>
          <cell r="AM85">
            <v>92.018926468126267</v>
          </cell>
          <cell r="AN85">
            <v>24.303303354113432</v>
          </cell>
          <cell r="AO85">
            <v>212.32907811143045</v>
          </cell>
          <cell r="AP85">
            <v>0</v>
          </cell>
          <cell r="AQ85">
            <v>0</v>
          </cell>
          <cell r="AR85">
            <v>3551.231814262504</v>
          </cell>
          <cell r="AS85">
            <v>351.69149788371226</v>
          </cell>
          <cell r="AT85">
            <v>4518.0705170721658</v>
          </cell>
          <cell r="AU85">
            <v>40.161641610929308</v>
          </cell>
          <cell r="AV85">
            <v>420.01981307438672</v>
          </cell>
          <cell r="AW85">
            <v>519.79670995523929</v>
          </cell>
          <cell r="AX85">
            <v>4027.8814411628077</v>
          </cell>
          <cell r="AY85">
            <v>159.66859250160519</v>
          </cell>
          <cell r="AZ85">
            <v>27.509744721512156</v>
          </cell>
          <cell r="BA85">
            <v>9.8671976977631601</v>
          </cell>
          <cell r="BB85">
            <v>8575.5259806823269</v>
          </cell>
          <cell r="BC85">
            <v>369.83495616586174</v>
          </cell>
          <cell r="BD85">
            <v>914.05843983619434</v>
          </cell>
          <cell r="BE85">
            <v>204.9458315665978</v>
          </cell>
          <cell r="BF85">
            <v>9155.1937468881242</v>
          </cell>
          <cell r="BG85">
            <v>793.12382217829213</v>
          </cell>
          <cell r="BH85">
            <v>0</v>
          </cell>
          <cell r="BI85">
            <v>0</v>
          </cell>
          <cell r="BJ85">
            <v>0</v>
          </cell>
          <cell r="BK85">
            <v>0</v>
          </cell>
          <cell r="BL85">
            <v>0</v>
          </cell>
          <cell r="BM85">
            <v>0</v>
          </cell>
          <cell r="BN85">
            <v>609.7925483403211</v>
          </cell>
        </row>
        <row r="86">
          <cell r="A86" t="str">
            <v>P82</v>
          </cell>
          <cell r="B86" t="str">
            <v xml:space="preserve">Accommodation </v>
          </cell>
          <cell r="C86">
            <v>34585.057467893144</v>
          </cell>
          <cell r="E86">
            <v>4.9138755548119457</v>
          </cell>
          <cell r="F86">
            <v>0</v>
          </cell>
          <cell r="G86">
            <v>0</v>
          </cell>
          <cell r="H86">
            <v>19.704786824958376</v>
          </cell>
          <cell r="I86">
            <v>25.099248697697458</v>
          </cell>
          <cell r="J86">
            <v>104.60256784880245</v>
          </cell>
          <cell r="K86">
            <v>10.559213035362134</v>
          </cell>
          <cell r="L86">
            <v>102.85474810922402</v>
          </cell>
          <cell r="M86">
            <v>28.527905051979857</v>
          </cell>
          <cell r="N86">
            <v>6.0104946620489219</v>
          </cell>
          <cell r="O86">
            <v>2.8386678437542212</v>
          </cell>
          <cell r="P86">
            <v>3.2521701317758596</v>
          </cell>
          <cell r="Q86">
            <v>3.041339687896039</v>
          </cell>
          <cell r="R86">
            <v>14.702746091898764</v>
          </cell>
          <cell r="S86">
            <v>27.900870292957951</v>
          </cell>
          <cell r="T86">
            <v>30.050248222519134</v>
          </cell>
          <cell r="U86">
            <v>12.983825192532818</v>
          </cell>
          <cell r="V86">
            <v>43.802193103357723</v>
          </cell>
          <cell r="W86">
            <v>40.782167959038951</v>
          </cell>
          <cell r="X86">
            <v>10.114393902507576</v>
          </cell>
          <cell r="Y86">
            <v>175.58496340601997</v>
          </cell>
          <cell r="Z86">
            <v>4.6308645441283804</v>
          </cell>
          <cell r="AA86">
            <v>35.67874176608548</v>
          </cell>
          <cell r="AB86">
            <v>11.946112214991505</v>
          </cell>
          <cell r="AC86">
            <v>0.90926577351824078</v>
          </cell>
          <cell r="AD86">
            <v>19.51340968224703</v>
          </cell>
          <cell r="AE86">
            <v>55.706099871061106</v>
          </cell>
          <cell r="AF86">
            <v>39.422736071792421</v>
          </cell>
          <cell r="AG86">
            <v>5.4985792642218634</v>
          </cell>
          <cell r="AH86">
            <v>11.977363057608173</v>
          </cell>
          <cell r="AI86">
            <v>43.113124283350999</v>
          </cell>
          <cell r="AJ86">
            <v>5.9184527643984399</v>
          </cell>
          <cell r="AK86">
            <v>5.072600697480464</v>
          </cell>
          <cell r="AL86">
            <v>19.396561482257013</v>
          </cell>
          <cell r="AM86">
            <v>57.10913981274598</v>
          </cell>
          <cell r="AN86">
            <v>16.197906103835972</v>
          </cell>
          <cell r="AO86">
            <v>361.71781654871097</v>
          </cell>
          <cell r="AP86">
            <v>309.74860130278046</v>
          </cell>
          <cell r="AQ86">
            <v>178.44902823064379</v>
          </cell>
          <cell r="AR86">
            <v>33.183482452412584</v>
          </cell>
          <cell r="AS86">
            <v>322.96270325132059</v>
          </cell>
          <cell r="AT86">
            <v>2700.5787541884838</v>
          </cell>
          <cell r="AU86">
            <v>21.885486435097441</v>
          </cell>
          <cell r="AV86">
            <v>630.35186247810111</v>
          </cell>
          <cell r="AW86">
            <v>381.44764888551083</v>
          </cell>
          <cell r="AX86">
            <v>2241.2935361440673</v>
          </cell>
          <cell r="AY86">
            <v>24.317186217959684</v>
          </cell>
          <cell r="AZ86">
            <v>4.1896754691741922</v>
          </cell>
          <cell r="BA86">
            <v>1.502753172096241</v>
          </cell>
          <cell r="BB86">
            <v>221.69418680837938</v>
          </cell>
          <cell r="BC86">
            <v>5.1485850229392884</v>
          </cell>
          <cell r="BD86">
            <v>28.153164861648801</v>
          </cell>
          <cell r="BE86">
            <v>11.25273755709852</v>
          </cell>
          <cell r="BF86">
            <v>573.27244239127003</v>
          </cell>
          <cell r="BG86">
            <v>1008.2846277577047</v>
          </cell>
          <cell r="BH86">
            <v>202.76322179710158</v>
          </cell>
          <cell r="BI86">
            <v>52.156130895896503</v>
          </cell>
          <cell r="BJ86">
            <v>3.7999787375257021</v>
          </cell>
          <cell r="BK86">
            <v>4.8169342667733712</v>
          </cell>
          <cell r="BL86">
            <v>67.848634498773123</v>
          </cell>
          <cell r="BM86">
            <v>2.9401265159785503</v>
          </cell>
          <cell r="BN86">
            <v>389.59756074014518</v>
          </cell>
        </row>
        <row r="87">
          <cell r="A87" t="str">
            <v>P83</v>
          </cell>
          <cell r="B87" t="str">
            <v>Catering services</v>
          </cell>
          <cell r="C87">
            <v>33241.088850933651</v>
          </cell>
          <cell r="E87">
            <v>0</v>
          </cell>
          <cell r="F87">
            <v>0</v>
          </cell>
          <cell r="G87">
            <v>0</v>
          </cell>
          <cell r="H87">
            <v>23.377147551741306</v>
          </cell>
          <cell r="I87">
            <v>1.2675767368838855</v>
          </cell>
          <cell r="J87">
            <v>4.6704030165126174</v>
          </cell>
          <cell r="K87">
            <v>5.4840457243768563</v>
          </cell>
          <cell r="L87">
            <v>29.769802706308106</v>
          </cell>
          <cell r="M87">
            <v>15.116269645584447</v>
          </cell>
          <cell r="N87">
            <v>8.4239820474387948</v>
          </cell>
          <cell r="O87">
            <v>7.248657777459754</v>
          </cell>
          <cell r="P87">
            <v>1.7023960282546915</v>
          </cell>
          <cell r="Q87">
            <v>2.1438184367080635</v>
          </cell>
          <cell r="R87">
            <v>13.017807573405252</v>
          </cell>
          <cell r="S87">
            <v>15.556459161991711</v>
          </cell>
          <cell r="T87">
            <v>38.654896645275521</v>
          </cell>
          <cell r="U87">
            <v>19.215536403723739</v>
          </cell>
          <cell r="V87">
            <v>52.289288197961973</v>
          </cell>
          <cell r="W87">
            <v>58.639284015956562</v>
          </cell>
          <cell r="X87">
            <v>4.4484777897188437</v>
          </cell>
          <cell r="Y87">
            <v>19.023517817413079</v>
          </cell>
          <cell r="Z87">
            <v>4.3062860599246795</v>
          </cell>
          <cell r="AA87">
            <v>10.318713173753517</v>
          </cell>
          <cell r="AB87">
            <v>16.339193229359527</v>
          </cell>
          <cell r="AC87">
            <v>10.772569445824159</v>
          </cell>
          <cell r="AD87">
            <v>43.85505553348456</v>
          </cell>
          <cell r="AE87">
            <v>60.434143204920957</v>
          </cell>
          <cell r="AF87">
            <v>40.400288433607663</v>
          </cell>
          <cell r="AG87">
            <v>8.6699822277547547</v>
          </cell>
          <cell r="AH87">
            <v>11.420961457789218</v>
          </cell>
          <cell r="AI87">
            <v>135.59755500160958</v>
          </cell>
          <cell r="AJ87">
            <v>7.9823268659733513</v>
          </cell>
          <cell r="AK87">
            <v>8.6012421041389988</v>
          </cell>
          <cell r="AL87">
            <v>15.092635115964827</v>
          </cell>
          <cell r="AM87">
            <v>26.778981204373217</v>
          </cell>
          <cell r="AN87">
            <v>0.55618181368470054</v>
          </cell>
          <cell r="AO87">
            <v>118.73993194472034</v>
          </cell>
          <cell r="AP87">
            <v>299.65543815839828</v>
          </cell>
          <cell r="AQ87">
            <v>148.34047540916987</v>
          </cell>
          <cell r="AR87">
            <v>104.8227642689242</v>
          </cell>
          <cell r="AS87">
            <v>48.024402031383318</v>
          </cell>
          <cell r="AT87">
            <v>152.89145021463537</v>
          </cell>
          <cell r="AU87">
            <v>0.40418866666993791</v>
          </cell>
          <cell r="AV87">
            <v>4.212881399039941</v>
          </cell>
          <cell r="AW87">
            <v>29.415941617073774</v>
          </cell>
          <cell r="AX87">
            <v>212.03984487908099</v>
          </cell>
          <cell r="AY87">
            <v>10.643364908618901</v>
          </cell>
          <cell r="AZ87">
            <v>1.8337748647159127</v>
          </cell>
          <cell r="BA87">
            <v>0.65773853252775916</v>
          </cell>
          <cell r="BB87">
            <v>135.62960784108463</v>
          </cell>
          <cell r="BC87">
            <v>113.65674210129458</v>
          </cell>
          <cell r="BD87">
            <v>28.948816719303068</v>
          </cell>
          <cell r="BE87">
            <v>4.6497549822045334</v>
          </cell>
          <cell r="BF87">
            <v>430.3805962556292</v>
          </cell>
          <cell r="BG87">
            <v>0</v>
          </cell>
          <cell r="BH87">
            <v>85.909384176958525</v>
          </cell>
          <cell r="BI87">
            <v>146.75248770678269</v>
          </cell>
          <cell r="BJ87">
            <v>0.99792533525795635</v>
          </cell>
          <cell r="BK87">
            <v>7.2285227668184753</v>
          </cell>
          <cell r="BL87">
            <v>48.460936727213983</v>
          </cell>
          <cell r="BM87">
            <v>4.8257288754415661</v>
          </cell>
          <cell r="BN87">
            <v>95.596483966471055</v>
          </cell>
        </row>
        <row r="88">
          <cell r="A88" t="str">
            <v>P84</v>
          </cell>
          <cell r="B88" t="str">
            <v xml:space="preserve">Passenger transport </v>
          </cell>
          <cell r="C88">
            <v>106286.01829546796</v>
          </cell>
          <cell r="E88">
            <v>0</v>
          </cell>
          <cell r="F88">
            <v>0</v>
          </cell>
          <cell r="G88">
            <v>0</v>
          </cell>
          <cell r="H88">
            <v>196.29841696600568</v>
          </cell>
          <cell r="I88">
            <v>10.552111962337497</v>
          </cell>
          <cell r="J88">
            <v>49.039276726502472</v>
          </cell>
          <cell r="K88">
            <v>54.025507808031641</v>
          </cell>
          <cell r="L88">
            <v>807.29445177925868</v>
          </cell>
          <cell r="M88">
            <v>262.7798064511814</v>
          </cell>
          <cell r="N88">
            <v>154.49758915400821</v>
          </cell>
          <cell r="O88">
            <v>118.66288969904069</v>
          </cell>
          <cell r="P88">
            <v>20.020327311930682</v>
          </cell>
          <cell r="Q88">
            <v>40.710460150539681</v>
          </cell>
          <cell r="R88">
            <v>142.30206803991274</v>
          </cell>
          <cell r="S88">
            <v>146.10208902192093</v>
          </cell>
          <cell r="T88">
            <v>364.47262657782699</v>
          </cell>
          <cell r="U88">
            <v>58.049185776541798</v>
          </cell>
          <cell r="V88">
            <v>302.76298513374559</v>
          </cell>
          <cell r="W88">
            <v>680.77871230864014</v>
          </cell>
          <cell r="X88">
            <v>64.307823641874649</v>
          </cell>
          <cell r="Y88">
            <v>249.99105744024217</v>
          </cell>
          <cell r="Z88">
            <v>52.737179472308888</v>
          </cell>
          <cell r="AA88">
            <v>139.78630676898337</v>
          </cell>
          <cell r="AB88">
            <v>500.4177765653186</v>
          </cell>
          <cell r="AC88">
            <v>93.759825501402361</v>
          </cell>
          <cell r="AD88">
            <v>320.46332153987794</v>
          </cell>
          <cell r="AE88">
            <v>429.06102745835398</v>
          </cell>
          <cell r="AF88">
            <v>186.2883300177887</v>
          </cell>
          <cell r="AG88">
            <v>108.12878349037243</v>
          </cell>
          <cell r="AH88">
            <v>61.238337167330464</v>
          </cell>
          <cell r="AI88">
            <v>739.11098634509926</v>
          </cell>
          <cell r="AJ88">
            <v>145.15776146774039</v>
          </cell>
          <cell r="AK88">
            <v>58.626024009239764</v>
          </cell>
          <cell r="AL88">
            <v>78.001141582378494</v>
          </cell>
          <cell r="AM88">
            <v>4.6572789980795708</v>
          </cell>
          <cell r="AN88">
            <v>229.12638110521306</v>
          </cell>
          <cell r="AO88">
            <v>395.38657339553475</v>
          </cell>
          <cell r="AP88">
            <v>2830.7155108922543</v>
          </cell>
          <cell r="AQ88">
            <v>1295.9616367894901</v>
          </cell>
          <cell r="AR88">
            <v>531.07814013667758</v>
          </cell>
          <cell r="AS88">
            <v>1546.0047204879456</v>
          </cell>
          <cell r="AT88">
            <v>5650.9412707857946</v>
          </cell>
          <cell r="AU88">
            <v>45.009362302788652</v>
          </cell>
          <cell r="AV88">
            <v>705.28781646857306</v>
          </cell>
          <cell r="AW88">
            <v>772.65374113932444</v>
          </cell>
          <cell r="AX88">
            <v>4615.4378596371071</v>
          </cell>
          <cell r="AY88">
            <v>146.89297798534128</v>
          </cell>
          <cell r="AZ88">
            <v>25.308598657051903</v>
          </cell>
          <cell r="BA88">
            <v>9.0776904304456103</v>
          </cell>
          <cell r="BB88">
            <v>697.95300806452076</v>
          </cell>
          <cell r="BC88">
            <v>101.35127688609043</v>
          </cell>
          <cell r="BD88">
            <v>476.09825358990156</v>
          </cell>
          <cell r="BE88">
            <v>237.63174142529078</v>
          </cell>
          <cell r="BF88">
            <v>3121.7850934660873</v>
          </cell>
          <cell r="BG88">
            <v>3786.0782625600923</v>
          </cell>
          <cell r="BH88">
            <v>0</v>
          </cell>
          <cell r="BI88">
            <v>0</v>
          </cell>
          <cell r="BJ88">
            <v>0</v>
          </cell>
          <cell r="BK88">
            <v>0</v>
          </cell>
          <cell r="BL88">
            <v>0</v>
          </cell>
          <cell r="BM88">
            <v>0</v>
          </cell>
          <cell r="BN88">
            <v>1197.7483844194455</v>
          </cell>
        </row>
        <row r="89">
          <cell r="A89" t="str">
            <v>P85</v>
          </cell>
          <cell r="B89" t="str">
            <v xml:space="preserve">Freight transport </v>
          </cell>
          <cell r="C89">
            <v>49506.487010641213</v>
          </cell>
          <cell r="E89">
            <v>7779.0295538118862</v>
          </cell>
          <cell r="F89">
            <v>789.39589652187078</v>
          </cell>
          <cell r="G89">
            <v>73.31459484626825</v>
          </cell>
          <cell r="H89">
            <v>2012.814537810872</v>
          </cell>
          <cell r="I89">
            <v>11.166148392732328</v>
          </cell>
          <cell r="J89">
            <v>1800.6769378972647</v>
          </cell>
          <cell r="K89">
            <v>720.0821916781133</v>
          </cell>
          <cell r="L89">
            <v>5628.5760553363107</v>
          </cell>
          <cell r="M89">
            <v>538.52370907947159</v>
          </cell>
          <cell r="N89">
            <v>274.90975467825643</v>
          </cell>
          <cell r="O89">
            <v>118.13843318842763</v>
          </cell>
          <cell r="P89">
            <v>31.822713749283402</v>
          </cell>
          <cell r="Q89">
            <v>83.769609070685689</v>
          </cell>
          <cell r="R89">
            <v>762.18794044574383</v>
          </cell>
          <cell r="S89">
            <v>783.23116101230391</v>
          </cell>
          <cell r="T89">
            <v>276.58327290013813</v>
          </cell>
          <cell r="U89">
            <v>253.03124787184566</v>
          </cell>
          <cell r="V89">
            <v>1501.0010169412558</v>
          </cell>
          <cell r="W89">
            <v>3114.4266767636509</v>
          </cell>
          <cell r="X89">
            <v>211.48396052591352</v>
          </cell>
          <cell r="Y89">
            <v>520.27665783683415</v>
          </cell>
          <cell r="Z89">
            <v>102.08981763910448</v>
          </cell>
          <cell r="AA89">
            <v>1185.1898235792303</v>
          </cell>
          <cell r="AB89">
            <v>2984.2521272225135</v>
          </cell>
          <cell r="AC89">
            <v>116.76513906966036</v>
          </cell>
          <cell r="AD89">
            <v>385.94916066659084</v>
          </cell>
          <cell r="AE89">
            <v>334.07228993663671</v>
          </cell>
          <cell r="AF89">
            <v>155.25453616660695</v>
          </cell>
          <cell r="AG89">
            <v>22.51357062798828</v>
          </cell>
          <cell r="AH89">
            <v>21.090989502730661</v>
          </cell>
          <cell r="AI89">
            <v>1024.7196673437725</v>
          </cell>
          <cell r="AJ89">
            <v>22.468038935920895</v>
          </cell>
          <cell r="AK89">
            <v>571.73649606167464</v>
          </cell>
          <cell r="AL89">
            <v>260.80026772881456</v>
          </cell>
          <cell r="AM89">
            <v>493.37607825965267</v>
          </cell>
          <cell r="AN89">
            <v>0.39433854276261865</v>
          </cell>
          <cell r="AO89">
            <v>213.26651636338246</v>
          </cell>
          <cell r="AP89">
            <v>3615.8838154657778</v>
          </cell>
          <cell r="AQ89">
            <v>1226.9463036398454</v>
          </cell>
          <cell r="AR89">
            <v>311.28645457588067</v>
          </cell>
          <cell r="AS89">
            <v>47.016814418486305</v>
          </cell>
          <cell r="AT89">
            <v>1301.4134762357223</v>
          </cell>
          <cell r="AU89">
            <v>1.0965260257340328</v>
          </cell>
          <cell r="AV89">
            <v>53.309108402782556</v>
          </cell>
          <cell r="AW89">
            <v>701.30613434885504</v>
          </cell>
          <cell r="AX89">
            <v>586.46684363141708</v>
          </cell>
          <cell r="AY89">
            <v>177.79177174278522</v>
          </cell>
          <cell r="AZ89">
            <v>30.632237546531066</v>
          </cell>
          <cell r="BA89">
            <v>10.987173703582439</v>
          </cell>
          <cell r="BB89">
            <v>33.224879123963127</v>
          </cell>
          <cell r="BC89">
            <v>14.473121755436852</v>
          </cell>
          <cell r="BD89">
            <v>18.485342394375568</v>
          </cell>
          <cell r="BE89">
            <v>1.1488424098543353</v>
          </cell>
          <cell r="BF89">
            <v>41.349795965950634</v>
          </cell>
          <cell r="BG89">
            <v>3647.276903405223</v>
          </cell>
          <cell r="BH89">
            <v>8.0209874400390309</v>
          </cell>
          <cell r="BI89">
            <v>92.942823396770962</v>
          </cell>
          <cell r="BJ89">
            <v>0.86184072410933665</v>
          </cell>
          <cell r="BK89">
            <v>2.3410451196175774</v>
          </cell>
          <cell r="BL89">
            <v>18.601083812749629</v>
          </cell>
          <cell r="BM89">
            <v>2.5005936945918847</v>
          </cell>
          <cell r="BN89">
            <v>588.41946053892605</v>
          </cell>
        </row>
        <row r="90">
          <cell r="A90" t="str">
            <v>P86</v>
          </cell>
          <cell r="B90" t="str">
            <v>Supporting transport services</v>
          </cell>
          <cell r="C90">
            <v>35334.290328586445</v>
          </cell>
          <cell r="E90">
            <v>0</v>
          </cell>
          <cell r="F90">
            <v>0</v>
          </cell>
          <cell r="G90">
            <v>0</v>
          </cell>
          <cell r="H90">
            <v>10062.840569029069</v>
          </cell>
          <cell r="I90">
            <v>55.823906741250269</v>
          </cell>
          <cell r="J90">
            <v>9002.2824269219327</v>
          </cell>
          <cell r="K90">
            <v>3599.9701688039031</v>
          </cell>
          <cell r="L90">
            <v>1057.1419886205347</v>
          </cell>
          <cell r="M90">
            <v>278.8837781274064</v>
          </cell>
          <cell r="N90">
            <v>111.08591753090664</v>
          </cell>
          <cell r="O90">
            <v>79.52203857116983</v>
          </cell>
          <cell r="P90">
            <v>21.566644800438041</v>
          </cell>
          <cell r="Q90">
            <v>32.00027706213487</v>
          </cell>
          <cell r="R90">
            <v>127.47303488779076</v>
          </cell>
          <cell r="S90">
            <v>296.60563334270489</v>
          </cell>
          <cell r="T90">
            <v>157.69544087818562</v>
          </cell>
          <cell r="U90">
            <v>423.6730893366219</v>
          </cell>
          <cell r="V90">
            <v>450.99904819155074</v>
          </cell>
          <cell r="W90">
            <v>533.84133792303624</v>
          </cell>
          <cell r="X90">
            <v>62.477625795612795</v>
          </cell>
          <cell r="Y90">
            <v>145.94451857254964</v>
          </cell>
          <cell r="Z90">
            <v>35.315945298580615</v>
          </cell>
          <cell r="AA90">
            <v>152.11652609326254</v>
          </cell>
          <cell r="AB90">
            <v>626.8139131597286</v>
          </cell>
          <cell r="AC90">
            <v>190.79536953498624</v>
          </cell>
          <cell r="AD90">
            <v>314.77297915828444</v>
          </cell>
          <cell r="AE90">
            <v>304.36846847374636</v>
          </cell>
          <cell r="AF90">
            <v>210.87055343560948</v>
          </cell>
          <cell r="AG90">
            <v>47.587177145819766</v>
          </cell>
          <cell r="AH90">
            <v>31.489121495521825</v>
          </cell>
          <cell r="AI90">
            <v>1205.9340274769472</v>
          </cell>
          <cell r="AJ90">
            <v>69.90433636950344</v>
          </cell>
          <cell r="AK90">
            <v>92.569930390972857</v>
          </cell>
          <cell r="AL90">
            <v>105.22545030067988</v>
          </cell>
          <cell r="AM90">
            <v>0</v>
          </cell>
          <cell r="AN90">
            <v>0</v>
          </cell>
          <cell r="AO90">
            <v>1024.7904101307854</v>
          </cell>
          <cell r="AP90">
            <v>675.55099227992309</v>
          </cell>
          <cell r="AQ90">
            <v>563.43970885923864</v>
          </cell>
          <cell r="AR90">
            <v>0</v>
          </cell>
          <cell r="AS90">
            <v>0</v>
          </cell>
          <cell r="AT90">
            <v>564.64179641690737</v>
          </cell>
          <cell r="AU90">
            <v>0</v>
          </cell>
          <cell r="AV90">
            <v>0</v>
          </cell>
          <cell r="AW90">
            <v>109.24569463368388</v>
          </cell>
          <cell r="AX90">
            <v>0</v>
          </cell>
          <cell r="AY90">
            <v>0</v>
          </cell>
          <cell r="AZ90">
            <v>0</v>
          </cell>
          <cell r="BA90">
            <v>0</v>
          </cell>
          <cell r="BB90">
            <v>0</v>
          </cell>
          <cell r="BC90">
            <v>38.368785531562139</v>
          </cell>
          <cell r="BD90">
            <v>0</v>
          </cell>
          <cell r="BE90">
            <v>0</v>
          </cell>
          <cell r="BF90">
            <v>0</v>
          </cell>
          <cell r="BG90">
            <v>0</v>
          </cell>
          <cell r="BH90">
            <v>0</v>
          </cell>
          <cell r="BI90">
            <v>0</v>
          </cell>
          <cell r="BJ90">
            <v>0</v>
          </cell>
          <cell r="BK90">
            <v>0</v>
          </cell>
          <cell r="BL90">
            <v>0</v>
          </cell>
          <cell r="BM90">
            <v>0</v>
          </cell>
          <cell r="BN90">
            <v>4.8130349209465644</v>
          </cell>
        </row>
        <row r="91">
          <cell r="A91" t="str">
            <v>P87</v>
          </cell>
          <cell r="B91" t="str">
            <v>Postal,  courier services</v>
          </cell>
          <cell r="C91">
            <v>10169.402956084768</v>
          </cell>
          <cell r="E91">
            <v>0</v>
          </cell>
          <cell r="F91">
            <v>0</v>
          </cell>
          <cell r="G91">
            <v>0</v>
          </cell>
          <cell r="H91">
            <v>68.200573226313807</v>
          </cell>
          <cell r="I91">
            <v>25.303319651384754</v>
          </cell>
          <cell r="J91">
            <v>28.04910893415515</v>
          </cell>
          <cell r="K91">
            <v>77.947871269926694</v>
          </cell>
          <cell r="L91">
            <v>419.59194421364293</v>
          </cell>
          <cell r="M91">
            <v>94.043823579230704</v>
          </cell>
          <cell r="N91">
            <v>58.688697587086153</v>
          </cell>
          <cell r="O91">
            <v>27.898606500368437</v>
          </cell>
          <cell r="P91">
            <v>3.7438941313165062</v>
          </cell>
          <cell r="Q91">
            <v>29.855271254184601</v>
          </cell>
          <cell r="R91">
            <v>68.154119874041285</v>
          </cell>
          <cell r="S91">
            <v>57.052868706832029</v>
          </cell>
          <cell r="T91">
            <v>236.43795905732046</v>
          </cell>
          <cell r="U91">
            <v>29.781932094609232</v>
          </cell>
          <cell r="V91">
            <v>121.5438017758413</v>
          </cell>
          <cell r="W91">
            <v>225.46767708646408</v>
          </cell>
          <cell r="X91">
            <v>14.357738735553374</v>
          </cell>
          <cell r="Y91">
            <v>54.877295663333896</v>
          </cell>
          <cell r="Z91">
            <v>40.184275965857722</v>
          </cell>
          <cell r="AA91">
            <v>60.801972389098559</v>
          </cell>
          <cell r="AB91">
            <v>48.760425292543594</v>
          </cell>
          <cell r="AC91">
            <v>17.042585929927299</v>
          </cell>
          <cell r="AD91">
            <v>66.607423834752794</v>
          </cell>
          <cell r="AE91">
            <v>117.04979969146972</v>
          </cell>
          <cell r="AF91">
            <v>94.843195779665066</v>
          </cell>
          <cell r="AG91">
            <v>18.758677380780437</v>
          </cell>
          <cell r="AH91">
            <v>46.270501438513207</v>
          </cell>
          <cell r="AI91">
            <v>380.80711548804555</v>
          </cell>
          <cell r="AJ91">
            <v>31.758185223046386</v>
          </cell>
          <cell r="AK91">
            <v>20.13147370672014</v>
          </cell>
          <cell r="AL91">
            <v>39.517822851727011</v>
          </cell>
          <cell r="AM91">
            <v>107.06531237097271</v>
          </cell>
          <cell r="AN91">
            <v>8.3295174592782075</v>
          </cell>
          <cell r="AO91">
            <v>153.85530208379842</v>
          </cell>
          <cell r="AP91">
            <v>983.73615718214842</v>
          </cell>
          <cell r="AQ91">
            <v>1732.2316548135598</v>
          </cell>
          <cell r="AR91">
            <v>374.67176929149736</v>
          </cell>
          <cell r="AS91">
            <v>127.41464926234481</v>
          </cell>
          <cell r="AT91">
            <v>207.33436822196325</v>
          </cell>
          <cell r="AU91">
            <v>0.20170997807514418</v>
          </cell>
          <cell r="AV91">
            <v>11.388187107079613</v>
          </cell>
          <cell r="AW91">
            <v>101.80125218253366</v>
          </cell>
          <cell r="AX91">
            <v>220.88715838399423</v>
          </cell>
          <cell r="AY91">
            <v>36.691706734604971</v>
          </cell>
          <cell r="AZ91">
            <v>6.321715935808947</v>
          </cell>
          <cell r="BA91">
            <v>2.2674736374034015</v>
          </cell>
          <cell r="BB91">
            <v>106.58336799318836</v>
          </cell>
          <cell r="BC91">
            <v>28.155929405419108</v>
          </cell>
          <cell r="BD91">
            <v>69.09985731103761</v>
          </cell>
          <cell r="BE91">
            <v>9.8910636369247715</v>
          </cell>
          <cell r="BF91">
            <v>759.22131159222829</v>
          </cell>
          <cell r="BG91">
            <v>0</v>
          </cell>
          <cell r="BH91">
            <v>156.42850712814018</v>
          </cell>
          <cell r="BI91">
            <v>557.41260374375247</v>
          </cell>
          <cell r="BJ91">
            <v>1.2450342754160639</v>
          </cell>
          <cell r="BK91">
            <v>24.800789488140275</v>
          </cell>
          <cell r="BL91">
            <v>235.73668586574354</v>
          </cell>
          <cell r="BM91">
            <v>8.4289642702891499</v>
          </cell>
          <cell r="BN91">
            <v>379.34502730131874</v>
          </cell>
        </row>
        <row r="92">
          <cell r="A92" t="str">
            <v>P88</v>
          </cell>
          <cell r="B92" t="str">
            <v xml:space="preserve">Electricity distribution </v>
          </cell>
          <cell r="C92">
            <v>51016.239247188227</v>
          </cell>
          <cell r="E92">
            <v>0</v>
          </cell>
          <cell r="F92">
            <v>0</v>
          </cell>
          <cell r="G92">
            <v>0</v>
          </cell>
          <cell r="H92">
            <v>392.21921998430383</v>
          </cell>
          <cell r="I92">
            <v>550.08144599267939</v>
          </cell>
          <cell r="J92">
            <v>1890.9326647100288</v>
          </cell>
          <cell r="K92">
            <v>223.68173878864127</v>
          </cell>
          <cell r="L92">
            <v>1769.8523020037262</v>
          </cell>
          <cell r="M92">
            <v>154.26205453997935</v>
          </cell>
          <cell r="N92">
            <v>253.35412426599191</v>
          </cell>
          <cell r="O92">
            <v>97.846452480081638</v>
          </cell>
          <cell r="P92">
            <v>20.979653136159058</v>
          </cell>
          <cell r="Q92">
            <v>29.896396095216588</v>
          </cell>
          <cell r="R92">
            <v>182.91149165553267</v>
          </cell>
          <cell r="S92">
            <v>451.10298552875491</v>
          </cell>
          <cell r="T92">
            <v>110.4334095229318</v>
          </cell>
          <cell r="U92">
            <v>418.11042175622248</v>
          </cell>
          <cell r="V92">
            <v>789.59658613592092</v>
          </cell>
          <cell r="W92">
            <v>318.12851751889116</v>
          </cell>
          <cell r="X92">
            <v>136.19334025630968</v>
          </cell>
          <cell r="Y92">
            <v>305.79990637327325</v>
          </cell>
          <cell r="Z92">
            <v>149.22534910946445</v>
          </cell>
          <cell r="AA92">
            <v>280.26632953270615</v>
          </cell>
          <cell r="AB92">
            <v>2815.2346443158558</v>
          </cell>
          <cell r="AC92">
            <v>1849.8087501923969</v>
          </cell>
          <cell r="AD92">
            <v>327.25827200601384</v>
          </cell>
          <cell r="AE92">
            <v>190.37987089996216</v>
          </cell>
          <cell r="AF92">
            <v>197.97206953678253</v>
          </cell>
          <cell r="AG92">
            <v>21.966089105509788</v>
          </cell>
          <cell r="AH92">
            <v>35.607880873132949</v>
          </cell>
          <cell r="AI92">
            <v>597.72431834563849</v>
          </cell>
          <cell r="AJ92">
            <v>65.36338235235408</v>
          </cell>
          <cell r="AK92">
            <v>91.591342344173697</v>
          </cell>
          <cell r="AL92">
            <v>159.90654400621426</v>
          </cell>
          <cell r="AM92">
            <v>3686.9498326450494</v>
          </cell>
          <cell r="AN92">
            <v>157.06444289672959</v>
          </cell>
          <cell r="AO92">
            <v>268.28517064064198</v>
          </cell>
          <cell r="AP92">
            <v>600.99592588564042</v>
          </cell>
          <cell r="AQ92">
            <v>1016.7706395389534</v>
          </cell>
          <cell r="AR92">
            <v>293.34081922753541</v>
          </cell>
          <cell r="AS92">
            <v>544.61593619944165</v>
          </cell>
          <cell r="AT92">
            <v>1028.3774817695346</v>
          </cell>
          <cell r="AU92">
            <v>2.9773903098576735</v>
          </cell>
          <cell r="AV92">
            <v>19.618884420166395</v>
          </cell>
          <cell r="AW92">
            <v>123.85746209688961</v>
          </cell>
          <cell r="AX92">
            <v>228.47024047785604</v>
          </cell>
          <cell r="AY92">
            <v>192.09354025519139</v>
          </cell>
          <cell r="AZ92">
            <v>33.096328916526161</v>
          </cell>
          <cell r="BA92">
            <v>11.87099421661253</v>
          </cell>
          <cell r="BB92">
            <v>2947.8356863113545</v>
          </cell>
          <cell r="BC92">
            <v>47.387935997333138</v>
          </cell>
          <cell r="BD92">
            <v>136.05149086758834</v>
          </cell>
          <cell r="BE92">
            <v>13.929174003606928</v>
          </cell>
          <cell r="BF92">
            <v>1832.2523526874149</v>
          </cell>
          <cell r="BG92">
            <v>819.47556184405039</v>
          </cell>
          <cell r="BH92">
            <v>326.3467980564244</v>
          </cell>
          <cell r="BI92">
            <v>789.02648889516649</v>
          </cell>
          <cell r="BJ92">
            <v>1.2674233202639753</v>
          </cell>
          <cell r="BK92">
            <v>19.508870808588835</v>
          </cell>
          <cell r="BL92">
            <v>138.63890456606151</v>
          </cell>
          <cell r="BM92">
            <v>33.096366961256145</v>
          </cell>
          <cell r="BN92">
            <v>740.67242797001052</v>
          </cell>
        </row>
        <row r="93">
          <cell r="A93" t="str">
            <v>P89</v>
          </cell>
          <cell r="B93" t="str">
            <v xml:space="preserve">Water distribution </v>
          </cell>
          <cell r="C93">
            <v>20656.823923298791</v>
          </cell>
          <cell r="E93">
            <v>0</v>
          </cell>
          <cell r="F93">
            <v>0</v>
          </cell>
          <cell r="G93">
            <v>0</v>
          </cell>
          <cell r="H93">
            <v>172.38836975706241</v>
          </cell>
          <cell r="I93">
            <v>241.77204705083105</v>
          </cell>
          <cell r="J93">
            <v>831.10358386511928</v>
          </cell>
          <cell r="K93">
            <v>98.312699453488165</v>
          </cell>
          <cell r="L93">
            <v>105.63887859559478</v>
          </cell>
          <cell r="M93">
            <v>9.2075877930640964</v>
          </cell>
          <cell r="N93">
            <v>15.122191577640494</v>
          </cell>
          <cell r="O93">
            <v>5.8402554285748458</v>
          </cell>
          <cell r="P93">
            <v>1.2522327586992663</v>
          </cell>
          <cell r="Q93">
            <v>1.7844549819060285</v>
          </cell>
          <cell r="R93">
            <v>10.917614333615358</v>
          </cell>
          <cell r="S93">
            <v>26.92541827836785</v>
          </cell>
          <cell r="T93">
            <v>6.5915452539643749</v>
          </cell>
          <cell r="U93">
            <v>24.956159354909495</v>
          </cell>
          <cell r="V93">
            <v>47.129411763837226</v>
          </cell>
          <cell r="W93">
            <v>18.988443161006721</v>
          </cell>
          <cell r="X93">
            <v>8.1291030446870227</v>
          </cell>
          <cell r="Y93">
            <v>18.252573475954669</v>
          </cell>
          <cell r="Z93">
            <v>8.90695710603236</v>
          </cell>
          <cell r="AA93">
            <v>16.728526287995415</v>
          </cell>
          <cell r="AB93">
            <v>168.03562109239002</v>
          </cell>
          <cell r="AC93">
            <v>110.41131611118448</v>
          </cell>
          <cell r="AD93">
            <v>19.533379608404509</v>
          </cell>
          <cell r="AE93">
            <v>11.36338667711253</v>
          </cell>
          <cell r="AF93">
            <v>11.816549547912961</v>
          </cell>
          <cell r="AG93">
            <v>1.3111111122718295</v>
          </cell>
          <cell r="AH93">
            <v>2.1253618736120745</v>
          </cell>
          <cell r="AI93">
            <v>35.676946956456305</v>
          </cell>
          <cell r="AJ93">
            <v>3.9014071429013377</v>
          </cell>
          <cell r="AK93">
            <v>5.46690064665255</v>
          </cell>
          <cell r="AL93">
            <v>9.5444958710899321</v>
          </cell>
          <cell r="AM93">
            <v>7.4285422611842389</v>
          </cell>
          <cell r="AN93">
            <v>4326.7637092964915</v>
          </cell>
          <cell r="AO93">
            <v>36.030139470390921</v>
          </cell>
          <cell r="AP93">
            <v>39.902809348954065</v>
          </cell>
          <cell r="AQ93">
            <v>972.23727124123684</v>
          </cell>
          <cell r="AR93">
            <v>157.58024349819641</v>
          </cell>
          <cell r="AS93">
            <v>56.626498909182402</v>
          </cell>
          <cell r="AT93">
            <v>138.10895327493259</v>
          </cell>
          <cell r="AU93">
            <v>0.39985731550423259</v>
          </cell>
          <cell r="AV93">
            <v>2.6347753035478103</v>
          </cell>
          <cell r="AW93">
            <v>16.633799114364976</v>
          </cell>
          <cell r="AX93">
            <v>30.68307730015075</v>
          </cell>
          <cell r="AY93">
            <v>19.587189854692131</v>
          </cell>
          <cell r="AZ93">
            <v>3.3747312747744163</v>
          </cell>
          <cell r="BA93">
            <v>1.2104489155431559</v>
          </cell>
          <cell r="BB93">
            <v>395.88819113621332</v>
          </cell>
          <cell r="BC93">
            <v>6.3641010761823562</v>
          </cell>
          <cell r="BD93">
            <v>18.271431773170324</v>
          </cell>
          <cell r="BE93">
            <v>1.8706590485746115</v>
          </cell>
          <cell r="BF93">
            <v>246.06767364233457</v>
          </cell>
          <cell r="BG93">
            <v>225.28666684422774</v>
          </cell>
          <cell r="BH93">
            <v>43.827695066449593</v>
          </cell>
          <cell r="BI93">
            <v>105.9646135969432</v>
          </cell>
          <cell r="BJ93">
            <v>0.17021231135545745</v>
          </cell>
          <cell r="BK93">
            <v>2.6200007047158373</v>
          </cell>
          <cell r="BL93">
            <v>18.618916042244564</v>
          </cell>
          <cell r="BM93">
            <v>4.4447731297625772</v>
          </cell>
          <cell r="BN93">
            <v>81.088323878528698</v>
          </cell>
        </row>
        <row r="94">
          <cell r="A94" t="str">
            <v>P90</v>
          </cell>
          <cell r="B94" t="str">
            <v>Financial services</v>
          </cell>
          <cell r="C94">
            <v>171533.17926477085</v>
          </cell>
          <cell r="E94">
            <v>3070.6931555290703</v>
          </cell>
          <cell r="F94">
            <v>92.524367463686389</v>
          </cell>
          <cell r="G94">
            <v>236.81080757305153</v>
          </cell>
          <cell r="H94">
            <v>1225.1595443907854</v>
          </cell>
          <cell r="I94">
            <v>189.47400234057369</v>
          </cell>
          <cell r="J94">
            <v>1805.1957715427075</v>
          </cell>
          <cell r="K94">
            <v>2634.0265995764357</v>
          </cell>
          <cell r="L94">
            <v>1610.0834723594903</v>
          </cell>
          <cell r="M94">
            <v>438.66388546930142</v>
          </cell>
          <cell r="N94">
            <v>382.51883935167052</v>
          </cell>
          <cell r="O94">
            <v>535.83527807581504</v>
          </cell>
          <cell r="P94">
            <v>116.53572202018825</v>
          </cell>
          <cell r="Q94">
            <v>147.02551196369487</v>
          </cell>
          <cell r="R94">
            <v>516.42633251718757</v>
          </cell>
          <cell r="S94">
            <v>214.34983988923182</v>
          </cell>
          <cell r="T94">
            <v>594.4612484249343</v>
          </cell>
          <cell r="U94">
            <v>112.19817053506256</v>
          </cell>
          <cell r="V94">
            <v>250.05941205626735</v>
          </cell>
          <cell r="W94">
            <v>1724.8261504939167</v>
          </cell>
          <cell r="X94">
            <v>172.46424577334423</v>
          </cell>
          <cell r="Y94">
            <v>482.03114618679456</v>
          </cell>
          <cell r="Z94">
            <v>93.19471303090755</v>
          </cell>
          <cell r="AA94">
            <v>427.61597138547216</v>
          </cell>
          <cell r="AB94">
            <v>311.24278197330881</v>
          </cell>
          <cell r="AC94">
            <v>290.99587602954449</v>
          </cell>
          <cell r="AD94">
            <v>1250.1128635384393</v>
          </cell>
          <cell r="AE94">
            <v>1416.6118680394659</v>
          </cell>
          <cell r="AF94">
            <v>460.03722060741734</v>
          </cell>
          <cell r="AG94">
            <v>88.99342649865649</v>
          </cell>
          <cell r="AH94">
            <v>620.0332835560389</v>
          </cell>
          <cell r="AI94">
            <v>738.91370089963311</v>
          </cell>
          <cell r="AJ94">
            <v>131.02476574706884</v>
          </cell>
          <cell r="AK94">
            <v>443.34062116638853</v>
          </cell>
          <cell r="AL94">
            <v>447.07505410652146</v>
          </cell>
          <cell r="AM94">
            <v>3398.749058526103</v>
          </cell>
          <cell r="AN94">
            <v>1347.4834136176339</v>
          </cell>
          <cell r="AO94">
            <v>2231.4893326832416</v>
          </cell>
          <cell r="AP94">
            <v>5469.9816664169939</v>
          </cell>
          <cell r="AQ94">
            <v>7647.628721315743</v>
          </cell>
          <cell r="AR94">
            <v>4633.9226135892914</v>
          </cell>
          <cell r="AS94">
            <v>1053.1368605025827</v>
          </cell>
          <cell r="AT94">
            <v>1955.1692928847083</v>
          </cell>
          <cell r="AU94">
            <v>57.093452799573143</v>
          </cell>
          <cell r="AV94">
            <v>588.99567135825964</v>
          </cell>
          <cell r="AW94">
            <v>2478.9931002327867</v>
          </cell>
          <cell r="AX94">
            <v>1785.5373569198641</v>
          </cell>
          <cell r="AY94">
            <v>5254.6857768392956</v>
          </cell>
          <cell r="AZ94">
            <v>35882.142848950927</v>
          </cell>
          <cell r="BA94">
            <v>11.29530577598411</v>
          </cell>
          <cell r="BB94">
            <v>20131.280440885235</v>
          </cell>
          <cell r="BC94">
            <v>1582.9978438748308</v>
          </cell>
          <cell r="BD94">
            <v>323.14776232608739</v>
          </cell>
          <cell r="BE94">
            <v>53.768584289434401</v>
          </cell>
          <cell r="BF94">
            <v>7841.6369029746493</v>
          </cell>
          <cell r="BG94">
            <v>7453.7380936237878</v>
          </cell>
          <cell r="BH94">
            <v>85.767206234294633</v>
          </cell>
          <cell r="BI94">
            <v>426.18598372803194</v>
          </cell>
          <cell r="BJ94">
            <v>2.7156672501201911</v>
          </cell>
          <cell r="BK94">
            <v>21.688480192143651</v>
          </cell>
          <cell r="BL94">
            <v>120.14715880762589</v>
          </cell>
          <cell r="BM94">
            <v>53.669702594947502</v>
          </cell>
          <cell r="BN94">
            <v>3016.4130982572979</v>
          </cell>
        </row>
        <row r="95">
          <cell r="A95" t="str">
            <v>P91</v>
          </cell>
          <cell r="B95" t="str">
            <v xml:space="preserve">Insurance, pension </v>
          </cell>
          <cell r="C95">
            <v>96374.987186190643</v>
          </cell>
          <cell r="E95">
            <v>1060.1285449205943</v>
          </cell>
          <cell r="F95">
            <v>107.61242234531801</v>
          </cell>
          <cell r="G95">
            <v>9.8974929461143297</v>
          </cell>
          <cell r="H95">
            <v>154.8625294678564</v>
          </cell>
          <cell r="I95">
            <v>66.709678850855695</v>
          </cell>
          <cell r="J95">
            <v>342.74877190826885</v>
          </cell>
          <cell r="K95">
            <v>97.470340781004197</v>
          </cell>
          <cell r="L95">
            <v>386.40193573053585</v>
          </cell>
          <cell r="M95">
            <v>65.520815748452804</v>
          </cell>
          <cell r="N95">
            <v>64.847080136618558</v>
          </cell>
          <cell r="O95">
            <v>45.692323275877023</v>
          </cell>
          <cell r="P95">
            <v>10.19950970633059</v>
          </cell>
          <cell r="Q95">
            <v>16.139255149691191</v>
          </cell>
          <cell r="R95">
            <v>92.061322185258504</v>
          </cell>
          <cell r="S95">
            <v>101.88066893389576</v>
          </cell>
          <cell r="T95">
            <v>83.678968541543739</v>
          </cell>
          <cell r="U95">
            <v>67.513931356681994</v>
          </cell>
          <cell r="V95">
            <v>200.43741696039959</v>
          </cell>
          <cell r="W95">
            <v>176.01774714559156</v>
          </cell>
          <cell r="X95">
            <v>29.774663973529478</v>
          </cell>
          <cell r="Y95">
            <v>109.25865159972881</v>
          </cell>
          <cell r="Z95">
            <v>16.957382517532043</v>
          </cell>
          <cell r="AA95">
            <v>55.922035249381395</v>
          </cell>
          <cell r="AB95">
            <v>275.49423910641769</v>
          </cell>
          <cell r="AC95">
            <v>60.707770597036735</v>
          </cell>
          <cell r="AD95">
            <v>153.01400967579946</v>
          </cell>
          <cell r="AE95">
            <v>159.85407714413583</v>
          </cell>
          <cell r="AF95">
            <v>95.110041106838793</v>
          </cell>
          <cell r="AG95">
            <v>16.316740318061679</v>
          </cell>
          <cell r="AH95">
            <v>23.221022994359068</v>
          </cell>
          <cell r="AI95">
            <v>220.81232853680851</v>
          </cell>
          <cell r="AJ95">
            <v>53.169220100755581</v>
          </cell>
          <cell r="AK95">
            <v>59.443761868935745</v>
          </cell>
          <cell r="AL95">
            <v>46.177235470983007</v>
          </cell>
          <cell r="AM95">
            <v>187.63886784971905</v>
          </cell>
          <cell r="AN95">
            <v>60.84256139515584</v>
          </cell>
          <cell r="AO95">
            <v>584.61725641168994</v>
          </cell>
          <cell r="AP95">
            <v>1125.5679020438172</v>
          </cell>
          <cell r="AQ95">
            <v>755.70866865140067</v>
          </cell>
          <cell r="AR95">
            <v>616.42674776107685</v>
          </cell>
          <cell r="AS95">
            <v>131.40345543622755</v>
          </cell>
          <cell r="AT95">
            <v>1850.175978790865</v>
          </cell>
          <cell r="AU95">
            <v>1.2252401081322497</v>
          </cell>
          <cell r="AV95">
            <v>125.93375656854302</v>
          </cell>
          <cell r="AW95">
            <v>167.36716335765357</v>
          </cell>
          <cell r="AX95">
            <v>152.45478079936726</v>
          </cell>
          <cell r="AY95">
            <v>274.52563719980532</v>
          </cell>
          <cell r="AZ95">
            <v>1576.6261188365834</v>
          </cell>
          <cell r="BA95">
            <v>16.965131920528759</v>
          </cell>
          <cell r="BB95">
            <v>746.12253037463154</v>
          </cell>
          <cell r="BC95">
            <v>63.326154168628818</v>
          </cell>
          <cell r="BD95">
            <v>31.206924688639148</v>
          </cell>
          <cell r="BE95">
            <v>9.0542481198162648</v>
          </cell>
          <cell r="BF95">
            <v>747.21986112984996</v>
          </cell>
          <cell r="BG95">
            <v>1469.174363171654</v>
          </cell>
          <cell r="BH95">
            <v>47.574590587110968</v>
          </cell>
          <cell r="BI95">
            <v>492.91494214750458</v>
          </cell>
          <cell r="BJ95">
            <v>10.503707853750207</v>
          </cell>
          <cell r="BK95">
            <v>7.9888347462466065</v>
          </cell>
          <cell r="BL95">
            <v>62.651975621538156</v>
          </cell>
          <cell r="BM95">
            <v>17.472938412696166</v>
          </cell>
          <cell r="BN95">
            <v>429.44341737341188</v>
          </cell>
        </row>
        <row r="96">
          <cell r="A96" t="str">
            <v>P92</v>
          </cell>
          <cell r="B96" t="str">
            <v>Other financial services</v>
          </cell>
          <cell r="C96">
            <v>109955.81390070922</v>
          </cell>
          <cell r="E96">
            <v>0</v>
          </cell>
          <cell r="F96">
            <v>0</v>
          </cell>
          <cell r="G96">
            <v>0</v>
          </cell>
          <cell r="H96">
            <v>1388.9906556404267</v>
          </cell>
          <cell r="I96">
            <v>210.66356760380702</v>
          </cell>
          <cell r="J96">
            <v>4015.3074758397138</v>
          </cell>
          <cell r="K96">
            <v>3389.0007596487562</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25827.723028700471</v>
          </cell>
          <cell r="AZ96">
            <v>4449.9300465139022</v>
          </cell>
          <cell r="BA96">
            <v>55728.631537865505</v>
          </cell>
          <cell r="BB96">
            <v>0</v>
          </cell>
          <cell r="BC96">
            <v>0</v>
          </cell>
          <cell r="BD96">
            <v>0</v>
          </cell>
          <cell r="BE96">
            <v>0</v>
          </cell>
          <cell r="BF96">
            <v>0</v>
          </cell>
          <cell r="BG96">
            <v>0</v>
          </cell>
          <cell r="BH96">
            <v>0</v>
          </cell>
          <cell r="BI96">
            <v>0</v>
          </cell>
          <cell r="BJ96">
            <v>0</v>
          </cell>
          <cell r="BK96">
            <v>0</v>
          </cell>
          <cell r="BL96">
            <v>0</v>
          </cell>
          <cell r="BM96">
            <v>0</v>
          </cell>
          <cell r="BN96">
            <v>13138.564138241869</v>
          </cell>
        </row>
        <row r="97">
          <cell r="A97" t="str">
            <v>P93</v>
          </cell>
          <cell r="B97" t="str">
            <v>Real estate services</v>
          </cell>
          <cell r="C97">
            <v>224394.33666356665</v>
          </cell>
          <cell r="E97">
            <v>27.567674493051435</v>
          </cell>
          <cell r="F97">
            <v>2.6378286553152592</v>
          </cell>
          <cell r="G97">
            <v>0</v>
          </cell>
          <cell r="H97">
            <v>123.79095692744097</v>
          </cell>
          <cell r="I97">
            <v>167.2883273518905</v>
          </cell>
          <cell r="J97">
            <v>123.6549560587348</v>
          </cell>
          <cell r="K97">
            <v>95.400000109756903</v>
          </cell>
          <cell r="L97">
            <v>1741.1594042468291</v>
          </cell>
          <cell r="M97">
            <v>327.77747193810058</v>
          </cell>
          <cell r="N97">
            <v>247.78900083695771</v>
          </cell>
          <cell r="O97">
            <v>182.66715711883487</v>
          </cell>
          <cell r="P97">
            <v>34.749005066961317</v>
          </cell>
          <cell r="Q97">
            <v>77.832429096541745</v>
          </cell>
          <cell r="R97">
            <v>273.8890449785037</v>
          </cell>
          <cell r="S97">
            <v>423.74198333650509</v>
          </cell>
          <cell r="T97">
            <v>493.70328836904724</v>
          </cell>
          <cell r="U97">
            <v>146.56214862440223</v>
          </cell>
          <cell r="V97">
            <v>500.76430381209673</v>
          </cell>
          <cell r="W97">
            <v>690.30262698268143</v>
          </cell>
          <cell r="X97">
            <v>122.393718580428</v>
          </cell>
          <cell r="Y97">
            <v>531.44692657398741</v>
          </cell>
          <cell r="Z97">
            <v>58.699746056586804</v>
          </cell>
          <cell r="AA97">
            <v>134.51823549022501</v>
          </cell>
          <cell r="AB97">
            <v>263.08128988380651</v>
          </cell>
          <cell r="AC97">
            <v>106.79358413117551</v>
          </cell>
          <cell r="AD97">
            <v>793.51159139031029</v>
          </cell>
          <cell r="AE97">
            <v>665.97086599857653</v>
          </cell>
          <cell r="AF97">
            <v>288.5503496667958</v>
          </cell>
          <cell r="AG97">
            <v>113.75435169235689</v>
          </cell>
          <cell r="AH97">
            <v>157.64127486776459</v>
          </cell>
          <cell r="AI97">
            <v>708.05152902167174</v>
          </cell>
          <cell r="AJ97">
            <v>384.61595519248829</v>
          </cell>
          <cell r="AK97">
            <v>339.42747473937538</v>
          </cell>
          <cell r="AL97">
            <v>245.90114486162804</v>
          </cell>
          <cell r="AM97">
            <v>54.674690117399976</v>
          </cell>
          <cell r="AN97">
            <v>31.857292890206885</v>
          </cell>
          <cell r="AO97">
            <v>1421.5131760653137</v>
          </cell>
          <cell r="AP97">
            <v>4152.4585905799668</v>
          </cell>
          <cell r="AQ97">
            <v>13663.447181925705</v>
          </cell>
          <cell r="AR97">
            <v>3845.0443869158853</v>
          </cell>
          <cell r="AS97">
            <v>2117.2264917913049</v>
          </cell>
          <cell r="AT97">
            <v>2133.6281738678899</v>
          </cell>
          <cell r="AU97">
            <v>3.377095813116497</v>
          </cell>
          <cell r="AV97">
            <v>129.3320885562932</v>
          </cell>
          <cell r="AW97">
            <v>496.45195511155288</v>
          </cell>
          <cell r="AX97">
            <v>2143.1080572686255</v>
          </cell>
          <cell r="AY97">
            <v>1436.5690772443631</v>
          </cell>
          <cell r="AZ97">
            <v>247.51047134967567</v>
          </cell>
          <cell r="BA97">
            <v>88.777078006252808</v>
          </cell>
          <cell r="BB97">
            <v>3197.1471557944274</v>
          </cell>
          <cell r="BC97">
            <v>147.71080272607912</v>
          </cell>
          <cell r="BD97">
            <v>453.08699498983015</v>
          </cell>
          <cell r="BE97">
            <v>37.241835747623448</v>
          </cell>
          <cell r="BF97">
            <v>4845.9168404795546</v>
          </cell>
          <cell r="BG97">
            <v>3703.2196746096261</v>
          </cell>
          <cell r="BH97">
            <v>668.70658179614213</v>
          </cell>
          <cell r="BI97">
            <v>3969.516045594447</v>
          </cell>
          <cell r="BJ97">
            <v>9.4748998240337308</v>
          </cell>
          <cell r="BK97">
            <v>70.347715243133976</v>
          </cell>
          <cell r="BL97">
            <v>623.71430414303552</v>
          </cell>
          <cell r="BM97">
            <v>178.69158605704013</v>
          </cell>
          <cell r="BN97">
            <v>2786.0344854733607</v>
          </cell>
        </row>
        <row r="98">
          <cell r="A98" t="str">
            <v>P94</v>
          </cell>
          <cell r="B98" t="str">
            <v>Leasing, Rental services</v>
          </cell>
          <cell r="C98">
            <v>23084.028899463428</v>
          </cell>
          <cell r="E98">
            <v>0</v>
          </cell>
          <cell r="F98">
            <v>0</v>
          </cell>
          <cell r="G98">
            <v>0</v>
          </cell>
          <cell r="H98">
            <v>0</v>
          </cell>
          <cell r="I98">
            <v>0</v>
          </cell>
          <cell r="J98">
            <v>0</v>
          </cell>
          <cell r="K98">
            <v>0</v>
          </cell>
          <cell r="L98">
            <v>754.91829461517955</v>
          </cell>
          <cell r="M98">
            <v>75.545973806393704</v>
          </cell>
          <cell r="N98">
            <v>37.773910736068927</v>
          </cell>
          <cell r="O98">
            <v>22.462522820478874</v>
          </cell>
          <cell r="P98">
            <v>5.0357372021227818</v>
          </cell>
          <cell r="Q98">
            <v>7.5324904367885006</v>
          </cell>
          <cell r="R98">
            <v>39.802302967218402</v>
          </cell>
          <cell r="S98">
            <v>493.87859125459147</v>
          </cell>
          <cell r="T98">
            <v>104.27092750715775</v>
          </cell>
          <cell r="U98">
            <v>38.24546512153438</v>
          </cell>
          <cell r="V98">
            <v>176.25967295472893</v>
          </cell>
          <cell r="W98">
            <v>173.48732811327505</v>
          </cell>
          <cell r="X98">
            <v>37.82389030177692</v>
          </cell>
          <cell r="Y98">
            <v>43.247366677535467</v>
          </cell>
          <cell r="Z98">
            <v>28.859307536353953</v>
          </cell>
          <cell r="AA98">
            <v>64.576050220406046</v>
          </cell>
          <cell r="AB98">
            <v>126.43130141596447</v>
          </cell>
          <cell r="AC98">
            <v>30.270872285460264</v>
          </cell>
          <cell r="AD98">
            <v>147.35129903147435</v>
          </cell>
          <cell r="AE98">
            <v>135.32012455894386</v>
          </cell>
          <cell r="AF98">
            <v>44.250583615130388</v>
          </cell>
          <cell r="AG98">
            <v>19.474260743351898</v>
          </cell>
          <cell r="AH98">
            <v>20.365846502752564</v>
          </cell>
          <cell r="AI98">
            <v>124.26654068128417</v>
          </cell>
          <cell r="AJ98">
            <v>93.611064729657244</v>
          </cell>
          <cell r="AK98">
            <v>32.188950713638157</v>
          </cell>
          <cell r="AL98">
            <v>47.011920153290141</v>
          </cell>
          <cell r="AM98">
            <v>17.621727671855478</v>
          </cell>
          <cell r="AN98">
            <v>114.67533218198714</v>
          </cell>
          <cell r="AO98">
            <v>2256.6803628504131</v>
          </cell>
          <cell r="AP98">
            <v>1025.3312265863096</v>
          </cell>
          <cell r="AQ98">
            <v>2620.5459429925968</v>
          </cell>
          <cell r="AR98">
            <v>240.56583671283317</v>
          </cell>
          <cell r="AS98">
            <v>107.04770231802527</v>
          </cell>
          <cell r="AT98">
            <v>2858.2840575893788</v>
          </cell>
          <cell r="AU98">
            <v>25.374810638660641</v>
          </cell>
          <cell r="AV98">
            <v>1245.6418891707058</v>
          </cell>
          <cell r="AW98">
            <v>336.13792853118275</v>
          </cell>
          <cell r="AX98">
            <v>887.68151598480631</v>
          </cell>
          <cell r="AY98">
            <v>527.80864122582625</v>
          </cell>
          <cell r="AZ98">
            <v>90.937614933787913</v>
          </cell>
          <cell r="BA98">
            <v>32.61751185982731</v>
          </cell>
          <cell r="BB98">
            <v>251.9174490854875</v>
          </cell>
          <cell r="BC98">
            <v>430.9349091216875</v>
          </cell>
          <cell r="BD98">
            <v>70.631218598854176</v>
          </cell>
          <cell r="BE98">
            <v>34.054308398397673</v>
          </cell>
          <cell r="BF98">
            <v>834.58216438206659</v>
          </cell>
          <cell r="BG98">
            <v>0</v>
          </cell>
          <cell r="BH98">
            <v>245.37351448177395</v>
          </cell>
          <cell r="BI98">
            <v>844.53098736686695</v>
          </cell>
          <cell r="BJ98">
            <v>53.251966783163333</v>
          </cell>
          <cell r="BK98">
            <v>11.817810097797057</v>
          </cell>
          <cell r="BL98">
            <v>158.7763198513947</v>
          </cell>
          <cell r="BM98">
            <v>10.098580729366898</v>
          </cell>
          <cell r="BN98">
            <v>1170.0426379739054</v>
          </cell>
        </row>
        <row r="99">
          <cell r="A99" t="str">
            <v>P95</v>
          </cell>
          <cell r="B99" t="str">
            <v>Research, development</v>
          </cell>
          <cell r="C99">
            <v>3127.0501721340056</v>
          </cell>
          <cell r="E99">
            <v>0</v>
          </cell>
          <cell r="F99">
            <v>0</v>
          </cell>
          <cell r="G99">
            <v>0</v>
          </cell>
          <cell r="H99">
            <v>0</v>
          </cell>
          <cell r="I99">
            <v>0</v>
          </cell>
          <cell r="J99">
            <v>0</v>
          </cell>
          <cell r="K99">
            <v>0</v>
          </cell>
          <cell r="L99">
            <v>14.276223754930689</v>
          </cell>
          <cell r="M99">
            <v>3.1582881108206866</v>
          </cell>
          <cell r="N99">
            <v>5.2115046317478804</v>
          </cell>
          <cell r="O99">
            <v>1.5094962260621128</v>
          </cell>
          <cell r="P99">
            <v>2.4763426250721001</v>
          </cell>
          <cell r="Q99">
            <v>1.6477332904903812</v>
          </cell>
          <cell r="R99">
            <v>1.5352100088709304</v>
          </cell>
          <cell r="S99">
            <v>24.52866071172862</v>
          </cell>
          <cell r="T99">
            <v>26.471178034513837</v>
          </cell>
          <cell r="U99">
            <v>45.600606203801426</v>
          </cell>
          <cell r="V99">
            <v>17.526410445161826</v>
          </cell>
          <cell r="W99">
            <v>36.492644890154708</v>
          </cell>
          <cell r="X99">
            <v>1.0211757107406083</v>
          </cell>
          <cell r="Y99">
            <v>4.2000675659331987</v>
          </cell>
          <cell r="Z99">
            <v>2.5570454685237438</v>
          </cell>
          <cell r="AA99">
            <v>1.6395818470130568</v>
          </cell>
          <cell r="AB99">
            <v>24.115147481299836</v>
          </cell>
          <cell r="AC99">
            <v>3.4790940640458423</v>
          </cell>
          <cell r="AD99">
            <v>8.2185119401639426</v>
          </cell>
          <cell r="AE99">
            <v>41.33570474503265</v>
          </cell>
          <cell r="AF99">
            <v>2.3930426759547672</v>
          </cell>
          <cell r="AG99">
            <v>40.117585284219679</v>
          </cell>
          <cell r="AH99">
            <v>1.8013179675560522</v>
          </cell>
          <cell r="AI99">
            <v>108.41836467845093</v>
          </cell>
          <cell r="AJ99">
            <v>1.79704700190612</v>
          </cell>
          <cell r="AK99">
            <v>1.1703354968392776</v>
          </cell>
          <cell r="AL99">
            <v>5.2959497638278545</v>
          </cell>
          <cell r="AM99">
            <v>0</v>
          </cell>
          <cell r="AN99">
            <v>0</v>
          </cell>
          <cell r="AO99">
            <v>0</v>
          </cell>
          <cell r="AP99">
            <v>0</v>
          </cell>
          <cell r="AQ99">
            <v>0</v>
          </cell>
          <cell r="AR99">
            <v>4.7573956653045597</v>
          </cell>
          <cell r="AS99">
            <v>0</v>
          </cell>
          <cell r="AT99">
            <v>20.188186922840117</v>
          </cell>
          <cell r="AU99">
            <v>0</v>
          </cell>
          <cell r="AV99">
            <v>4.0016054956052098</v>
          </cell>
          <cell r="AW99">
            <v>2.3026194562732862</v>
          </cell>
          <cell r="AX99">
            <v>8.1251262707764038</v>
          </cell>
          <cell r="AY99">
            <v>269.5006635046534</v>
          </cell>
          <cell r="AZ99">
            <v>46.433016907922514</v>
          </cell>
          <cell r="BA99">
            <v>16.654598658481042</v>
          </cell>
          <cell r="BB99">
            <v>39.278503545212615</v>
          </cell>
          <cell r="BC99">
            <v>3.7688629937688374</v>
          </cell>
          <cell r="BD99">
            <v>10.422957318952779</v>
          </cell>
          <cell r="BE99">
            <v>45.61986664059539</v>
          </cell>
          <cell r="BF99">
            <v>25.441720138808847</v>
          </cell>
          <cell r="BG99">
            <v>0</v>
          </cell>
          <cell r="BH99">
            <v>327.17054662165191</v>
          </cell>
          <cell r="BI99">
            <v>1151.4654009102994</v>
          </cell>
          <cell r="BJ99">
            <v>6.7196814054755558</v>
          </cell>
          <cell r="BK99">
            <v>7.8720249896170715</v>
          </cell>
          <cell r="BL99">
            <v>224.48016609232542</v>
          </cell>
          <cell r="BM99">
            <v>5.3435854456995706</v>
          </cell>
          <cell r="BN99">
            <v>356.18484688858985</v>
          </cell>
        </row>
        <row r="100">
          <cell r="A100" t="str">
            <v>P96</v>
          </cell>
          <cell r="B100" t="str">
            <v xml:space="preserve">Legal, accounting </v>
          </cell>
          <cell r="C100">
            <v>30718.516892550204</v>
          </cell>
          <cell r="E100">
            <v>0</v>
          </cell>
          <cell r="F100">
            <v>0</v>
          </cell>
          <cell r="G100">
            <v>0</v>
          </cell>
          <cell r="H100">
            <v>72.426769496160759</v>
          </cell>
          <cell r="I100">
            <v>4.4605115180294943</v>
          </cell>
          <cell r="J100">
            <v>850.22109119707443</v>
          </cell>
          <cell r="K100">
            <v>34.461284594795842</v>
          </cell>
          <cell r="L100">
            <v>757.01447496612161</v>
          </cell>
          <cell r="M100">
            <v>59.692049167056439</v>
          </cell>
          <cell r="N100">
            <v>38.203874162101215</v>
          </cell>
          <cell r="O100">
            <v>25.676666660776672</v>
          </cell>
          <cell r="P100">
            <v>12.932951394697065</v>
          </cell>
          <cell r="Q100">
            <v>6.7861213195055097</v>
          </cell>
          <cell r="R100">
            <v>23.524946696110653</v>
          </cell>
          <cell r="S100">
            <v>30.404646866178219</v>
          </cell>
          <cell r="T100">
            <v>232.84662386535157</v>
          </cell>
          <cell r="U100">
            <v>6.0405808577887576</v>
          </cell>
          <cell r="V100">
            <v>236.9225503756235</v>
          </cell>
          <cell r="W100">
            <v>1025.053927292148</v>
          </cell>
          <cell r="X100">
            <v>78.492252750260135</v>
          </cell>
          <cell r="Y100">
            <v>23.364843672935521</v>
          </cell>
          <cell r="Z100">
            <v>46.100316330504448</v>
          </cell>
          <cell r="AA100">
            <v>74.248341023879902</v>
          </cell>
          <cell r="AB100">
            <v>48.052701932452216</v>
          </cell>
          <cell r="AC100">
            <v>36.989004282413283</v>
          </cell>
          <cell r="AD100">
            <v>30.203537809387488</v>
          </cell>
          <cell r="AE100">
            <v>105.15749172198497</v>
          </cell>
          <cell r="AF100">
            <v>450.2316435216602</v>
          </cell>
          <cell r="AG100">
            <v>27.405619776289797</v>
          </cell>
          <cell r="AH100">
            <v>2.9231847384375542</v>
          </cell>
          <cell r="AI100">
            <v>1223.1441990187159</v>
          </cell>
          <cell r="AJ100">
            <v>20.601525244519767</v>
          </cell>
          <cell r="AK100">
            <v>92.106811921472485</v>
          </cell>
          <cell r="AL100">
            <v>19.537121247315646</v>
          </cell>
          <cell r="AM100">
            <v>24.026679894947158</v>
          </cell>
          <cell r="AN100">
            <v>10.699846964946456</v>
          </cell>
          <cell r="AO100">
            <v>2307.7987875058134</v>
          </cell>
          <cell r="AP100">
            <v>715.21559178163693</v>
          </cell>
          <cell r="AQ100">
            <v>402.84625355588014</v>
          </cell>
          <cell r="AR100">
            <v>469.75641316837402</v>
          </cell>
          <cell r="AS100">
            <v>1364.0918356280322</v>
          </cell>
          <cell r="AT100">
            <v>108.6080545522387</v>
          </cell>
          <cell r="AU100">
            <v>0</v>
          </cell>
          <cell r="AV100">
            <v>16.369079961439546</v>
          </cell>
          <cell r="AW100">
            <v>15.425338978577502</v>
          </cell>
          <cell r="AX100">
            <v>600.54825135102146</v>
          </cell>
          <cell r="AY100">
            <v>998.42444578362108</v>
          </cell>
          <cell r="AZ100">
            <v>172.02131738556466</v>
          </cell>
          <cell r="BA100">
            <v>61.700621509065208</v>
          </cell>
          <cell r="BB100">
            <v>120.29919808519948</v>
          </cell>
          <cell r="BC100">
            <v>8.9039685722422046</v>
          </cell>
          <cell r="BD100">
            <v>340.49250111269913</v>
          </cell>
          <cell r="BE100">
            <v>5.0088605056699942</v>
          </cell>
          <cell r="BF100">
            <v>253.17546663785055</v>
          </cell>
          <cell r="BG100">
            <v>0</v>
          </cell>
          <cell r="BH100">
            <v>1463.3184564027772</v>
          </cell>
          <cell r="BI100">
            <v>5248.2177558102812</v>
          </cell>
          <cell r="BJ100">
            <v>71.652872842794736</v>
          </cell>
          <cell r="BK100">
            <v>198.15758905883311</v>
          </cell>
          <cell r="BL100">
            <v>1472.8482353919153</v>
          </cell>
          <cell r="BM100">
            <v>93.061654680723478</v>
          </cell>
          <cell r="BN100">
            <v>2780.1933729369248</v>
          </cell>
        </row>
        <row r="101">
          <cell r="A101" t="str">
            <v>P97</v>
          </cell>
          <cell r="B101" t="str">
            <v>Other business services</v>
          </cell>
          <cell r="C101">
            <v>158221.17854177495</v>
          </cell>
          <cell r="E101">
            <v>242.12595470985994</v>
          </cell>
          <cell r="F101">
            <v>23.754490691720356</v>
          </cell>
          <cell r="G101">
            <v>2.4814831199742793</v>
          </cell>
          <cell r="H101">
            <v>1525.4392576439495</v>
          </cell>
          <cell r="I101">
            <v>143.47131090520176</v>
          </cell>
          <cell r="J101">
            <v>1678.6011078359397</v>
          </cell>
          <cell r="K101">
            <v>400.91155830583625</v>
          </cell>
          <cell r="L101">
            <v>7497.779501275345</v>
          </cell>
          <cell r="M101">
            <v>1259.7771650904626</v>
          </cell>
          <cell r="N101">
            <v>243.90354837605886</v>
          </cell>
          <cell r="O101">
            <v>133.11475374047254</v>
          </cell>
          <cell r="P101">
            <v>37.302673870144936</v>
          </cell>
          <cell r="Q101">
            <v>94.015248224749882</v>
          </cell>
          <cell r="R101">
            <v>202.67286298105535</v>
          </cell>
          <cell r="S101">
            <v>388.3987214750577</v>
          </cell>
          <cell r="T101">
            <v>1360.4836788740026</v>
          </cell>
          <cell r="U101">
            <v>159.51954334924051</v>
          </cell>
          <cell r="V101">
            <v>850.87534644167431</v>
          </cell>
          <cell r="W101">
            <v>8525.6263303478736</v>
          </cell>
          <cell r="X101">
            <v>463.64415242993977</v>
          </cell>
          <cell r="Y101">
            <v>342.13490196584479</v>
          </cell>
          <cell r="Z101">
            <v>112.45532238298966</v>
          </cell>
          <cell r="AA101">
            <v>209.26490755576688</v>
          </cell>
          <cell r="AB101">
            <v>178.13176799329798</v>
          </cell>
          <cell r="AC101">
            <v>91.938725524073192</v>
          </cell>
          <cell r="AD101">
            <v>840.3403305510268</v>
          </cell>
          <cell r="AE101">
            <v>824.23971754492641</v>
          </cell>
          <cell r="AF101">
            <v>723.50490172965738</v>
          </cell>
          <cell r="AG101">
            <v>109.30032018657295</v>
          </cell>
          <cell r="AH101">
            <v>112.79171070159499</v>
          </cell>
          <cell r="AI101">
            <v>4760.1848970620376</v>
          </cell>
          <cell r="AJ101">
            <v>109.74277945434856</v>
          </cell>
          <cell r="AK101">
            <v>377.9285115633661</v>
          </cell>
          <cell r="AL101">
            <v>233.66458410449536</v>
          </cell>
          <cell r="AM101">
            <v>40.754733505006136</v>
          </cell>
          <cell r="AN101">
            <v>135.56447948836541</v>
          </cell>
          <cell r="AO101">
            <v>13578.415073773373</v>
          </cell>
          <cell r="AP101">
            <v>8993.8956203192647</v>
          </cell>
          <cell r="AQ101">
            <v>10075.447443656456</v>
          </cell>
          <cell r="AR101">
            <v>2627.0781382877735</v>
          </cell>
          <cell r="AS101">
            <v>1506.0156055299622</v>
          </cell>
          <cell r="AT101">
            <v>2475.4985305971263</v>
          </cell>
          <cell r="AU101">
            <v>0.92157054199445365</v>
          </cell>
          <cell r="AV101">
            <v>782.45470305735796</v>
          </cell>
          <cell r="AW101">
            <v>259.08703833974852</v>
          </cell>
          <cell r="AX101">
            <v>7741.2212182782341</v>
          </cell>
          <cell r="AY101">
            <v>1466.3475273204278</v>
          </cell>
          <cell r="AZ101">
            <v>252.64108311846357</v>
          </cell>
          <cell r="BA101">
            <v>90.617326294471198</v>
          </cell>
          <cell r="BB101">
            <v>3000.27637632094</v>
          </cell>
          <cell r="BC101">
            <v>248.4555122358887</v>
          </cell>
          <cell r="BD101">
            <v>622.02276814290371</v>
          </cell>
          <cell r="BE101">
            <v>25.032932052882604</v>
          </cell>
          <cell r="BF101">
            <v>4625.3608262658317</v>
          </cell>
          <cell r="BG101">
            <v>34847.729185013712</v>
          </cell>
          <cell r="BH101">
            <v>5895.9496063473352</v>
          </cell>
          <cell r="BI101">
            <v>9493.0663649894304</v>
          </cell>
          <cell r="BJ101">
            <v>166.98968548043763</v>
          </cell>
          <cell r="BK101">
            <v>302.00495418251393</v>
          </cell>
          <cell r="BL101">
            <v>4280.1561794433883</v>
          </cell>
          <cell r="BM101">
            <v>317.68187333449521</v>
          </cell>
          <cell r="BN101">
            <v>6342.8482336257384</v>
          </cell>
        </row>
        <row r="102">
          <cell r="A102" t="str">
            <v>P98</v>
          </cell>
          <cell r="B102" t="str">
            <v>Telecommunications</v>
          </cell>
          <cell r="C102">
            <v>136987.06140476809</v>
          </cell>
          <cell r="E102">
            <v>127.97092297484316</v>
          </cell>
          <cell r="F102">
            <v>11.807650361077973</v>
          </cell>
          <cell r="G102">
            <v>0</v>
          </cell>
          <cell r="H102">
            <v>182.55244501434512</v>
          </cell>
          <cell r="I102">
            <v>41.517798474259031</v>
          </cell>
          <cell r="J102">
            <v>485.92963572089496</v>
          </cell>
          <cell r="K102">
            <v>116.06658254271909</v>
          </cell>
          <cell r="L102">
            <v>812.65574521028122</v>
          </cell>
          <cell r="M102">
            <v>178.38168080339003</v>
          </cell>
          <cell r="N102">
            <v>233.35420738215598</v>
          </cell>
          <cell r="O102">
            <v>325.57440076598419</v>
          </cell>
          <cell r="P102">
            <v>40.469416999396742</v>
          </cell>
          <cell r="Q102">
            <v>100.90760103447239</v>
          </cell>
          <cell r="R102">
            <v>269.4990930799417</v>
          </cell>
          <cell r="S102">
            <v>302.01059201392025</v>
          </cell>
          <cell r="T102">
            <v>686.65897505423538</v>
          </cell>
          <cell r="U102">
            <v>23.135944493201382</v>
          </cell>
          <cell r="V102">
            <v>813.13799446521773</v>
          </cell>
          <cell r="W102">
            <v>634.78152934767445</v>
          </cell>
          <cell r="X102">
            <v>103.693143817966</v>
          </cell>
          <cell r="Y102">
            <v>415.72823806513975</v>
          </cell>
          <cell r="Z102">
            <v>42.425544564289545</v>
          </cell>
          <cell r="AA102">
            <v>164.0085436573313</v>
          </cell>
          <cell r="AB102">
            <v>306.66960594337928</v>
          </cell>
          <cell r="AC102">
            <v>133.48478379164825</v>
          </cell>
          <cell r="AD102">
            <v>954.38508554730117</v>
          </cell>
          <cell r="AE102">
            <v>986.68072583834658</v>
          </cell>
          <cell r="AF102">
            <v>332.57939720940431</v>
          </cell>
          <cell r="AG102">
            <v>112.14314815685097</v>
          </cell>
          <cell r="AH102">
            <v>176.77037421350906</v>
          </cell>
          <cell r="AI102">
            <v>673.16842853820026</v>
          </cell>
          <cell r="AJ102">
            <v>191.86521777925805</v>
          </cell>
          <cell r="AK102">
            <v>243.71930077422846</v>
          </cell>
          <cell r="AL102">
            <v>175.88294300862879</v>
          </cell>
          <cell r="AM102">
            <v>242.33600922111282</v>
          </cell>
          <cell r="AN102">
            <v>169.29125710804297</v>
          </cell>
          <cell r="AO102">
            <v>3694.3945727799664</v>
          </cell>
          <cell r="AP102">
            <v>6528.2154904940717</v>
          </cell>
          <cell r="AQ102">
            <v>5808.2727303870915</v>
          </cell>
          <cell r="AR102">
            <v>2719.1564398790556</v>
          </cell>
          <cell r="AS102">
            <v>3028.7693983146373</v>
          </cell>
          <cell r="AT102">
            <v>4008.2757862047029</v>
          </cell>
          <cell r="AU102">
            <v>5.9551087621306875</v>
          </cell>
          <cell r="AV102">
            <v>139.26059451550455</v>
          </cell>
          <cell r="AW102">
            <v>921.68291791592594</v>
          </cell>
          <cell r="AX102">
            <v>2273.2615671297131</v>
          </cell>
          <cell r="AY102">
            <v>3455.3019282641026</v>
          </cell>
          <cell r="AZ102">
            <v>595.32355420080353</v>
          </cell>
          <cell r="BA102">
            <v>213.53070567902509</v>
          </cell>
          <cell r="BB102">
            <v>2848.809980931409</v>
          </cell>
          <cell r="BC102">
            <v>435.38996614492771</v>
          </cell>
          <cell r="BD102">
            <v>1237.5572586274693</v>
          </cell>
          <cell r="BE102">
            <v>153.999668607074</v>
          </cell>
          <cell r="BF102">
            <v>9242.7475085325023</v>
          </cell>
          <cell r="BG102">
            <v>22939.326758721269</v>
          </cell>
          <cell r="BH102">
            <v>1087.6809589769605</v>
          </cell>
          <cell r="BI102">
            <v>4887.9961198266737</v>
          </cell>
          <cell r="BJ102">
            <v>31.102332218912235</v>
          </cell>
          <cell r="BK102">
            <v>153.60771852606712</v>
          </cell>
          <cell r="BL102">
            <v>554.77748002478063</v>
          </cell>
          <cell r="BM102">
            <v>158.60728449694324</v>
          </cell>
          <cell r="BN102">
            <v>4380.1483120089779</v>
          </cell>
        </row>
        <row r="103">
          <cell r="A103" t="str">
            <v>P99</v>
          </cell>
          <cell r="B103" t="str">
            <v>Support services</v>
          </cell>
          <cell r="C103">
            <v>103840.23503362696</v>
          </cell>
          <cell r="E103">
            <v>0</v>
          </cell>
          <cell r="F103">
            <v>0</v>
          </cell>
          <cell r="G103">
            <v>0</v>
          </cell>
          <cell r="H103">
            <v>0</v>
          </cell>
          <cell r="I103">
            <v>0</v>
          </cell>
          <cell r="J103">
            <v>0</v>
          </cell>
          <cell r="K103">
            <v>0</v>
          </cell>
          <cell r="L103">
            <v>4068.0227022309591</v>
          </cell>
          <cell r="M103">
            <v>974.73597785090601</v>
          </cell>
          <cell r="N103">
            <v>359.03375661833843</v>
          </cell>
          <cell r="O103">
            <v>177.35963814571392</v>
          </cell>
          <cell r="P103">
            <v>43.800116652465448</v>
          </cell>
          <cell r="Q103">
            <v>55.670517300946713</v>
          </cell>
          <cell r="R103">
            <v>699.6991665775862</v>
          </cell>
          <cell r="S103">
            <v>1078.2304469054582</v>
          </cell>
          <cell r="T103">
            <v>374.54744549124968</v>
          </cell>
          <cell r="U103">
            <v>950.83024281865755</v>
          </cell>
          <cell r="V103">
            <v>2410.9538354995634</v>
          </cell>
          <cell r="W103">
            <v>1111.46202969093</v>
          </cell>
          <cell r="X103">
            <v>187.40379888682355</v>
          </cell>
          <cell r="Y103">
            <v>529.17251816868168</v>
          </cell>
          <cell r="Z103">
            <v>195.60603473302149</v>
          </cell>
          <cell r="AA103">
            <v>663.12756807000733</v>
          </cell>
          <cell r="AB103">
            <v>3686.1490700265308</v>
          </cell>
          <cell r="AC103">
            <v>496.40406822283751</v>
          </cell>
          <cell r="AD103">
            <v>714.77655194002637</v>
          </cell>
          <cell r="AE103">
            <v>536.42160051994915</v>
          </cell>
          <cell r="AF103">
            <v>574.64529452304714</v>
          </cell>
          <cell r="AG103">
            <v>59.16928309858244</v>
          </cell>
          <cell r="AH103">
            <v>64.519734788165962</v>
          </cell>
          <cell r="AI103">
            <v>1513.223327841305</v>
          </cell>
          <cell r="AJ103">
            <v>112.8421832848893</v>
          </cell>
          <cell r="AK103">
            <v>216.84322323421321</v>
          </cell>
          <cell r="AL103">
            <v>356.38583866435113</v>
          </cell>
          <cell r="AM103">
            <v>2043.696703619479</v>
          </cell>
          <cell r="AN103">
            <v>485.00970015604082</v>
          </cell>
          <cell r="AO103">
            <v>3675.7778775200641</v>
          </cell>
          <cell r="AP103">
            <v>3669.6309824052601</v>
          </cell>
          <cell r="AQ103">
            <v>4064.1548160863117</v>
          </cell>
          <cell r="AR103">
            <v>1463.0101563866074</v>
          </cell>
          <cell r="AS103">
            <v>1038.9880834681901</v>
          </cell>
          <cell r="AT103">
            <v>11384.04916813968</v>
          </cell>
          <cell r="AU103">
            <v>11.758116422048099</v>
          </cell>
          <cell r="AV103">
            <v>321.77100991203247</v>
          </cell>
          <cell r="AW103">
            <v>987.84102068543621</v>
          </cell>
          <cell r="AX103">
            <v>3808.3244940142204</v>
          </cell>
          <cell r="AY103">
            <v>101.48219530650499</v>
          </cell>
          <cell r="AZ103">
            <v>17.484648940163712</v>
          </cell>
          <cell r="BA103">
            <v>6.2713954460532904</v>
          </cell>
          <cell r="BB103">
            <v>5079.0114417310069</v>
          </cell>
          <cell r="BC103">
            <v>334.84759428335065</v>
          </cell>
          <cell r="BD103">
            <v>821.39153141526742</v>
          </cell>
          <cell r="BE103">
            <v>156.63362672164678</v>
          </cell>
          <cell r="BF103">
            <v>1994.5913193664114</v>
          </cell>
          <cell r="BG103">
            <v>0</v>
          </cell>
          <cell r="BH103">
            <v>1826.5427359615799</v>
          </cell>
          <cell r="BI103">
            <v>2878.6359571164185</v>
          </cell>
          <cell r="BJ103">
            <v>68.530255799692426</v>
          </cell>
          <cell r="BK103">
            <v>93.046732205452571</v>
          </cell>
          <cell r="BL103">
            <v>811.400375669597</v>
          </cell>
          <cell r="BM103">
            <v>113.71730035020579</v>
          </cell>
          <cell r="BN103">
            <v>2246.6903919256183</v>
          </cell>
        </row>
        <row r="104">
          <cell r="A104" t="str">
            <v>P100</v>
          </cell>
          <cell r="B104" t="str">
            <v>Manufactured services n.e.c.</v>
          </cell>
          <cell r="C104">
            <v>3668.4846499978403</v>
          </cell>
          <cell r="E104">
            <v>0</v>
          </cell>
          <cell r="F104">
            <v>0</v>
          </cell>
          <cell r="G104">
            <v>0</v>
          </cell>
          <cell r="H104">
            <v>16.057799508404944</v>
          </cell>
          <cell r="I104">
            <v>45.464683424441354</v>
          </cell>
          <cell r="J104">
            <v>579.6175734059417</v>
          </cell>
          <cell r="K104">
            <v>128.52341101609423</v>
          </cell>
          <cell r="L104">
            <v>44.291254785828933</v>
          </cell>
          <cell r="M104">
            <v>5.0260414168906635</v>
          </cell>
          <cell r="N104">
            <v>3.9100587477279021</v>
          </cell>
          <cell r="O104">
            <v>4.1856463529172609</v>
          </cell>
          <cell r="P104">
            <v>0.80637345458198884</v>
          </cell>
          <cell r="Q104">
            <v>1.4623032676197427</v>
          </cell>
          <cell r="R104">
            <v>4.1696473360503852</v>
          </cell>
          <cell r="S104">
            <v>6.2436020846509832</v>
          </cell>
          <cell r="T104">
            <v>116.4909068747652</v>
          </cell>
          <cell r="U104">
            <v>3.5476427693602188</v>
          </cell>
          <cell r="V104">
            <v>16.12263761540283</v>
          </cell>
          <cell r="W104">
            <v>35.665116125548735</v>
          </cell>
          <cell r="X104">
            <v>2.5156321555753038</v>
          </cell>
          <cell r="Y104">
            <v>15.081815416773809</v>
          </cell>
          <cell r="Z104">
            <v>1.632691758703547</v>
          </cell>
          <cell r="AA104">
            <v>3.7163499248217082</v>
          </cell>
          <cell r="AB104">
            <v>8.6188182850799464</v>
          </cell>
          <cell r="AC104">
            <v>2.3437931749797438</v>
          </cell>
          <cell r="AD104">
            <v>11.428039237996277</v>
          </cell>
          <cell r="AE104">
            <v>15.009285050750591</v>
          </cell>
          <cell r="AF104">
            <v>7.3903275282569414</v>
          </cell>
          <cell r="AG104">
            <v>1.5302832819265322</v>
          </cell>
          <cell r="AH104">
            <v>2.6456748582963678</v>
          </cell>
          <cell r="AI104">
            <v>22.857324675002886</v>
          </cell>
          <cell r="AJ104">
            <v>2.8030673294487434</v>
          </cell>
          <cell r="AK104">
            <v>4.5489943813610481</v>
          </cell>
          <cell r="AL104">
            <v>2.9447066018472707</v>
          </cell>
          <cell r="AM104">
            <v>2.1655649508202606</v>
          </cell>
          <cell r="AN104">
            <v>1.4696548935292955</v>
          </cell>
          <cell r="AO104">
            <v>13.69492283878486</v>
          </cell>
          <cell r="AP104">
            <v>393.56044347735417</v>
          </cell>
          <cell r="AQ104">
            <v>144.13899394978557</v>
          </cell>
          <cell r="AR104">
            <v>16.546495789107915</v>
          </cell>
          <cell r="AS104">
            <v>22.611947028496925</v>
          </cell>
          <cell r="AT104">
            <v>29.720375575012778</v>
          </cell>
          <cell r="AU104">
            <v>0.13806854365861979</v>
          </cell>
          <cell r="AV104">
            <v>3.5377783108987693</v>
          </cell>
          <cell r="AW104">
            <v>6.4311060144664385</v>
          </cell>
          <cell r="AX104">
            <v>26.236567548256957</v>
          </cell>
          <cell r="AY104">
            <v>651.55799712005341</v>
          </cell>
          <cell r="AZ104">
            <v>112.25873474053739</v>
          </cell>
          <cell r="BA104">
            <v>40.264973019522451</v>
          </cell>
          <cell r="BB104">
            <v>44.85553319813846</v>
          </cell>
          <cell r="BC104">
            <v>6.118314972514975</v>
          </cell>
          <cell r="BD104">
            <v>8.582187694222517</v>
          </cell>
          <cell r="BE104">
            <v>4.4540131011061481</v>
          </cell>
          <cell r="BF104">
            <v>150.06478246771584</v>
          </cell>
          <cell r="BG104">
            <v>0</v>
          </cell>
          <cell r="BH104">
            <v>31.725573771589165</v>
          </cell>
          <cell r="BI104">
            <v>89.119667463504271</v>
          </cell>
          <cell r="BJ104">
            <v>0.34088560387968342</v>
          </cell>
          <cell r="BK104">
            <v>3.7038332350105145</v>
          </cell>
          <cell r="BL104">
            <v>8.1933838615928885</v>
          </cell>
          <cell r="BM104">
            <v>1.8957076850395835</v>
          </cell>
          <cell r="BN104">
            <v>360.00184767529896</v>
          </cell>
        </row>
        <row r="105">
          <cell r="A105" t="str">
            <v>P101</v>
          </cell>
          <cell r="B105" t="str">
            <v>Public administration</v>
          </cell>
          <cell r="C105">
            <v>439087.58699476381</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403.08119900703275</v>
          </cell>
          <cell r="AU105">
            <v>3.5830345262328125</v>
          </cell>
          <cell r="AV105">
            <v>37.472210586577248</v>
          </cell>
          <cell r="AW105">
            <v>46.373840403102882</v>
          </cell>
          <cell r="AX105">
            <v>359.34881375295652</v>
          </cell>
          <cell r="AY105">
            <v>31.258781802663258</v>
          </cell>
          <cell r="AZ105">
            <v>5.3856622283939597</v>
          </cell>
          <cell r="BA105">
            <v>1.9317298098874371</v>
          </cell>
          <cell r="BB105">
            <v>0</v>
          </cell>
          <cell r="BC105">
            <v>0</v>
          </cell>
          <cell r="BD105">
            <v>0</v>
          </cell>
          <cell r="BE105">
            <v>0</v>
          </cell>
          <cell r="BF105">
            <v>0</v>
          </cell>
          <cell r="BG105">
            <v>35978.82215382751</v>
          </cell>
          <cell r="BH105">
            <v>0</v>
          </cell>
          <cell r="BI105">
            <v>4766.2598571416966</v>
          </cell>
          <cell r="BJ105">
            <v>0</v>
          </cell>
          <cell r="BK105">
            <v>0</v>
          </cell>
          <cell r="BL105">
            <v>0</v>
          </cell>
          <cell r="BM105">
            <v>0</v>
          </cell>
          <cell r="BN105">
            <v>39.89335044593625</v>
          </cell>
        </row>
        <row r="106">
          <cell r="A106" t="str">
            <v>P102</v>
          </cell>
          <cell r="B106" t="str">
            <v>Education services</v>
          </cell>
          <cell r="C106">
            <v>33155.42423882852</v>
          </cell>
          <cell r="E106">
            <v>0</v>
          </cell>
          <cell r="F106">
            <v>0</v>
          </cell>
          <cell r="G106">
            <v>0</v>
          </cell>
          <cell r="H106">
            <v>0</v>
          </cell>
          <cell r="I106">
            <v>0</v>
          </cell>
          <cell r="J106">
            <v>0.35318117441465868</v>
          </cell>
          <cell r="K106">
            <v>0.59645538883127247</v>
          </cell>
          <cell r="L106">
            <v>32.218313655943035</v>
          </cell>
          <cell r="M106">
            <v>11.03516295983848</v>
          </cell>
          <cell r="N106">
            <v>2.7851861021385398</v>
          </cell>
          <cell r="O106">
            <v>2.1426855584834632</v>
          </cell>
          <cell r="P106">
            <v>0.99737308006646941</v>
          </cell>
          <cell r="Q106">
            <v>0.59013662989637172</v>
          </cell>
          <cell r="R106">
            <v>2.9105967260844769</v>
          </cell>
          <cell r="S106">
            <v>11.625587990936001</v>
          </cell>
          <cell r="T106">
            <v>7.7752263622235542</v>
          </cell>
          <cell r="U106">
            <v>0.46218851404062311</v>
          </cell>
          <cell r="V106">
            <v>18.38346823195927</v>
          </cell>
          <cell r="W106">
            <v>25.921867441519606</v>
          </cell>
          <cell r="X106">
            <v>3.6689056624476724</v>
          </cell>
          <cell r="Y106">
            <v>6.9741290221875873</v>
          </cell>
          <cell r="Z106">
            <v>1.5804252885872723</v>
          </cell>
          <cell r="AA106">
            <v>2.2617192995220337</v>
          </cell>
          <cell r="AB106">
            <v>16.870501005127135</v>
          </cell>
          <cell r="AC106">
            <v>2.7659784898971709</v>
          </cell>
          <cell r="AD106">
            <v>6.4185320621641697</v>
          </cell>
          <cell r="AE106">
            <v>18.161780852662964</v>
          </cell>
          <cell r="AF106">
            <v>284.96130065736992</v>
          </cell>
          <cell r="AG106">
            <v>1.9005980832561034</v>
          </cell>
          <cell r="AH106">
            <v>1.9925414326796276</v>
          </cell>
          <cell r="AI106">
            <v>16.059884468556604</v>
          </cell>
          <cell r="AJ106">
            <v>2.756410072076612</v>
          </cell>
          <cell r="AK106">
            <v>1.4207393259258709</v>
          </cell>
          <cell r="AL106">
            <v>1.8185626523434846</v>
          </cell>
          <cell r="AM106">
            <v>8.5106097763829798</v>
          </cell>
          <cell r="AN106">
            <v>32.517466784601979</v>
          </cell>
          <cell r="AO106">
            <v>0</v>
          </cell>
          <cell r="AP106">
            <v>40.913875229307081</v>
          </cell>
          <cell r="AQ106">
            <v>32.717940200217903</v>
          </cell>
          <cell r="AR106">
            <v>31.494590627395944</v>
          </cell>
          <cell r="AS106">
            <v>13.092054069572253</v>
          </cell>
          <cell r="AT106">
            <v>128.69187854230898</v>
          </cell>
          <cell r="AU106">
            <v>8.135837197464485E-2</v>
          </cell>
          <cell r="AV106">
            <v>3.1800109720918237</v>
          </cell>
          <cell r="AW106">
            <v>73.507754867827245</v>
          </cell>
          <cell r="AX106">
            <v>30.568230218956863</v>
          </cell>
          <cell r="AY106">
            <v>342.66848858421554</v>
          </cell>
          <cell r="AZ106">
            <v>59.039304457847798</v>
          </cell>
          <cell r="BA106">
            <v>21.176223004660052</v>
          </cell>
          <cell r="BB106">
            <v>82.440118269430187</v>
          </cell>
          <cell r="BC106">
            <v>3.3288381755553558</v>
          </cell>
          <cell r="BD106">
            <v>19.41028576503869</v>
          </cell>
          <cell r="BE106">
            <v>8.5468530375440093</v>
          </cell>
          <cell r="BF106">
            <v>242.92838212753534</v>
          </cell>
          <cell r="BG106">
            <v>0</v>
          </cell>
          <cell r="BH106">
            <v>22.978822217221445</v>
          </cell>
          <cell r="BI106">
            <v>40.206583302465859</v>
          </cell>
          <cell r="BJ106">
            <v>0.25108812827976501</v>
          </cell>
          <cell r="BK106">
            <v>2.7281543833321429</v>
          </cell>
          <cell r="BL106">
            <v>16.257683773338805</v>
          </cell>
          <cell r="BM106">
            <v>0.97136183488679861</v>
          </cell>
          <cell r="BN106">
            <v>211.26359422958629</v>
          </cell>
        </row>
        <row r="107">
          <cell r="A107" t="str">
            <v>P103</v>
          </cell>
          <cell r="B107" t="str">
            <v>Health, social services</v>
          </cell>
          <cell r="C107">
            <v>101395.95665532484</v>
          </cell>
          <cell r="E107">
            <v>2506.319049924035</v>
          </cell>
          <cell r="F107">
            <v>253.92554217490186</v>
          </cell>
          <cell r="G107">
            <v>23.873412372139786</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29.179992469167988</v>
          </cell>
          <cell r="AN107">
            <v>0</v>
          </cell>
          <cell r="AO107">
            <v>0</v>
          </cell>
          <cell r="AP107">
            <v>0</v>
          </cell>
          <cell r="AQ107">
            <v>0</v>
          </cell>
          <cell r="AR107">
            <v>0</v>
          </cell>
          <cell r="AS107">
            <v>0</v>
          </cell>
          <cell r="AT107">
            <v>552.21884972470173</v>
          </cell>
          <cell r="AU107">
            <v>4.9087360300465086</v>
          </cell>
          <cell r="AV107">
            <v>51.336706047657579</v>
          </cell>
          <cell r="AW107">
            <v>63.531886051255356</v>
          </cell>
          <cell r="AX107">
            <v>492.3057415464591</v>
          </cell>
          <cell r="AY107">
            <v>971.07494286754206</v>
          </cell>
          <cell r="AZ107">
            <v>167.30919566084822</v>
          </cell>
          <cell r="BA107">
            <v>60.0104772672926</v>
          </cell>
          <cell r="BB107">
            <v>5047.3272122963835</v>
          </cell>
          <cell r="BC107">
            <v>217.67504903132175</v>
          </cell>
          <cell r="BD107">
            <v>537.99056144277824</v>
          </cell>
          <cell r="BE107">
            <v>120.62568232467757</v>
          </cell>
          <cell r="BF107">
            <v>5388.5042896036593</v>
          </cell>
          <cell r="BG107">
            <v>9048.3135689779465</v>
          </cell>
          <cell r="BH107">
            <v>1490.1709470168962</v>
          </cell>
          <cell r="BI107">
            <v>286.68666597908771</v>
          </cell>
          <cell r="BJ107">
            <v>51.047382038181311</v>
          </cell>
          <cell r="BK107">
            <v>89.702080235153787</v>
          </cell>
          <cell r="BL107">
            <v>852.65387650460139</v>
          </cell>
          <cell r="BM107">
            <v>60.890397455008163</v>
          </cell>
          <cell r="BN107">
            <v>1442.3238299698487</v>
          </cell>
        </row>
        <row r="108">
          <cell r="A108" t="str">
            <v>P104</v>
          </cell>
          <cell r="B108" t="str">
            <v>Other services n.e.c.</v>
          </cell>
          <cell r="C108">
            <v>142506.71871117319</v>
          </cell>
          <cell r="E108">
            <v>775.90206448573838</v>
          </cell>
          <cell r="F108">
            <v>78.933786814824032</v>
          </cell>
          <cell r="G108">
            <v>6.9033928042846764</v>
          </cell>
          <cell r="H108">
            <v>1098.7914821745371</v>
          </cell>
          <cell r="I108">
            <v>156.60077069894555</v>
          </cell>
          <cell r="J108">
            <v>1832.3702551625511</v>
          </cell>
          <cell r="K108">
            <v>437.62482965052368</v>
          </cell>
          <cell r="L108">
            <v>6684.0028534292951</v>
          </cell>
          <cell r="M108">
            <v>3190.2139965673859</v>
          </cell>
          <cell r="N108">
            <v>1071.0138748833874</v>
          </cell>
          <cell r="O108">
            <v>555.35410710477879</v>
          </cell>
          <cell r="P108">
            <v>220.58475149027319</v>
          </cell>
          <cell r="Q108">
            <v>232.20948401547719</v>
          </cell>
          <cell r="R108">
            <v>829.77485070885757</v>
          </cell>
          <cell r="S108">
            <v>3951.9227480261434</v>
          </cell>
          <cell r="T108">
            <v>1745.6962009157887</v>
          </cell>
          <cell r="U108">
            <v>807.48857155640212</v>
          </cell>
          <cell r="V108">
            <v>3263.2634025919178</v>
          </cell>
          <cell r="W108">
            <v>3704.9778465525833</v>
          </cell>
          <cell r="X108">
            <v>275.14254882906818</v>
          </cell>
          <cell r="Y108">
            <v>1579.4927407779719</v>
          </cell>
          <cell r="Z108">
            <v>205.79600629523264</v>
          </cell>
          <cell r="AA108">
            <v>957.77872073203878</v>
          </cell>
          <cell r="AB108">
            <v>4551.8223986762359</v>
          </cell>
          <cell r="AC108">
            <v>1274.2194588380341</v>
          </cell>
          <cell r="AD108">
            <v>1877.1601607607545</v>
          </cell>
          <cell r="AE108">
            <v>1857.4488373380573</v>
          </cell>
          <cell r="AF108">
            <v>1405.8237311373236</v>
          </cell>
          <cell r="AG108">
            <v>192.70252281666467</v>
          </cell>
          <cell r="AH108">
            <v>224.71319076703466</v>
          </cell>
          <cell r="AI108">
            <v>6937.4871696217515</v>
          </cell>
          <cell r="AJ108">
            <v>1111.5070600787465</v>
          </cell>
          <cell r="AK108">
            <v>811.7651739175609</v>
          </cell>
          <cell r="AL108">
            <v>503.55072838903789</v>
          </cell>
          <cell r="AM108">
            <v>33.308686227678699</v>
          </cell>
          <cell r="AN108">
            <v>43.949531363540551</v>
          </cell>
          <cell r="AO108">
            <v>1013.5661525337816</v>
          </cell>
          <cell r="AP108">
            <v>0</v>
          </cell>
          <cell r="AQ108">
            <v>147.27594881960479</v>
          </cell>
          <cell r="AR108">
            <v>295.46043608178024</v>
          </cell>
          <cell r="AS108">
            <v>982.10752020705615</v>
          </cell>
          <cell r="AT108">
            <v>3519.1691830550863</v>
          </cell>
          <cell r="AU108">
            <v>31.386298714760706</v>
          </cell>
          <cell r="AV108">
            <v>328.46061762055638</v>
          </cell>
          <cell r="AW108">
            <v>405.37724063104577</v>
          </cell>
          <cell r="AX108">
            <v>3141.409750365638</v>
          </cell>
          <cell r="AY108">
            <v>115.4793749933182</v>
          </cell>
          <cell r="AZ108">
            <v>19.896261856470371</v>
          </cell>
          <cell r="BA108">
            <v>7.1363929826196602</v>
          </cell>
          <cell r="BB108">
            <v>3695.487336799441</v>
          </cell>
          <cell r="BC108">
            <v>165.14552407870724</v>
          </cell>
          <cell r="BD108">
            <v>423.48085888976726</v>
          </cell>
          <cell r="BE108">
            <v>89.246850111460262</v>
          </cell>
          <cell r="BF108">
            <v>3946.6549153645042</v>
          </cell>
          <cell r="BG108">
            <v>970.26688623896928</v>
          </cell>
          <cell r="BH108">
            <v>423.78442486523551</v>
          </cell>
          <cell r="BI108">
            <v>260.27518034964464</v>
          </cell>
          <cell r="BJ108">
            <v>19.058193407683866</v>
          </cell>
          <cell r="BK108">
            <v>39.316582151555544</v>
          </cell>
          <cell r="BL108">
            <v>251.79512854806148</v>
          </cell>
          <cell r="BM108">
            <v>12.875811494887222</v>
          </cell>
          <cell r="BN108">
            <v>1668.0382734285859</v>
          </cell>
        </row>
        <row r="109">
          <cell r="A109" t="str">
            <v>D1</v>
          </cell>
          <cell r="B109" t="str">
            <v>Purchases by non- residents</v>
          </cell>
          <cell r="C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row>
        <row r="110">
          <cell r="A110" t="str">
            <v>D2</v>
          </cell>
          <cell r="B110" t="str">
            <v>Purchases by residents</v>
          </cell>
          <cell r="C110">
            <v>30755</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row>
        <row r="111">
          <cell r="B111" t="str">
            <v>Total Industry</v>
          </cell>
          <cell r="C111">
            <v>5068291.2687752387</v>
          </cell>
          <cell r="E111">
            <v>60037.000000237611</v>
          </cell>
          <cell r="F111">
            <v>5867.9999999897509</v>
          </cell>
          <cell r="G111">
            <v>771.00000000298826</v>
          </cell>
          <cell r="H111">
            <v>27650.478051099089</v>
          </cell>
          <cell r="I111">
            <v>16115.651522742521</v>
          </cell>
          <cell r="J111">
            <v>58508.333189807738</v>
          </cell>
          <cell r="K111">
            <v>17867.681371313356</v>
          </cell>
          <cell r="L111">
            <v>137727.60456262124</v>
          </cell>
          <cell r="M111">
            <v>35973.125149191175</v>
          </cell>
          <cell r="N111">
            <v>14629.691523192614</v>
          </cell>
          <cell r="O111">
            <v>10133.599221210174</v>
          </cell>
          <cell r="P111">
            <v>3584.7914598539055</v>
          </cell>
          <cell r="Q111">
            <v>4231.4920315254049</v>
          </cell>
          <cell r="R111">
            <v>17053.433410107831</v>
          </cell>
          <cell r="S111">
            <v>37309.120668217322</v>
          </cell>
          <cell r="T111">
            <v>19216.128254751984</v>
          </cell>
          <cell r="U111">
            <v>65396.012615706284</v>
          </cell>
          <cell r="V111">
            <v>61802.556200497762</v>
          </cell>
          <cell r="W111">
            <v>68047.955318592605</v>
          </cell>
          <cell r="X111">
            <v>8235.3428236045165</v>
          </cell>
          <cell r="Y111">
            <v>19223.492311156744</v>
          </cell>
          <cell r="Z111">
            <v>4856.7109265980816</v>
          </cell>
          <cell r="AA111">
            <v>22195.067270080493</v>
          </cell>
          <cell r="AB111">
            <v>82234.555594638936</v>
          </cell>
          <cell r="AC111">
            <v>24523.72650404934</v>
          </cell>
          <cell r="AD111">
            <v>40427.257292853472</v>
          </cell>
          <cell r="AE111">
            <v>37265.572560207947</v>
          </cell>
          <cell r="AF111">
            <v>25422.468652363787</v>
          </cell>
          <cell r="AG111">
            <v>5586.0113611058605</v>
          </cell>
          <cell r="AH111">
            <v>3798.8789626198432</v>
          </cell>
          <cell r="AI111">
            <v>139390.49718279537</v>
          </cell>
          <cell r="AJ111">
            <v>8404.8773181812285</v>
          </cell>
          <cell r="AK111">
            <v>12043.439245685131</v>
          </cell>
          <cell r="AL111">
            <v>19020.381946155245</v>
          </cell>
          <cell r="AM111">
            <v>28041.871890458777</v>
          </cell>
          <cell r="AN111">
            <v>14822.617002083087</v>
          </cell>
          <cell r="AO111">
            <v>133335.97325799291</v>
          </cell>
          <cell r="AP111">
            <v>83267.655245511763</v>
          </cell>
          <cell r="AQ111">
            <v>68057.363157745131</v>
          </cell>
          <cell r="AR111">
            <v>29136.140758514284</v>
          </cell>
          <cell r="AS111">
            <v>25545.997102236212</v>
          </cell>
          <cell r="AT111">
            <v>80908.804490524795</v>
          </cell>
          <cell r="AU111">
            <v>946.45786999655616</v>
          </cell>
          <cell r="AV111">
            <v>13784.432419999881</v>
          </cell>
          <cell r="AW111">
            <v>15205.744809160222</v>
          </cell>
          <cell r="AX111">
            <v>80272.514105893817</v>
          </cell>
          <cell r="AY111">
            <v>43494.99999971583</v>
          </cell>
          <cell r="AZ111">
            <v>44000.000000010565</v>
          </cell>
          <cell r="BA111">
            <v>56507.000000206201</v>
          </cell>
          <cell r="BB111">
            <v>76152.522921429816</v>
          </cell>
          <cell r="BC111">
            <v>5703.7861766399728</v>
          </cell>
          <cell r="BD111">
            <v>11369.066838961553</v>
          </cell>
          <cell r="BE111">
            <v>1725.0000000989533</v>
          </cell>
          <cell r="BF111">
            <v>76234.040483597113</v>
          </cell>
          <cell r="BG111">
            <v>176306</v>
          </cell>
          <cell r="BH111">
            <v>18362.729707935559</v>
          </cell>
          <cell r="BI111">
            <v>58053.999999608044</v>
          </cell>
          <cell r="BJ111">
            <v>619.32808782418215</v>
          </cell>
          <cell r="BK111">
            <v>1355.729049071361</v>
          </cell>
          <cell r="BL111">
            <v>14772.07460526785</v>
          </cell>
          <cell r="BM111">
            <v>1595.1385492826839</v>
          </cell>
          <cell r="BN111">
            <v>88196.648999789657</v>
          </cell>
        </row>
        <row r="113">
          <cell r="A113" t="str">
            <v>V1</v>
          </cell>
          <cell r="B113" t="str">
            <v>Total gross value added / GDP</v>
          </cell>
          <cell r="D113">
            <v>224109</v>
          </cell>
          <cell r="E113">
            <v>45109</v>
          </cell>
          <cell r="F113">
            <v>6939</v>
          </cell>
          <cell r="G113">
            <v>1742</v>
          </cell>
          <cell r="H113">
            <v>28289.2146307</v>
          </cell>
          <cell r="I113">
            <v>30604.686373799996</v>
          </cell>
          <cell r="J113">
            <v>80526.178827540294</v>
          </cell>
          <cell r="K113">
            <v>17352.819973401034</v>
          </cell>
          <cell r="L113">
            <v>34503.761664860707</v>
          </cell>
          <cell r="M113">
            <v>21795.667687800749</v>
          </cell>
          <cell r="N113">
            <v>3787.6505795160142</v>
          </cell>
          <cell r="O113">
            <v>4794.6164465429492</v>
          </cell>
          <cell r="P113">
            <v>751.44184094406194</v>
          </cell>
          <cell r="Q113">
            <v>1490.5079650850939</v>
          </cell>
          <cell r="R113">
            <v>8501.2716768214013</v>
          </cell>
          <cell r="S113">
            <v>10736.716150373753</v>
          </cell>
          <cell r="T113">
            <v>8815.3385796144466</v>
          </cell>
          <cell r="U113">
            <v>20534.599862844188</v>
          </cell>
          <cell r="V113">
            <v>15724.480122197099</v>
          </cell>
          <cell r="W113">
            <v>19955.305499164177</v>
          </cell>
          <cell r="X113">
            <v>3313.4054759303563</v>
          </cell>
          <cell r="Y113">
            <v>9640.8380028925603</v>
          </cell>
          <cell r="Z113">
            <v>2267.8071654000005</v>
          </cell>
          <cell r="AA113">
            <v>9389.7540765100021</v>
          </cell>
          <cell r="AB113">
            <v>23642.481783551324</v>
          </cell>
          <cell r="AC113">
            <v>11809.170344062306</v>
          </cell>
          <cell r="AD113">
            <v>16520.255457130315</v>
          </cell>
          <cell r="AE113">
            <v>14017.215867057221</v>
          </cell>
          <cell r="AF113">
            <v>8133.6093615399996</v>
          </cell>
          <cell r="AG113">
            <v>2395.8396492999996</v>
          </cell>
          <cell r="AH113">
            <v>1653.9583131099998</v>
          </cell>
          <cell r="AI113">
            <v>21133.982101000016</v>
          </cell>
          <cell r="AJ113">
            <v>3706.5143949466997</v>
          </cell>
          <cell r="AK113">
            <v>3593.679924500002</v>
          </cell>
          <cell r="AL113">
            <v>13200.548249930001</v>
          </cell>
          <cell r="AM113">
            <v>31393.128110287504</v>
          </cell>
          <cell r="AN113">
            <v>10389.382997879999</v>
          </cell>
          <cell r="AO113">
            <v>48189.598360841737</v>
          </cell>
          <cell r="AP113">
            <v>74441.571772552794</v>
          </cell>
          <cell r="AQ113">
            <v>60099.468546450844</v>
          </cell>
          <cell r="AR113">
            <v>35697.700678388777</v>
          </cell>
          <cell r="AS113">
            <v>18007.631472900473</v>
          </cell>
          <cell r="AT113">
            <v>70929.447211156614</v>
          </cell>
          <cell r="AU113">
            <v>384.85321099999965</v>
          </cell>
          <cell r="AV113">
            <v>3787.8338400000011</v>
          </cell>
          <cell r="AW113">
            <v>22713.918273389943</v>
          </cell>
          <cell r="AX113">
            <v>57737.087650158966</v>
          </cell>
          <cell r="AY113">
            <v>92001</v>
          </cell>
          <cell r="AZ113">
            <v>54119</v>
          </cell>
          <cell r="BA113">
            <v>52317</v>
          </cell>
          <cell r="BB113">
            <v>120050.36290123698</v>
          </cell>
          <cell r="BC113">
            <v>4716.5815872700869</v>
          </cell>
          <cell r="BD113">
            <v>4117.7782504119687</v>
          </cell>
          <cell r="BE113">
            <v>1127.9999777585356</v>
          </cell>
          <cell r="BF113">
            <v>59960.283080587251</v>
          </cell>
          <cell r="BG113">
            <v>259802</v>
          </cell>
          <cell r="BH113">
            <v>14956.235728641117</v>
          </cell>
          <cell r="BI113">
            <v>42375.999951374019</v>
          </cell>
          <cell r="BJ113">
            <v>299.87103739175143</v>
          </cell>
          <cell r="BK113">
            <v>599.86911112294911</v>
          </cell>
          <cell r="BL113">
            <v>3449.8091649997241</v>
          </cell>
          <cell r="BM113">
            <v>480.21478121327664</v>
          </cell>
          <cell r="BN113">
            <v>141555.75099999999</v>
          </cell>
        </row>
        <row r="114">
          <cell r="A114" t="str">
            <v>V2</v>
          </cell>
          <cell r="B114" t="str">
            <v>Compensation of employees</v>
          </cell>
          <cell r="E114">
            <v>12703</v>
          </cell>
          <cell r="F114">
            <v>1337</v>
          </cell>
          <cell r="G114">
            <v>611</v>
          </cell>
          <cell r="H114">
            <v>10409.807140000001</v>
          </cell>
          <cell r="I114">
            <v>20700.090378599998</v>
          </cell>
          <cell r="J114">
            <v>19154.286611393833</v>
          </cell>
          <cell r="K114">
            <v>6751.0379307104595</v>
          </cell>
          <cell r="L114">
            <v>17661.282685895894</v>
          </cell>
          <cell r="M114">
            <v>6996.4435130152306</v>
          </cell>
          <cell r="N114">
            <v>2672.4772758668082</v>
          </cell>
          <cell r="O114">
            <v>3957.8677193186991</v>
          </cell>
          <cell r="P114">
            <v>363.940233731121</v>
          </cell>
          <cell r="Q114">
            <v>712.75299865418197</v>
          </cell>
          <cell r="R114">
            <v>4288.2789039439467</v>
          </cell>
          <cell r="S114">
            <v>4629.5522862601256</v>
          </cell>
          <cell r="T114">
            <v>7519.8635155670218</v>
          </cell>
          <cell r="U114">
            <v>2442.657542277881</v>
          </cell>
          <cell r="V114">
            <v>5403.314808394477</v>
          </cell>
          <cell r="W114">
            <v>12051.753340064588</v>
          </cell>
          <cell r="X114">
            <v>1988.6119957911581</v>
          </cell>
          <cell r="Y114">
            <v>8149.22179402041</v>
          </cell>
          <cell r="Z114">
            <v>1366.2456872000002</v>
          </cell>
          <cell r="AA114">
            <v>2881.5215533199998</v>
          </cell>
          <cell r="AB114">
            <v>10284.648039789052</v>
          </cell>
          <cell r="AC114">
            <v>2469.3609771208457</v>
          </cell>
          <cell r="AD114">
            <v>13734.236614471425</v>
          </cell>
          <cell r="AE114">
            <v>11391.515255316281</v>
          </cell>
          <cell r="AF114">
            <v>5327.2681000729999</v>
          </cell>
          <cell r="AG114">
            <v>1659.6031819520001</v>
          </cell>
          <cell r="AH114">
            <v>698.82361016800007</v>
          </cell>
          <cell r="AI114">
            <v>13324.749485954002</v>
          </cell>
          <cell r="AJ114">
            <v>3041.4165479742996</v>
          </cell>
          <cell r="AK114">
            <v>2889.6311525600004</v>
          </cell>
          <cell r="AL114">
            <v>2625.2956861659995</v>
          </cell>
          <cell r="AM114">
            <v>12933.303687048103</v>
          </cell>
          <cell r="AN114">
            <v>2252.3937180473999</v>
          </cell>
          <cell r="AO114">
            <v>23743.834867386191</v>
          </cell>
          <cell r="AP114">
            <v>42797.914131994636</v>
          </cell>
          <cell r="AQ114">
            <v>36272.549899898215</v>
          </cell>
          <cell r="AR114">
            <v>17999.439775661529</v>
          </cell>
          <cell r="AS114">
            <v>6678.8392449443745</v>
          </cell>
          <cell r="AT114">
            <v>26879.271194282694</v>
          </cell>
          <cell r="AU114">
            <v>73.618803100000036</v>
          </cell>
          <cell r="AV114">
            <v>1522.577237</v>
          </cell>
          <cell r="AW114">
            <v>9953.2394061725972</v>
          </cell>
          <cell r="AX114">
            <v>17355.94646573026</v>
          </cell>
          <cell r="AY114">
            <v>41550</v>
          </cell>
          <cell r="AZ114">
            <v>16965</v>
          </cell>
          <cell r="BA114">
            <v>32865</v>
          </cell>
          <cell r="BB114">
            <v>5864.218198665345</v>
          </cell>
          <cell r="BC114">
            <v>1247.5989349371948</v>
          </cell>
          <cell r="BD114">
            <v>3480.7991475614226</v>
          </cell>
          <cell r="BE114">
            <v>1109.2218665108571</v>
          </cell>
          <cell r="BF114">
            <v>44591.055070991686</v>
          </cell>
          <cell r="BG114">
            <v>225220</v>
          </cell>
          <cell r="BH114">
            <v>7320.8166815843251</v>
          </cell>
          <cell r="BI114">
            <v>19678.004743426012</v>
          </cell>
          <cell r="BJ114">
            <v>170.4058576973737</v>
          </cell>
          <cell r="BK114">
            <v>401.12840678638759</v>
          </cell>
          <cell r="BL114">
            <v>2765.9343318073875</v>
          </cell>
          <cell r="BM114">
            <v>366.0405603395975</v>
          </cell>
          <cell r="BN114">
            <v>58122</v>
          </cell>
        </row>
        <row r="115">
          <cell r="A115" t="str">
            <v>V3</v>
          </cell>
          <cell r="B115" t="str">
            <v>Taxes less subsidies</v>
          </cell>
          <cell r="D115">
            <v>224109</v>
          </cell>
          <cell r="E115">
            <v>-167.54414562697593</v>
          </cell>
          <cell r="F115">
            <v>94.967429674299112</v>
          </cell>
          <cell r="G115">
            <v>11.390890201364268</v>
          </cell>
          <cell r="H115">
            <v>400.45987188750087</v>
          </cell>
          <cell r="I115">
            <v>536.56638781249262</v>
          </cell>
          <cell r="J115">
            <v>426.78211733357932</v>
          </cell>
          <cell r="K115">
            <v>161.00676013314623</v>
          </cell>
          <cell r="L115">
            <v>30.336751243721082</v>
          </cell>
          <cell r="M115">
            <v>257.09465206733671</v>
          </cell>
          <cell r="N115">
            <v>24.109189990388831</v>
          </cell>
          <cell r="O115">
            <v>42.928059840668539</v>
          </cell>
          <cell r="P115">
            <v>-6.893279364028837</v>
          </cell>
          <cell r="Q115">
            <v>29.805765836769595</v>
          </cell>
          <cell r="R115">
            <v>63.044752378878783</v>
          </cell>
          <cell r="S115">
            <v>-10.778784468648876</v>
          </cell>
          <cell r="T115">
            <v>123.80221905216241</v>
          </cell>
          <cell r="U115">
            <v>280.66392964605251</v>
          </cell>
          <cell r="V115">
            <v>-1000.2523602433625</v>
          </cell>
          <cell r="W115">
            <v>215.83544920519796</v>
          </cell>
          <cell r="X115">
            <v>-1.2943113717323014</v>
          </cell>
          <cell r="Y115">
            <v>-45.819943553624014</v>
          </cell>
          <cell r="Z115">
            <v>16.709681347878703</v>
          </cell>
          <cell r="AA115">
            <v>22.088765186787001</v>
          </cell>
          <cell r="AB115">
            <v>126.97536881992673</v>
          </cell>
          <cell r="AC115">
            <v>1.8055224702780635</v>
          </cell>
          <cell r="AD115">
            <v>-28.477924170288684</v>
          </cell>
          <cell r="AE115">
            <v>-287.06565269039675</v>
          </cell>
          <cell r="AF115">
            <v>73.958426274323642</v>
          </cell>
          <cell r="AG115">
            <v>2.484946950841799</v>
          </cell>
          <cell r="AH115">
            <v>32.371563524606245</v>
          </cell>
          <cell r="AI115">
            <v>-179.75778740221622</v>
          </cell>
          <cell r="AJ115">
            <v>20.785609234851272</v>
          </cell>
          <cell r="AK115">
            <v>14.62993691554562</v>
          </cell>
          <cell r="AL115">
            <v>39.037110792963354</v>
          </cell>
          <cell r="AM115">
            <v>-168.41828790450711</v>
          </cell>
          <cell r="AN115">
            <v>-283.36867208848594</v>
          </cell>
          <cell r="AO115">
            <v>655.75674408371913</v>
          </cell>
          <cell r="AP115">
            <v>1847.3614429257084</v>
          </cell>
          <cell r="AQ115">
            <v>1510.9140523288943</v>
          </cell>
          <cell r="AR115">
            <v>605.97381453167407</v>
          </cell>
          <cell r="AS115">
            <v>427.60331669098883</v>
          </cell>
          <cell r="AT115">
            <v>1172.038985604989</v>
          </cell>
          <cell r="AU115">
            <v>26.163997666128658</v>
          </cell>
          <cell r="AV115">
            <v>97.120645836956783</v>
          </cell>
          <cell r="AW115">
            <v>238.58617545581481</v>
          </cell>
          <cell r="AX115">
            <v>480.96512781910008</v>
          </cell>
          <cell r="AY115">
            <v>1462.0759605993576</v>
          </cell>
          <cell r="AZ115">
            <v>1034.1710039207724</v>
          </cell>
          <cell r="BA115">
            <v>606.05390612021597</v>
          </cell>
          <cell r="BB115">
            <v>11358.223675365118</v>
          </cell>
          <cell r="BC115">
            <v>98.35982931583429</v>
          </cell>
          <cell r="BD115">
            <v>88.792172817069897</v>
          </cell>
          <cell r="BE115">
            <v>-5.0341026524285226</v>
          </cell>
          <cell r="BF115">
            <v>584.51225740360815</v>
          </cell>
          <cell r="BG115">
            <v>3339.4056770914203</v>
          </cell>
          <cell r="BH115">
            <v>487.7235331989362</v>
          </cell>
          <cell r="BI115">
            <v>835.94020184300871</v>
          </cell>
          <cell r="BJ115">
            <v>-169.90096451946263</v>
          </cell>
          <cell r="BK115">
            <v>57.028594881365905</v>
          </cell>
          <cell r="BL115">
            <v>216.64023748055541</v>
          </cell>
          <cell r="BM115">
            <v>59.54564620758017</v>
          </cell>
          <cell r="BN115">
            <v>0</v>
          </cell>
        </row>
        <row r="116">
          <cell r="A116" t="str">
            <v>V4</v>
          </cell>
          <cell r="B116" t="str">
            <v xml:space="preserve">   Taxes on products</v>
          </cell>
          <cell r="D116">
            <v>230000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row>
        <row r="117">
          <cell r="A117" t="str">
            <v>V5</v>
          </cell>
          <cell r="B117" t="str">
            <v xml:space="preserve">   Subsidies on products</v>
          </cell>
          <cell r="D117">
            <v>-5891</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row>
        <row r="118">
          <cell r="A118" t="str">
            <v>V6</v>
          </cell>
          <cell r="B118" t="str">
            <v xml:space="preserve">   Other taxes less subsidies</v>
          </cell>
          <cell r="E118">
            <v>-167.54414562697593</v>
          </cell>
          <cell r="F118">
            <v>94.967429674299112</v>
          </cell>
          <cell r="G118">
            <v>11.390890201364268</v>
          </cell>
          <cell r="H118">
            <v>400.45987188750087</v>
          </cell>
          <cell r="I118">
            <v>536.56638781249262</v>
          </cell>
          <cell r="J118">
            <v>426.78211733357932</v>
          </cell>
          <cell r="K118">
            <v>161.00676013314626</v>
          </cell>
          <cell r="L118">
            <v>30.336751243721153</v>
          </cell>
          <cell r="M118">
            <v>257.09465206733671</v>
          </cell>
          <cell r="N118">
            <v>24.109189990388828</v>
          </cell>
          <cell r="O118">
            <v>42.928059840668539</v>
          </cell>
          <cell r="P118">
            <v>-6.893279364028837</v>
          </cell>
          <cell r="Q118">
            <v>29.805765836769595</v>
          </cell>
          <cell r="R118">
            <v>63.044752378878805</v>
          </cell>
          <cell r="S118">
            <v>-10.77878446864888</v>
          </cell>
          <cell r="T118">
            <v>123.80221905216243</v>
          </cell>
          <cell r="U118">
            <v>280.66392964605245</v>
          </cell>
          <cell r="V118">
            <v>-1000.2523602433625</v>
          </cell>
          <cell r="W118">
            <v>215.83544920519796</v>
          </cell>
          <cell r="X118">
            <v>-1.2943113717323023</v>
          </cell>
          <cell r="Y118">
            <v>-45.819943553624014</v>
          </cell>
          <cell r="Z118">
            <v>16.709681347878703</v>
          </cell>
          <cell r="AA118">
            <v>22.088765186786986</v>
          </cell>
          <cell r="AB118">
            <v>126.97536881992676</v>
          </cell>
          <cell r="AC118">
            <v>1.8055224702780635</v>
          </cell>
          <cell r="AD118">
            <v>-28.477924170288674</v>
          </cell>
          <cell r="AE118">
            <v>-287.06565269039675</v>
          </cell>
          <cell r="AF118">
            <v>73.958426274323614</v>
          </cell>
          <cell r="AG118">
            <v>2.484946950841799</v>
          </cell>
          <cell r="AH118">
            <v>32.371563524606259</v>
          </cell>
          <cell r="AI118">
            <v>-179.75778740221625</v>
          </cell>
          <cell r="AJ118">
            <v>20.785609234851275</v>
          </cell>
          <cell r="AK118">
            <v>14.62993691554562</v>
          </cell>
          <cell r="AL118">
            <v>39.037110792963361</v>
          </cell>
          <cell r="AM118">
            <v>-168.41828790450717</v>
          </cell>
          <cell r="AN118">
            <v>-283.36867208848594</v>
          </cell>
          <cell r="AO118">
            <v>655.75674408371913</v>
          </cell>
          <cell r="AP118">
            <v>1847.3614429257084</v>
          </cell>
          <cell r="AQ118">
            <v>1510.9140523288943</v>
          </cell>
          <cell r="AR118">
            <v>605.97381453167407</v>
          </cell>
          <cell r="AS118">
            <v>427.60331669098883</v>
          </cell>
          <cell r="AT118">
            <v>1172.038985604989</v>
          </cell>
          <cell r="AU118">
            <v>26.163997666128658</v>
          </cell>
          <cell r="AV118">
            <v>97.120645836956783</v>
          </cell>
          <cell r="AW118">
            <v>238.58617545581481</v>
          </cell>
          <cell r="AX118">
            <v>480.96512781910008</v>
          </cell>
          <cell r="AY118">
            <v>1462.0759605993576</v>
          </cell>
          <cell r="AZ118">
            <v>1034.1710039207724</v>
          </cell>
          <cell r="BA118">
            <v>606.05390612021597</v>
          </cell>
          <cell r="BB118">
            <v>11358.223675365118</v>
          </cell>
          <cell r="BC118">
            <v>98.35982931583429</v>
          </cell>
          <cell r="BD118">
            <v>88.792172817069897</v>
          </cell>
          <cell r="BE118">
            <v>-5.0341026524285226</v>
          </cell>
          <cell r="BF118">
            <v>584.51225740360815</v>
          </cell>
          <cell r="BG118">
            <v>3339.4056770914203</v>
          </cell>
          <cell r="BH118">
            <v>487.7235331989362</v>
          </cell>
          <cell r="BI118">
            <v>835.94020184300871</v>
          </cell>
          <cell r="BJ118">
            <v>-169.90096451946263</v>
          </cell>
          <cell r="BK118">
            <v>57.028594881365905</v>
          </cell>
          <cell r="BL118">
            <v>216.64023748055541</v>
          </cell>
          <cell r="BM118">
            <v>59.54564620758017</v>
          </cell>
          <cell r="BN118">
            <v>0</v>
          </cell>
        </row>
        <row r="119">
          <cell r="A119" t="str">
            <v>V7</v>
          </cell>
          <cell r="B119" t="str">
            <v>GOS / mixed income</v>
          </cell>
          <cell r="E119">
            <v>32573.544145626976</v>
          </cell>
          <cell r="F119">
            <v>5507.0325703257004</v>
          </cell>
          <cell r="G119">
            <v>1119.6091097986357</v>
          </cell>
          <cell r="H119">
            <v>17478.947618812497</v>
          </cell>
          <cell r="I119">
            <v>9368.0296073875052</v>
          </cell>
          <cell r="J119">
            <v>60945.110098812875</v>
          </cell>
          <cell r="K119">
            <v>10440.775282557428</v>
          </cell>
          <cell r="L119">
            <v>16812.142227721091</v>
          </cell>
          <cell r="M119">
            <v>14542.129522718184</v>
          </cell>
          <cell r="N119">
            <v>1091.0641136588174</v>
          </cell>
          <cell r="O119">
            <v>793.82066738358219</v>
          </cell>
          <cell r="P119">
            <v>394.39488657696978</v>
          </cell>
          <cell r="Q119">
            <v>747.94920059414233</v>
          </cell>
          <cell r="R119">
            <v>4149.9480204985757</v>
          </cell>
          <cell r="S119">
            <v>6117.942648582276</v>
          </cell>
          <cell r="T119">
            <v>1171.6728449952639</v>
          </cell>
          <cell r="U119">
            <v>17811.278390920255</v>
          </cell>
          <cell r="V119">
            <v>11321.417674045984</v>
          </cell>
          <cell r="W119">
            <v>7687.7167098943937</v>
          </cell>
          <cell r="X119">
            <v>1326.0877915109304</v>
          </cell>
          <cell r="Y119">
            <v>1537.4361524257743</v>
          </cell>
          <cell r="Z119">
            <v>884.85179685212154</v>
          </cell>
          <cell r="AA119">
            <v>6486.1437580032161</v>
          </cell>
          <cell r="AB119">
            <v>13230.858374942347</v>
          </cell>
          <cell r="AC119">
            <v>9338.0038444711827</v>
          </cell>
          <cell r="AD119">
            <v>2814.4967668291783</v>
          </cell>
          <cell r="AE119">
            <v>2912.7662644313377</v>
          </cell>
          <cell r="AF119">
            <v>2732.3828351926759</v>
          </cell>
          <cell r="AG119">
            <v>733.75152039715761</v>
          </cell>
          <cell r="AH119">
            <v>922.7631394173934</v>
          </cell>
          <cell r="AI119">
            <v>7988.9904024482312</v>
          </cell>
          <cell r="AJ119">
            <v>644.31223773754868</v>
          </cell>
          <cell r="AK119">
            <v>689.41883502445603</v>
          </cell>
          <cell r="AL119">
            <v>10536.215452971037</v>
          </cell>
          <cell r="AM119">
            <v>18628.24271114391</v>
          </cell>
          <cell r="AN119">
            <v>8420.3579519210853</v>
          </cell>
          <cell r="AO119">
            <v>23790.006749371838</v>
          </cell>
          <cell r="AP119">
            <v>29796.296197632448</v>
          </cell>
          <cell r="AQ119">
            <v>22316.004594223738</v>
          </cell>
          <cell r="AR119">
            <v>17092.287088195575</v>
          </cell>
          <cell r="AS119">
            <v>10901.188911265108</v>
          </cell>
          <cell r="AT119">
            <v>42878.13703126894</v>
          </cell>
          <cell r="AU119">
            <v>285.07041023387097</v>
          </cell>
          <cell r="AV119">
            <v>2168.1359571630446</v>
          </cell>
          <cell r="AW119">
            <v>12522.092691761529</v>
          </cell>
          <cell r="AX119">
            <v>39900.176056609613</v>
          </cell>
          <cell r="AY119">
            <v>48988.924039400641</v>
          </cell>
          <cell r="AZ119">
            <v>36119.828996079224</v>
          </cell>
          <cell r="BA119">
            <v>18845.946093879786</v>
          </cell>
          <cell r="BB119">
            <v>102827.92102720652</v>
          </cell>
          <cell r="BC119">
            <v>3370.6228230170573</v>
          </cell>
          <cell r="BD119">
            <v>548.18693003347619</v>
          </cell>
          <cell r="BE119">
            <v>23.812213900106904</v>
          </cell>
          <cell r="BF119">
            <v>14784.715752191971</v>
          </cell>
          <cell r="BG119">
            <v>31242.594322908579</v>
          </cell>
          <cell r="BH119">
            <v>7147.695513857856</v>
          </cell>
          <cell r="BI119">
            <v>21862.055006104998</v>
          </cell>
          <cell r="BJ119">
            <v>299.36614421384036</v>
          </cell>
          <cell r="BK119">
            <v>141.71210945519562</v>
          </cell>
          <cell r="BL119">
            <v>467.2345957117812</v>
          </cell>
          <cell r="BM119">
            <v>54.628574666098963</v>
          </cell>
          <cell r="BN119">
            <v>83433.751000000004</v>
          </cell>
        </row>
        <row r="121">
          <cell r="B121" t="str">
            <v>Total output at basic prices</v>
          </cell>
          <cell r="E121">
            <v>105146</v>
          </cell>
          <cell r="F121">
            <v>12807</v>
          </cell>
          <cell r="G121">
            <v>2513</v>
          </cell>
          <cell r="H121">
            <v>55939.692681699999</v>
          </cell>
          <cell r="I121">
            <v>46720.337896999998</v>
          </cell>
          <cell r="J121">
            <v>139034.51201760437</v>
          </cell>
          <cell r="K121">
            <v>35220.5013446382</v>
          </cell>
          <cell r="L121">
            <v>172231.3662278142</v>
          </cell>
          <cell r="M121">
            <v>57768.792836818306</v>
          </cell>
          <cell r="N121">
            <v>18417.342102705599</v>
          </cell>
          <cell r="O121">
            <v>14928.2156677452</v>
          </cell>
          <cell r="P121">
            <v>4336.2333008422002</v>
          </cell>
          <cell r="Q121">
            <v>5721.9999966375999</v>
          </cell>
          <cell r="R121">
            <v>25554.705086882801</v>
          </cell>
          <cell r="S121">
            <v>48045.836818889409</v>
          </cell>
          <cell r="T121">
            <v>28031.4668347552</v>
          </cell>
          <cell r="U121">
            <v>85930.612478279989</v>
          </cell>
          <cell r="V121">
            <v>77527.036322489992</v>
          </cell>
          <cell r="W121">
            <v>88003.260817625007</v>
          </cell>
          <cell r="X121">
            <v>11548.748299575</v>
          </cell>
          <cell r="Y121">
            <v>28864.330314400002</v>
          </cell>
          <cell r="Z121">
            <v>7124.5180920000003</v>
          </cell>
          <cell r="AA121">
            <v>31584.821346600005</v>
          </cell>
          <cell r="AB121">
            <v>105877.0373785336</v>
          </cell>
          <cell r="AC121">
            <v>36332.896848428005</v>
          </cell>
          <cell r="AD121">
            <v>56947.512750267808</v>
          </cell>
          <cell r="AE121">
            <v>51282.788427256499</v>
          </cell>
          <cell r="AF121">
            <v>33556.078013939994</v>
          </cell>
          <cell r="AG121">
            <v>7981.8510103399994</v>
          </cell>
          <cell r="AH121">
            <v>5452.8372756799999</v>
          </cell>
          <cell r="AI121">
            <v>160524.479284</v>
          </cell>
          <cell r="AJ121">
            <v>12111.391713123001</v>
          </cell>
          <cell r="AK121">
            <v>15637.119169700001</v>
          </cell>
          <cell r="AL121">
            <v>32220.930196109999</v>
          </cell>
          <cell r="AM121">
            <v>59435.000000870008</v>
          </cell>
          <cell r="AN121">
            <v>25212</v>
          </cell>
          <cell r="AO121">
            <v>181525.57161927668</v>
          </cell>
          <cell r="AP121">
            <v>157709.2270174255</v>
          </cell>
          <cell r="AQ121">
            <v>128156.83170396578</v>
          </cell>
          <cell r="AR121">
            <v>64833.841436577495</v>
          </cell>
          <cell r="AS121">
            <v>43553.628575538503</v>
          </cell>
          <cell r="AT121">
            <v>151838.25170128312</v>
          </cell>
          <cell r="AU121">
            <v>1331.3110809999998</v>
          </cell>
          <cell r="AV121">
            <v>17572.26626</v>
          </cell>
          <cell r="AW121">
            <v>37919.66308246713</v>
          </cell>
          <cell r="AX121">
            <v>138009.60175632083</v>
          </cell>
          <cell r="AY121">
            <v>135496</v>
          </cell>
          <cell r="AZ121">
            <v>98119</v>
          </cell>
          <cell r="BA121">
            <v>108824</v>
          </cell>
          <cell r="BB121">
            <v>196202.88582224879</v>
          </cell>
          <cell r="BC121">
            <v>10420.367763960299</v>
          </cell>
          <cell r="BD121">
            <v>15486.845089377999</v>
          </cell>
          <cell r="BE121">
            <v>2852.99997785592</v>
          </cell>
          <cell r="BF121">
            <v>136194.32356403978</v>
          </cell>
          <cell r="BG121">
            <v>436108</v>
          </cell>
          <cell r="BH121">
            <v>33318.965436551254</v>
          </cell>
          <cell r="BI121">
            <v>100429.999950967</v>
          </cell>
          <cell r="BJ121">
            <v>919.19912521912522</v>
          </cell>
          <cell r="BK121">
            <v>1955.5981601940002</v>
          </cell>
          <cell r="BL121">
            <v>18221.883770393499</v>
          </cell>
          <cell r="BM121">
            <v>2075.3533304572993</v>
          </cell>
          <cell r="BN121">
            <v>229752.4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2.1"/>
      <sheetName val="Table2.2"/>
      <sheetName val="Sheet1"/>
      <sheetName val="Sheet2"/>
      <sheetName val="Sheet3"/>
    </sheetNames>
    <sheetDataSet>
      <sheetData sheetId="0"/>
      <sheetData sheetId="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zoomScale="62" zoomScaleNormal="62" workbookViewId="0">
      <pane xSplit="1" ySplit="3" topLeftCell="B4" activePane="bottomRight" state="frozen"/>
      <selection pane="topRight" activeCell="B1" sqref="B1"/>
      <selection pane="bottomLeft" activeCell="A4" sqref="A4"/>
      <selection pane="bottomRight" activeCell="J29" sqref="J29"/>
    </sheetView>
  </sheetViews>
  <sheetFormatPr defaultRowHeight="15" x14ac:dyDescent="0.25"/>
  <cols>
    <col min="3" max="3" width="12.7109375" customWidth="1"/>
    <col min="4" max="4" width="9.85546875" bestFit="1" customWidth="1"/>
    <col min="6" max="6" width="18.28515625" bestFit="1" customWidth="1"/>
    <col min="8" max="8" width="14.7109375" bestFit="1" customWidth="1"/>
    <col min="10" max="10" width="16.28515625" bestFit="1" customWidth="1"/>
  </cols>
  <sheetData>
    <row r="1" spans="1:26" ht="26.25" x14ac:dyDescent="0.4">
      <c r="A1" s="1" t="s">
        <v>27</v>
      </c>
      <c r="B1" s="1"/>
      <c r="C1" s="23"/>
      <c r="D1" s="23"/>
      <c r="E1" s="24"/>
      <c r="F1" s="24"/>
      <c r="G1" s="24"/>
      <c r="H1" s="24"/>
      <c r="I1" s="24"/>
      <c r="J1" s="24"/>
      <c r="K1" s="24"/>
      <c r="L1" s="24"/>
      <c r="M1" s="24"/>
      <c r="N1" s="24"/>
      <c r="O1" s="24"/>
      <c r="P1" s="24"/>
      <c r="Q1" s="24"/>
      <c r="R1" s="24"/>
      <c r="S1" s="24"/>
      <c r="T1" s="24"/>
      <c r="U1" s="24"/>
      <c r="V1" s="24"/>
      <c r="W1" s="24"/>
      <c r="X1" s="24"/>
      <c r="Y1" s="24"/>
      <c r="Z1" s="24"/>
    </row>
    <row r="2" spans="1:26" ht="26.25" x14ac:dyDescent="0.4">
      <c r="A2" s="1"/>
      <c r="B2" s="1"/>
      <c r="C2" s="23" t="s">
        <v>30</v>
      </c>
      <c r="D2" s="23"/>
      <c r="E2" s="24"/>
      <c r="F2" s="24"/>
      <c r="G2" s="24"/>
      <c r="H2" s="24"/>
      <c r="I2" s="24"/>
      <c r="J2" s="24"/>
      <c r="K2" s="24"/>
      <c r="L2" s="24"/>
      <c r="M2" s="24"/>
      <c r="N2" s="24"/>
      <c r="O2" s="24"/>
      <c r="P2" s="24"/>
      <c r="Q2" s="24"/>
      <c r="R2" s="24"/>
      <c r="S2" s="24"/>
      <c r="T2" s="24"/>
      <c r="U2" s="24"/>
      <c r="V2" s="24"/>
      <c r="W2" s="24"/>
      <c r="X2" s="24"/>
      <c r="Y2" s="24"/>
      <c r="Z2" s="24"/>
    </row>
    <row r="3" spans="1:26" ht="26.25" x14ac:dyDescent="0.4">
      <c r="A3" s="1"/>
      <c r="B3" t="s">
        <v>31</v>
      </c>
      <c r="C3" s="4">
        <v>1624202.5</v>
      </c>
      <c r="D3" s="23"/>
      <c r="E3" s="24"/>
      <c r="F3" s="24"/>
      <c r="G3" s="24"/>
      <c r="H3" s="24"/>
      <c r="I3" s="24"/>
      <c r="J3" s="24"/>
      <c r="K3" s="24"/>
      <c r="L3" s="24"/>
      <c r="M3" s="24"/>
      <c r="N3" s="24"/>
      <c r="O3" s="24"/>
      <c r="P3" s="24"/>
      <c r="Q3" s="24"/>
      <c r="R3" s="24"/>
      <c r="S3" s="24"/>
      <c r="T3" s="24"/>
      <c r="U3" s="24"/>
      <c r="V3" s="24"/>
      <c r="W3" s="24"/>
      <c r="X3" s="24"/>
      <c r="Y3" s="24"/>
      <c r="Z3" s="24"/>
    </row>
    <row r="4" spans="1:26" x14ac:dyDescent="0.25">
      <c r="A4" s="25">
        <v>1994</v>
      </c>
      <c r="B4" s="30">
        <f>C4/C3-1</f>
        <v>-4.7130822665275574E-4</v>
      </c>
      <c r="C4" s="4">
        <v>1623437</v>
      </c>
      <c r="D4" s="26"/>
      <c r="E4" s="22"/>
      <c r="F4" s="22"/>
      <c r="G4" s="21"/>
      <c r="H4" s="3"/>
    </row>
    <row r="5" spans="1:26" x14ac:dyDescent="0.25">
      <c r="A5" s="25"/>
      <c r="B5" s="30">
        <f t="shared" ref="B5:B68" si="0">C5/C4-1</f>
        <v>9.7565843331155477E-3</v>
      </c>
      <c r="C5" s="4">
        <v>1639276.2</v>
      </c>
      <c r="D5" s="26"/>
      <c r="E5" s="22"/>
      <c r="F5" s="22"/>
      <c r="G5" s="21"/>
      <c r="H5" s="3"/>
    </row>
    <row r="6" spans="1:26" x14ac:dyDescent="0.25">
      <c r="A6" s="25"/>
      <c r="B6" s="30">
        <f t="shared" si="0"/>
        <v>1.1245145875966589E-2</v>
      </c>
      <c r="C6" s="4">
        <v>1657710.1</v>
      </c>
      <c r="D6" s="26"/>
      <c r="E6" s="22"/>
      <c r="F6" s="22"/>
      <c r="G6" s="21"/>
      <c r="H6" s="3"/>
    </row>
    <row r="7" spans="1:26" x14ac:dyDescent="0.25">
      <c r="A7" s="25"/>
      <c r="B7" s="30">
        <f t="shared" si="0"/>
        <v>1.8582983840178091E-2</v>
      </c>
      <c r="C7" s="4">
        <v>1688515.3</v>
      </c>
      <c r="D7" s="26"/>
      <c r="E7" s="22"/>
      <c r="F7" s="22"/>
      <c r="G7" s="21"/>
      <c r="H7" s="3"/>
    </row>
    <row r="8" spans="1:26" x14ac:dyDescent="0.25">
      <c r="A8" s="25">
        <v>1995</v>
      </c>
      <c r="B8" s="30">
        <f t="shared" si="0"/>
        <v>2.4994739461348114E-3</v>
      </c>
      <c r="C8" s="4">
        <v>1692735.7</v>
      </c>
      <c r="D8" s="26"/>
      <c r="E8" s="22"/>
      <c r="F8" s="22"/>
      <c r="G8" s="21"/>
      <c r="H8" s="3"/>
    </row>
    <row r="9" spans="1:26" x14ac:dyDescent="0.25">
      <c r="A9" s="25"/>
      <c r="B9" s="30">
        <f t="shared" si="0"/>
        <v>2.8748138294714121E-3</v>
      </c>
      <c r="C9" s="4">
        <v>1697602</v>
      </c>
      <c r="D9" s="26"/>
      <c r="E9" s="22"/>
      <c r="F9" s="22"/>
      <c r="G9" s="21"/>
      <c r="H9" s="3"/>
    </row>
    <row r="10" spans="1:26" x14ac:dyDescent="0.25">
      <c r="A10" s="25"/>
      <c r="B10" s="30">
        <f t="shared" si="0"/>
        <v>6.6346528809462235E-3</v>
      </c>
      <c r="C10" s="4">
        <v>1708865</v>
      </c>
      <c r="D10" s="26"/>
      <c r="E10" s="22"/>
      <c r="F10" s="22"/>
      <c r="G10" s="21"/>
      <c r="H10" s="3"/>
    </row>
    <row r="11" spans="1:26" x14ac:dyDescent="0.25">
      <c r="A11" s="25"/>
      <c r="B11" s="30">
        <f t="shared" si="0"/>
        <v>3.3636360976436741E-3</v>
      </c>
      <c r="C11" s="4">
        <v>1714613</v>
      </c>
      <c r="D11" s="26"/>
      <c r="E11" s="22"/>
      <c r="F11" s="22"/>
      <c r="G11" s="21"/>
      <c r="H11" s="3"/>
    </row>
    <row r="12" spans="1:26" x14ac:dyDescent="0.25">
      <c r="A12" s="25">
        <v>1996</v>
      </c>
      <c r="B12" s="30">
        <f t="shared" si="0"/>
        <v>1.852499660273188E-2</v>
      </c>
      <c r="C12" s="4">
        <v>1746376.2</v>
      </c>
      <c r="D12" s="26"/>
      <c r="E12" s="22"/>
      <c r="F12" s="22"/>
      <c r="G12" s="21"/>
      <c r="H12" s="3"/>
    </row>
    <row r="13" spans="1:26" x14ac:dyDescent="0.25">
      <c r="A13" s="25"/>
      <c r="B13" s="30">
        <f t="shared" si="0"/>
        <v>1.1913584255213827E-2</v>
      </c>
      <c r="C13" s="4">
        <v>1767181.8</v>
      </c>
      <c r="D13" s="26"/>
      <c r="E13" s="22"/>
      <c r="F13" s="22"/>
      <c r="G13" s="21"/>
      <c r="H13" s="3"/>
    </row>
    <row r="14" spans="1:26" x14ac:dyDescent="0.25">
      <c r="A14" s="25"/>
      <c r="B14" s="30">
        <f t="shared" si="0"/>
        <v>1.1914846565305171E-2</v>
      </c>
      <c r="C14" s="4">
        <v>1788237.5</v>
      </c>
      <c r="D14" s="26"/>
      <c r="E14" s="22"/>
      <c r="F14" s="22"/>
      <c r="G14" s="21"/>
      <c r="H14" s="3"/>
    </row>
    <row r="15" spans="1:26" x14ac:dyDescent="0.25">
      <c r="A15" s="25"/>
      <c r="B15" s="30">
        <f t="shared" si="0"/>
        <v>9.3816956640266902E-3</v>
      </c>
      <c r="C15" s="4">
        <v>1805014.2</v>
      </c>
      <c r="D15" s="26"/>
      <c r="E15" s="22"/>
      <c r="F15" s="22"/>
      <c r="G15" s="21"/>
      <c r="H15" s="3"/>
    </row>
    <row r="16" spans="1:26" x14ac:dyDescent="0.25">
      <c r="A16" s="25">
        <v>1997</v>
      </c>
      <c r="B16" s="30">
        <f t="shared" si="0"/>
        <v>4.6421795462883164E-3</v>
      </c>
      <c r="C16" s="4">
        <v>1813393.4</v>
      </c>
      <c r="D16" s="26"/>
      <c r="E16" s="22"/>
      <c r="F16" s="22"/>
      <c r="G16" s="21"/>
      <c r="H16" s="3"/>
    </row>
    <row r="17" spans="1:8" x14ac:dyDescent="0.25">
      <c r="A17" s="25"/>
      <c r="B17" s="30">
        <f t="shared" si="0"/>
        <v>6.2740936412364334E-3</v>
      </c>
      <c r="C17" s="4">
        <v>1824770.8</v>
      </c>
      <c r="D17" s="26"/>
      <c r="E17" s="22"/>
      <c r="F17" s="22"/>
      <c r="G17" s="21"/>
      <c r="H17" s="3"/>
    </row>
    <row r="18" spans="1:8" x14ac:dyDescent="0.25">
      <c r="A18" s="25"/>
      <c r="B18" s="30">
        <f t="shared" si="0"/>
        <v>9.9426185469431161E-4</v>
      </c>
      <c r="C18" s="4">
        <v>1826585.1</v>
      </c>
      <c r="D18" s="26"/>
      <c r="E18" s="22"/>
      <c r="F18" s="22"/>
      <c r="G18" s="21"/>
      <c r="H18" s="3"/>
    </row>
    <row r="19" spans="1:8" x14ac:dyDescent="0.25">
      <c r="A19" s="25"/>
      <c r="B19" s="30">
        <f t="shared" si="0"/>
        <v>1.3812660576273394E-4</v>
      </c>
      <c r="C19" s="4">
        <v>1826837.4</v>
      </c>
      <c r="D19" s="26"/>
      <c r="E19" s="22"/>
      <c r="F19" s="22"/>
      <c r="G19" s="21"/>
      <c r="H19" s="3"/>
    </row>
    <row r="20" spans="1:8" x14ac:dyDescent="0.25">
      <c r="A20" s="25">
        <v>1998</v>
      </c>
      <c r="B20" s="30">
        <f t="shared" si="0"/>
        <v>2.6270537268398009E-3</v>
      </c>
      <c r="C20" s="4">
        <v>1831636.6</v>
      </c>
      <c r="D20" s="26"/>
      <c r="E20" s="22"/>
      <c r="F20" s="22"/>
      <c r="G20" s="21"/>
      <c r="H20" s="3"/>
    </row>
    <row r="21" spans="1:8" x14ac:dyDescent="0.25">
      <c r="A21" s="25"/>
      <c r="B21" s="30">
        <f t="shared" si="0"/>
        <v>1.414254334074716E-3</v>
      </c>
      <c r="C21" s="4">
        <v>1834227</v>
      </c>
      <c r="D21" s="26"/>
      <c r="E21" s="22"/>
      <c r="F21" s="22"/>
      <c r="G21" s="21"/>
      <c r="H21" s="3"/>
    </row>
    <row r="22" spans="1:8" x14ac:dyDescent="0.25">
      <c r="A22" s="25"/>
      <c r="B22" s="30">
        <f t="shared" si="0"/>
        <v>-2.1903504855179667E-3</v>
      </c>
      <c r="C22" s="4">
        <v>1830209.4</v>
      </c>
      <c r="D22" s="26"/>
      <c r="E22" s="22"/>
      <c r="F22" s="22"/>
      <c r="G22" s="21"/>
      <c r="H22" s="3"/>
    </row>
    <row r="23" spans="1:8" x14ac:dyDescent="0.25">
      <c r="A23" s="25"/>
      <c r="B23" s="30">
        <f t="shared" si="0"/>
        <v>9.6284064544760462E-4</v>
      </c>
      <c r="C23" s="4">
        <v>1831971.6</v>
      </c>
      <c r="D23" s="26"/>
      <c r="E23" s="22"/>
      <c r="F23" s="22"/>
      <c r="G23" s="21"/>
      <c r="H23" s="3"/>
    </row>
    <row r="24" spans="1:8" x14ac:dyDescent="0.25">
      <c r="A24" s="25">
        <v>1999</v>
      </c>
      <c r="B24" s="30">
        <f t="shared" si="0"/>
        <v>9.6107385070816065E-3</v>
      </c>
      <c r="C24" s="4">
        <v>1849578.2</v>
      </c>
      <c r="D24" s="26"/>
      <c r="E24" s="22"/>
      <c r="F24" s="22"/>
      <c r="G24" s="21"/>
      <c r="H24" s="3"/>
    </row>
    <row r="25" spans="1:8" x14ac:dyDescent="0.25">
      <c r="A25" s="25"/>
      <c r="B25" s="30">
        <f t="shared" si="0"/>
        <v>7.9588957093028601E-3</v>
      </c>
      <c r="C25" s="4">
        <v>1864298.8</v>
      </c>
      <c r="D25" s="26"/>
      <c r="E25" s="22"/>
      <c r="F25" s="22"/>
      <c r="G25" s="21"/>
      <c r="H25" s="3"/>
    </row>
    <row r="26" spans="1:8" x14ac:dyDescent="0.25">
      <c r="A26" s="25"/>
      <c r="B26" s="30">
        <f t="shared" si="0"/>
        <v>1.0918957840878374E-2</v>
      </c>
      <c r="C26" s="4">
        <v>1884655</v>
      </c>
      <c r="D26" s="26"/>
      <c r="E26" s="22"/>
      <c r="F26" s="22"/>
      <c r="G26" s="21"/>
      <c r="H26" s="3"/>
    </row>
    <row r="27" spans="1:8" x14ac:dyDescent="0.25">
      <c r="A27" s="25"/>
      <c r="B27" s="30">
        <f t="shared" si="0"/>
        <v>1.0999838166667164E-2</v>
      </c>
      <c r="C27" s="4">
        <v>1905385.9</v>
      </c>
      <c r="D27" s="26"/>
      <c r="E27" s="22"/>
      <c r="F27" s="22"/>
      <c r="G27" s="21"/>
      <c r="H27" s="3"/>
    </row>
    <row r="28" spans="1:8" x14ac:dyDescent="0.25">
      <c r="A28" s="25">
        <v>2000</v>
      </c>
      <c r="B28" s="30">
        <f t="shared" si="0"/>
        <v>1.1688393411539488E-2</v>
      </c>
      <c r="C28" s="4">
        <v>1927656.8</v>
      </c>
      <c r="D28" s="26"/>
      <c r="E28" s="22"/>
      <c r="F28" s="22"/>
      <c r="G28" s="21"/>
      <c r="H28" s="3"/>
    </row>
    <row r="29" spans="1:8" x14ac:dyDescent="0.25">
      <c r="A29" s="25"/>
      <c r="B29" s="30">
        <f t="shared" si="0"/>
        <v>9.1998741684722329E-3</v>
      </c>
      <c r="C29" s="4">
        <v>1945391</v>
      </c>
      <c r="D29" s="26"/>
      <c r="E29" s="22"/>
      <c r="F29" s="22"/>
      <c r="G29" s="21"/>
      <c r="H29" s="3"/>
    </row>
    <row r="30" spans="1:8" x14ac:dyDescent="0.25">
      <c r="A30" s="25"/>
      <c r="B30" s="30">
        <f t="shared" si="0"/>
        <v>9.9039730316425878E-3</v>
      </c>
      <c r="C30" s="4">
        <v>1964658.1</v>
      </c>
      <c r="D30" s="26"/>
      <c r="E30" s="22"/>
      <c r="F30" s="22"/>
      <c r="G30" s="21"/>
      <c r="H30" s="3"/>
    </row>
    <row r="31" spans="1:8" x14ac:dyDescent="0.25">
      <c r="A31" s="25"/>
      <c r="B31" s="30">
        <f t="shared" si="0"/>
        <v>8.5095722253147876E-3</v>
      </c>
      <c r="C31" s="4">
        <v>1981376.5</v>
      </c>
      <c r="D31" s="26"/>
      <c r="E31" s="22"/>
      <c r="F31" s="22"/>
      <c r="G31" s="21"/>
      <c r="H31" s="3"/>
    </row>
    <row r="32" spans="1:8" x14ac:dyDescent="0.25">
      <c r="A32" s="25">
        <v>2001</v>
      </c>
      <c r="B32" s="30">
        <f t="shared" si="0"/>
        <v>6.1451218382775341E-3</v>
      </c>
      <c r="C32" s="4">
        <v>1993552.3</v>
      </c>
      <c r="D32" s="26"/>
      <c r="E32" s="22"/>
      <c r="F32" t="s">
        <v>241</v>
      </c>
    </row>
    <row r="33" spans="1:11" x14ac:dyDescent="0.25">
      <c r="A33" s="25"/>
      <c r="B33" s="30">
        <f t="shared" si="0"/>
        <v>4.9970096094293925E-3</v>
      </c>
      <c r="C33" s="4">
        <v>2003514.1</v>
      </c>
      <c r="D33" s="26"/>
      <c r="E33" s="22"/>
      <c r="F33" s="43"/>
      <c r="G33" s="105" t="s">
        <v>238</v>
      </c>
      <c r="H33" s="28" t="s">
        <v>237</v>
      </c>
      <c r="I33" s="28" t="s">
        <v>239</v>
      </c>
      <c r="J33" s="28" t="s">
        <v>240</v>
      </c>
      <c r="K33" s="28" t="s">
        <v>236</v>
      </c>
    </row>
    <row r="34" spans="1:11" x14ac:dyDescent="0.25">
      <c r="A34" s="25"/>
      <c r="B34" s="30">
        <f t="shared" si="0"/>
        <v>2.6574806735824019E-3</v>
      </c>
      <c r="C34" s="4">
        <v>2008838.4</v>
      </c>
      <c r="D34" s="26"/>
      <c r="E34" s="22"/>
      <c r="F34" s="43">
        <v>1995</v>
      </c>
      <c r="G34" s="105">
        <v>1.5197526789374394</v>
      </c>
      <c r="H34" s="3">
        <v>4.3797960370854927E-3</v>
      </c>
      <c r="I34" s="3">
        <v>2.4994674594545074E-3</v>
      </c>
      <c r="J34" s="3">
        <v>1.8582953861026708E-2</v>
      </c>
      <c r="K34" s="3">
        <v>6.6562067605602585E-3</v>
      </c>
    </row>
    <row r="35" spans="1:11" x14ac:dyDescent="0.25">
      <c r="A35" s="25"/>
      <c r="B35" s="30">
        <f t="shared" si="0"/>
        <v>7.6932022008342482E-3</v>
      </c>
      <c r="C35" s="4">
        <v>2024292.8</v>
      </c>
      <c r="D35" s="26"/>
      <c r="E35" s="22"/>
      <c r="F35" s="43">
        <v>1997</v>
      </c>
      <c r="G35" s="105">
        <v>0.60108017713167095</v>
      </c>
      <c r="H35" s="3">
        <v>8.2368656028359855E-3</v>
      </c>
      <c r="I35" s="3">
        <v>3.3636666943663851E-3</v>
      </c>
      <c r="J35" s="3">
        <v>1.8524983026862785E-2</v>
      </c>
      <c r="K35" s="3">
        <v>4.9510166355624221E-3</v>
      </c>
    </row>
    <row r="36" spans="1:11" x14ac:dyDescent="0.25">
      <c r="A36" s="25">
        <v>2002</v>
      </c>
      <c r="B36" s="30">
        <f t="shared" si="0"/>
        <v>1.0859990214854287E-2</v>
      </c>
      <c r="C36" s="4">
        <v>2046276.6</v>
      </c>
      <c r="D36" s="26"/>
      <c r="E36" s="22"/>
      <c r="F36" s="43">
        <v>1999</v>
      </c>
      <c r="G36" s="105">
        <v>1.5740788563489794</v>
      </c>
      <c r="H36" s="3">
        <v>2.5578700548036792E-3</v>
      </c>
      <c r="I36" s="3">
        <v>-2.1903338688556984E-3</v>
      </c>
      <c r="J36" s="3">
        <v>9.6106903404602484E-3</v>
      </c>
      <c r="K36" s="3">
        <v>4.0262891705546769E-3</v>
      </c>
    </row>
    <row r="37" spans="1:11" x14ac:dyDescent="0.25">
      <c r="A37" s="25"/>
      <c r="B37" s="30">
        <f t="shared" si="0"/>
        <v>1.2688607200023627E-2</v>
      </c>
      <c r="C37" s="4">
        <v>2072241</v>
      </c>
      <c r="D37" s="26"/>
      <c r="E37" s="22"/>
      <c r="F37" s="43">
        <v>2001</v>
      </c>
      <c r="G37" s="105">
        <v>0.31213853168906419</v>
      </c>
      <c r="H37" s="3">
        <v>7.6740365746843509E-3</v>
      </c>
      <c r="I37" s="3">
        <v>4.9970402749888176E-3</v>
      </c>
      <c r="J37" s="3">
        <v>1.1688396583803051E-2</v>
      </c>
      <c r="K37" s="3">
        <v>2.3953625085501489E-3</v>
      </c>
    </row>
    <row r="38" spans="1:11" x14ac:dyDescent="0.25">
      <c r="A38" s="25"/>
      <c r="B38" s="30">
        <f t="shared" si="0"/>
        <v>1.1318278134637705E-2</v>
      </c>
      <c r="C38" s="4">
        <v>2095695.2</v>
      </c>
      <c r="D38" s="26"/>
      <c r="E38" s="22"/>
      <c r="F38" s="43">
        <v>2003</v>
      </c>
      <c r="G38" s="105">
        <v>0.4420028116691278</v>
      </c>
      <c r="H38" s="3">
        <v>7.7566347076853948E-3</v>
      </c>
      <c r="I38" s="3">
        <v>2.6574578814215766E-3</v>
      </c>
      <c r="J38" s="3">
        <v>1.2688562466815378E-2</v>
      </c>
      <c r="K38" s="3">
        <v>3.4284543498872876E-3</v>
      </c>
    </row>
    <row r="39" spans="1:11" x14ac:dyDescent="0.25">
      <c r="A39" s="25"/>
      <c r="B39" s="30">
        <f t="shared" si="0"/>
        <v>8.3199121704340406E-3</v>
      </c>
      <c r="C39" s="4">
        <v>2113131.2000000002</v>
      </c>
      <c r="D39" s="26"/>
      <c r="E39" s="22"/>
      <c r="F39" s="43">
        <v>2005</v>
      </c>
      <c r="G39" s="105">
        <v>0.41891422817329244</v>
      </c>
      <c r="H39" s="3">
        <v>1.1237371508313609E-2</v>
      </c>
      <c r="I39" s="3">
        <v>5.4269272731033436E-3</v>
      </c>
      <c r="J39" s="3">
        <v>1.7945558311004417E-2</v>
      </c>
      <c r="K39" s="3">
        <v>4.7074948121017431E-3</v>
      </c>
    </row>
    <row r="40" spans="1:11" x14ac:dyDescent="0.25">
      <c r="A40" s="25">
        <v>2003</v>
      </c>
      <c r="B40" s="30">
        <f t="shared" si="0"/>
        <v>6.3476891543696734E-3</v>
      </c>
      <c r="C40" s="4">
        <v>2126544.7000000002</v>
      </c>
      <c r="D40" s="26"/>
      <c r="E40" s="22"/>
      <c r="F40" s="43">
        <v>2007</v>
      </c>
      <c r="G40" s="105">
        <v>0.3300720298214127</v>
      </c>
      <c r="H40" s="3">
        <v>1.1302364898904127E-2</v>
      </c>
      <c r="I40" s="3">
        <v>6.6935803077050604E-3</v>
      </c>
      <c r="J40" s="3">
        <v>1.757170487755344E-2</v>
      </c>
      <c r="K40" s="3">
        <v>3.7305945239635712E-3</v>
      </c>
    </row>
    <row r="41" spans="1:11" x14ac:dyDescent="0.25">
      <c r="A41" s="25"/>
      <c r="B41" s="30">
        <f t="shared" si="0"/>
        <v>4.8837440379221331E-3</v>
      </c>
      <c r="C41" s="4">
        <v>2136930.2000000002</v>
      </c>
      <c r="D41" s="26"/>
      <c r="E41" s="22"/>
      <c r="F41" s="43">
        <v>2009</v>
      </c>
      <c r="G41" s="105">
        <v>10.375103927043641</v>
      </c>
      <c r="H41" s="3">
        <v>9.9545975076265059E-4</v>
      </c>
      <c r="I41" s="3">
        <v>-1.5555402143157426E-2</v>
      </c>
      <c r="J41" s="3">
        <v>1.4170805024124489E-2</v>
      </c>
      <c r="K41" s="3">
        <v>1.0327998369351461E-2</v>
      </c>
    </row>
    <row r="42" spans="1:11" x14ac:dyDescent="0.25">
      <c r="A42" s="25"/>
      <c r="B42" s="30">
        <f t="shared" si="0"/>
        <v>5.4268969571396042E-3</v>
      </c>
      <c r="C42" s="4">
        <v>2148527.1</v>
      </c>
      <c r="D42" s="26"/>
      <c r="E42" s="22"/>
      <c r="F42" s="43">
        <v>2011</v>
      </c>
      <c r="G42" s="105">
        <v>0.412198974738476</v>
      </c>
      <c r="H42" s="3">
        <v>7.7367180661311874E-3</v>
      </c>
      <c r="I42" s="3">
        <v>2.3190841476503632E-3</v>
      </c>
      <c r="J42" s="3">
        <v>1.1382981715289509E-2</v>
      </c>
      <c r="K42" s="3">
        <v>3.1890672546999203E-3</v>
      </c>
    </row>
    <row r="43" spans="1:11" x14ac:dyDescent="0.25">
      <c r="A43" s="25"/>
      <c r="B43" s="30">
        <f t="shared" si="0"/>
        <v>5.7693477545617267E-3</v>
      </c>
      <c r="C43" s="4">
        <v>2160922.7000000002</v>
      </c>
      <c r="D43" s="26"/>
      <c r="E43" s="22"/>
      <c r="F43" s="43">
        <v>2013</v>
      </c>
      <c r="G43" s="105">
        <v>0.54066915573516261</v>
      </c>
      <c r="H43" s="3">
        <v>5.3420542047202257E-3</v>
      </c>
      <c r="I43" s="3">
        <v>2.9824618233837974E-3</v>
      </c>
      <c r="J43" s="3">
        <v>1.0469973483270945E-2</v>
      </c>
      <c r="K43" s="3">
        <v>2.8882839367575601E-3</v>
      </c>
    </row>
    <row r="44" spans="1:11" x14ac:dyDescent="0.25">
      <c r="A44" s="25">
        <v>2004</v>
      </c>
      <c r="B44" s="30">
        <f t="shared" si="0"/>
        <v>1.5137792758620927E-2</v>
      </c>
      <c r="C44" s="4">
        <v>2193634.2999999998</v>
      </c>
      <c r="D44" s="26"/>
      <c r="E44" s="22"/>
      <c r="F44" s="43">
        <v>2015</v>
      </c>
      <c r="G44" s="105">
        <v>1.8719152214799131</v>
      </c>
      <c r="H44" s="3">
        <v>3.2677502994356011E-3</v>
      </c>
      <c r="I44" s="3">
        <v>-4.6571444989480515E-3</v>
      </c>
      <c r="J44" s="3">
        <v>1.2755034162725609E-2</v>
      </c>
      <c r="K44" s="3">
        <v>6.1169515255090458E-3</v>
      </c>
    </row>
    <row r="45" spans="1:11" x14ac:dyDescent="0.25">
      <c r="A45" s="25"/>
      <c r="B45" s="30">
        <f t="shared" si="0"/>
        <v>1.3974480614202811E-2</v>
      </c>
      <c r="C45" s="4">
        <v>2224289.2000000002</v>
      </c>
      <c r="D45" s="26"/>
      <c r="E45" s="22"/>
      <c r="F45" s="43">
        <v>2017</v>
      </c>
      <c r="G45" s="105">
        <v>2.9439588492382081</v>
      </c>
      <c r="H45" s="3">
        <v>1.3081648236350496E-3</v>
      </c>
      <c r="I45" s="3">
        <v>-3.7237106958514232E-3</v>
      </c>
      <c r="J45" s="3">
        <v>7.7694286165546078E-3</v>
      </c>
      <c r="K45" s="3">
        <v>3.8511834088025441E-3</v>
      </c>
    </row>
    <row r="46" spans="1:11" x14ac:dyDescent="0.25">
      <c r="A46" s="25"/>
      <c r="B46" s="30">
        <f t="shared" si="0"/>
        <v>1.6351156135631983E-2</v>
      </c>
      <c r="C46" s="4">
        <v>2260658.9</v>
      </c>
      <c r="D46" s="26"/>
      <c r="E46" s="22"/>
      <c r="F46" s="22"/>
      <c r="G46" s="21"/>
      <c r="H46" s="3"/>
    </row>
    <row r="47" spans="1:11" x14ac:dyDescent="0.25">
      <c r="A47" s="25"/>
      <c r="B47" s="30">
        <f t="shared" si="0"/>
        <v>1.0679320086723454E-2</v>
      </c>
      <c r="C47" s="4">
        <v>2284801.2000000002</v>
      </c>
      <c r="D47" s="26"/>
      <c r="E47" s="22"/>
      <c r="F47" s="22"/>
      <c r="G47" s="21"/>
      <c r="H47" s="3"/>
    </row>
    <row r="48" spans="1:11" x14ac:dyDescent="0.25">
      <c r="A48" s="25">
        <v>2005</v>
      </c>
      <c r="B48" s="30">
        <f t="shared" si="0"/>
        <v>1.0166048582257448E-2</v>
      </c>
      <c r="C48" s="4">
        <v>2308028.6</v>
      </c>
      <c r="D48" s="26"/>
      <c r="E48" s="22"/>
      <c r="F48" s="22"/>
      <c r="G48" s="21"/>
      <c r="H48" s="3"/>
    </row>
    <row r="49" spans="1:8" x14ac:dyDescent="0.25">
      <c r="A49" s="25"/>
      <c r="B49" s="30">
        <f t="shared" si="0"/>
        <v>1.7945531524176106E-2</v>
      </c>
      <c r="C49" s="4">
        <v>2349447.4</v>
      </c>
      <c r="D49" s="26"/>
      <c r="E49" s="22"/>
      <c r="F49" s="22"/>
      <c r="G49" s="21"/>
      <c r="H49" s="3"/>
    </row>
    <row r="50" spans="1:8" x14ac:dyDescent="0.25">
      <c r="A50" s="25"/>
      <c r="B50" s="30">
        <f t="shared" si="0"/>
        <v>1.3636227821061331E-2</v>
      </c>
      <c r="C50" s="4">
        <v>2381485</v>
      </c>
      <c r="D50" s="26"/>
      <c r="E50" s="22"/>
      <c r="F50" s="22"/>
      <c r="G50" s="21"/>
      <c r="H50" s="3"/>
    </row>
    <row r="51" spans="1:8" x14ac:dyDescent="0.25">
      <c r="A51" s="25"/>
      <c r="B51" s="30">
        <f t="shared" si="0"/>
        <v>6.6935546518245292E-3</v>
      </c>
      <c r="C51" s="4">
        <v>2397425.6</v>
      </c>
      <c r="D51" s="26"/>
      <c r="E51" s="22"/>
      <c r="F51" s="22"/>
      <c r="G51" s="21"/>
      <c r="H51" s="3"/>
    </row>
    <row r="52" spans="1:8" x14ac:dyDescent="0.25">
      <c r="A52" s="25">
        <v>2006</v>
      </c>
      <c r="B52" s="30">
        <f t="shared" si="0"/>
        <v>1.7571723602183953E-2</v>
      </c>
      <c r="C52" s="4">
        <v>2439552.5</v>
      </c>
      <c r="D52" s="26"/>
      <c r="E52" s="22"/>
      <c r="F52" s="22"/>
      <c r="G52" s="21"/>
      <c r="H52" s="3"/>
    </row>
    <row r="53" spans="1:8" x14ac:dyDescent="0.25">
      <c r="A53" s="25"/>
      <c r="B53" s="30">
        <f t="shared" si="0"/>
        <v>1.4202440816502238E-2</v>
      </c>
      <c r="C53" s="4">
        <v>2474200.1</v>
      </c>
      <c r="D53" s="26"/>
      <c r="E53" s="22"/>
      <c r="F53" s="22"/>
      <c r="G53" s="21"/>
      <c r="H53" s="3"/>
    </row>
    <row r="54" spans="1:8" x14ac:dyDescent="0.25">
      <c r="A54" s="25"/>
      <c r="B54" s="30">
        <f t="shared" si="0"/>
        <v>1.3811494066304553E-2</v>
      </c>
      <c r="C54" s="4">
        <v>2508372.5</v>
      </c>
      <c r="D54" s="26"/>
      <c r="E54" s="22"/>
      <c r="F54" s="22"/>
      <c r="G54" s="21"/>
      <c r="H54" s="3"/>
    </row>
    <row r="55" spans="1:8" x14ac:dyDescent="0.25">
      <c r="A55" s="25"/>
      <c r="B55" s="30">
        <f t="shared" si="0"/>
        <v>1.3828169460476936E-2</v>
      </c>
      <c r="C55" s="4">
        <v>2543058.7000000002</v>
      </c>
      <c r="D55" s="26"/>
      <c r="E55" s="22"/>
      <c r="F55" s="22"/>
      <c r="G55" s="21"/>
      <c r="H55" s="3"/>
    </row>
    <row r="56" spans="1:8" x14ac:dyDescent="0.25">
      <c r="A56" s="25">
        <v>2007</v>
      </c>
      <c r="B56" s="30">
        <f t="shared" si="0"/>
        <v>1.6236668072191929E-2</v>
      </c>
      <c r="C56" s="4">
        <v>2584349.5</v>
      </c>
      <c r="D56" s="26"/>
      <c r="E56" s="22"/>
      <c r="F56" s="22"/>
      <c r="G56" s="21"/>
      <c r="H56" s="3"/>
    </row>
    <row r="57" spans="1:8" x14ac:dyDescent="0.25">
      <c r="A57" s="25"/>
      <c r="B57" s="30">
        <f t="shared" si="0"/>
        <v>8.1955633322816634E-3</v>
      </c>
      <c r="C57" s="4">
        <v>2605529.7000000002</v>
      </c>
      <c r="D57" s="26"/>
      <c r="E57" s="22"/>
      <c r="F57" s="22"/>
      <c r="G57" s="21"/>
      <c r="H57" s="3"/>
    </row>
    <row r="58" spans="1:8" x14ac:dyDescent="0.25">
      <c r="A58" s="25"/>
      <c r="B58" s="30">
        <f t="shared" si="0"/>
        <v>1.1719344438867685E-2</v>
      </c>
      <c r="C58" s="4">
        <v>2636064.7999999998</v>
      </c>
      <c r="D58" s="26"/>
      <c r="E58" s="22"/>
      <c r="F58" s="22"/>
      <c r="G58" s="21"/>
      <c r="H58" s="3"/>
    </row>
    <row r="59" spans="1:8" x14ac:dyDescent="0.25">
      <c r="A59" s="25"/>
      <c r="B59" s="30">
        <f t="shared" si="0"/>
        <v>1.4170782144657501E-2</v>
      </c>
      <c r="C59" s="4">
        <v>2673419.9</v>
      </c>
      <c r="D59" s="26"/>
      <c r="E59" s="22"/>
      <c r="F59" s="22"/>
      <c r="G59" s="21"/>
      <c r="H59" s="3"/>
    </row>
    <row r="60" spans="1:8" x14ac:dyDescent="0.25">
      <c r="A60" s="25">
        <v>2008</v>
      </c>
      <c r="B60" s="30">
        <f t="shared" si="0"/>
        <v>4.200088433545357E-3</v>
      </c>
      <c r="C60" s="4">
        <v>2684648.5</v>
      </c>
      <c r="D60" s="26"/>
      <c r="E60" s="22"/>
      <c r="F60" s="22"/>
      <c r="G60" s="21"/>
      <c r="H60" s="3"/>
    </row>
    <row r="61" spans="1:8" x14ac:dyDescent="0.25">
      <c r="A61" s="25"/>
      <c r="B61" s="30">
        <f t="shared" si="0"/>
        <v>1.2208898110870114E-2</v>
      </c>
      <c r="C61" s="4">
        <v>2717425.1</v>
      </c>
      <c r="D61" s="26"/>
      <c r="E61" s="22"/>
      <c r="F61" s="22"/>
      <c r="G61" s="21"/>
      <c r="H61" s="3"/>
    </row>
    <row r="62" spans="1:8" x14ac:dyDescent="0.25">
      <c r="A62" s="25"/>
      <c r="B62" s="30">
        <f t="shared" si="0"/>
        <v>2.3893574840387899E-3</v>
      </c>
      <c r="C62" s="4">
        <v>2723918</v>
      </c>
      <c r="D62" s="26"/>
      <c r="E62" s="22"/>
      <c r="F62" s="22"/>
      <c r="G62" s="21"/>
      <c r="H62" s="3"/>
    </row>
    <row r="63" spans="1:8" x14ac:dyDescent="0.25">
      <c r="A63" s="25"/>
      <c r="B63" s="30">
        <f t="shared" si="0"/>
        <v>-5.692462107890095E-3</v>
      </c>
      <c r="C63" s="4">
        <v>2708412.2</v>
      </c>
      <c r="D63" s="26"/>
      <c r="E63" s="22"/>
      <c r="F63" s="22"/>
      <c r="G63" s="21"/>
      <c r="H63" s="3"/>
    </row>
    <row r="64" spans="1:8" x14ac:dyDescent="0.25">
      <c r="A64" s="25">
        <v>2009</v>
      </c>
      <c r="B64" s="30">
        <f t="shared" si="0"/>
        <v>-1.5555387027129886E-2</v>
      </c>
      <c r="C64" s="4">
        <v>2666281.7999999998</v>
      </c>
      <c r="D64" s="26"/>
      <c r="E64" s="22"/>
      <c r="F64" s="22"/>
      <c r="G64" s="21"/>
      <c r="H64" s="3"/>
    </row>
    <row r="65" spans="1:8" x14ac:dyDescent="0.25">
      <c r="A65" s="25"/>
      <c r="B65" s="30">
        <f t="shared" si="0"/>
        <v>-3.4321203407682299E-3</v>
      </c>
      <c r="C65" s="4">
        <v>2657130.7999999998</v>
      </c>
      <c r="D65" s="26"/>
      <c r="E65" s="22"/>
      <c r="F65" s="22"/>
      <c r="G65" s="21"/>
      <c r="H65" s="3"/>
    </row>
    <row r="66" spans="1:8" x14ac:dyDescent="0.25">
      <c r="A66" s="25"/>
      <c r="B66" s="30">
        <f t="shared" si="0"/>
        <v>2.3190804156123512E-3</v>
      </c>
      <c r="C66" s="4">
        <v>2663292.9</v>
      </c>
      <c r="D66" s="26"/>
      <c r="E66" s="22"/>
      <c r="F66" s="22"/>
      <c r="G66" s="21"/>
      <c r="H66" s="3"/>
    </row>
    <row r="67" spans="1:8" x14ac:dyDescent="0.25">
      <c r="A67" s="25"/>
      <c r="B67" s="30">
        <f t="shared" si="0"/>
        <v>6.6697508186199794E-3</v>
      </c>
      <c r="C67" s="4">
        <v>2681056.4</v>
      </c>
      <c r="D67" s="26"/>
      <c r="E67" s="22"/>
      <c r="F67" s="22"/>
      <c r="G67" s="21"/>
      <c r="H67" s="3"/>
    </row>
    <row r="68" spans="1:8" x14ac:dyDescent="0.25">
      <c r="A68" s="25">
        <v>2010</v>
      </c>
      <c r="B68" s="30">
        <f t="shared" si="0"/>
        <v>1.1382975755377611E-2</v>
      </c>
      <c r="C68" s="4">
        <v>2711574.8</v>
      </c>
      <c r="D68" s="26"/>
      <c r="E68" s="22"/>
      <c r="F68" s="22"/>
      <c r="G68" s="21"/>
      <c r="H68" s="3"/>
    </row>
    <row r="69" spans="1:8" x14ac:dyDescent="0.25">
      <c r="A69" s="25"/>
      <c r="B69" s="30">
        <f t="shared" ref="B69:B97" si="1">C69/C68-1</f>
        <v>6.8224192082033674E-3</v>
      </c>
      <c r="C69" s="4">
        <v>2730074.3</v>
      </c>
      <c r="D69" s="26"/>
      <c r="E69" s="22"/>
      <c r="F69" s="22"/>
      <c r="G69" s="21"/>
      <c r="H69" s="3"/>
    </row>
    <row r="70" spans="1:8" x14ac:dyDescent="0.25">
      <c r="A70" s="25"/>
      <c r="B70" s="30">
        <f t="shared" si="1"/>
        <v>1.1117499622629312E-2</v>
      </c>
      <c r="C70" s="4">
        <v>2760425.9</v>
      </c>
      <c r="D70" s="26"/>
      <c r="E70" s="22"/>
      <c r="F70" s="22"/>
      <c r="G70" s="21"/>
      <c r="H70" s="3"/>
    </row>
    <row r="71" spans="1:8" x14ac:dyDescent="0.25">
      <c r="A71" s="25"/>
      <c r="B71" s="30">
        <f t="shared" si="1"/>
        <v>1.0697950631458619E-2</v>
      </c>
      <c r="C71" s="4">
        <v>2789956.8</v>
      </c>
      <c r="D71" s="26"/>
      <c r="E71" s="22"/>
      <c r="F71" s="22"/>
      <c r="G71" s="21"/>
      <c r="H71" s="3"/>
    </row>
    <row r="72" spans="1:8" x14ac:dyDescent="0.25">
      <c r="A72" s="25">
        <v>2011</v>
      </c>
      <c r="B72" s="30">
        <f t="shared" si="1"/>
        <v>9.504555769465739E-3</v>
      </c>
      <c r="C72" s="4">
        <v>2816474.1</v>
      </c>
      <c r="D72" s="26"/>
      <c r="E72" s="22"/>
      <c r="F72" s="22"/>
      <c r="G72" s="21"/>
      <c r="H72" s="3"/>
    </row>
    <row r="73" spans="1:8" x14ac:dyDescent="0.25">
      <c r="A73" s="25"/>
      <c r="B73" s="30">
        <f t="shared" si="1"/>
        <v>5.7495291719529273E-3</v>
      </c>
      <c r="C73" s="4">
        <v>2832667.5</v>
      </c>
      <c r="D73" s="26"/>
      <c r="E73" s="22"/>
      <c r="F73" s="22"/>
      <c r="G73" s="21"/>
      <c r="H73" s="3"/>
    </row>
    <row r="74" spans="1:8" x14ac:dyDescent="0.25">
      <c r="A74" s="25"/>
      <c r="B74" s="30">
        <f t="shared" si="1"/>
        <v>2.9824538178235827E-3</v>
      </c>
      <c r="C74" s="4">
        <v>2841115.8</v>
      </c>
      <c r="D74" s="26"/>
      <c r="E74" s="22"/>
      <c r="F74" s="22"/>
      <c r="G74" s="21"/>
      <c r="H74" s="3"/>
    </row>
    <row r="75" spans="1:8" x14ac:dyDescent="0.25">
      <c r="A75" s="25"/>
      <c r="B75" s="30">
        <f t="shared" si="1"/>
        <v>7.6220758055691729E-3</v>
      </c>
      <c r="C75" s="4">
        <v>2862771</v>
      </c>
      <c r="D75" s="26"/>
      <c r="E75" s="22"/>
      <c r="F75" s="22"/>
      <c r="G75" s="21"/>
      <c r="H75" s="3"/>
    </row>
    <row r="76" spans="1:8" x14ac:dyDescent="0.25">
      <c r="A76" s="25">
        <v>2012</v>
      </c>
      <c r="B76" s="30">
        <f t="shared" si="1"/>
        <v>4.0008439375696092E-3</v>
      </c>
      <c r="C76" s="4">
        <v>2874224.5</v>
      </c>
      <c r="D76" s="26"/>
      <c r="E76" s="22"/>
      <c r="F76" s="22"/>
      <c r="G76" s="21"/>
      <c r="H76" s="3"/>
    </row>
    <row r="77" spans="1:8" x14ac:dyDescent="0.25">
      <c r="A77" s="25"/>
      <c r="B77" s="30">
        <f t="shared" si="1"/>
        <v>8.9770301519591644E-3</v>
      </c>
      <c r="C77" s="4">
        <v>2900026.5</v>
      </c>
      <c r="D77" s="26"/>
      <c r="E77" s="22"/>
      <c r="F77" s="22"/>
      <c r="G77" s="21"/>
      <c r="H77" s="3"/>
    </row>
    <row r="78" spans="1:8" x14ac:dyDescent="0.25">
      <c r="A78" s="25"/>
      <c r="B78" s="30">
        <f t="shared" si="1"/>
        <v>2.9905243969323703E-3</v>
      </c>
      <c r="C78" s="4">
        <v>2908699.1</v>
      </c>
      <c r="D78" s="26"/>
      <c r="E78" s="22"/>
      <c r="F78" s="22"/>
      <c r="G78" s="21"/>
      <c r="H78" s="3"/>
    </row>
    <row r="79" spans="1:8" x14ac:dyDescent="0.25">
      <c r="A79" s="25"/>
      <c r="B79" s="30">
        <f t="shared" si="1"/>
        <v>4.3531488011254726E-3</v>
      </c>
      <c r="C79" s="4">
        <v>2921361.1</v>
      </c>
      <c r="D79" s="26"/>
      <c r="E79" s="22"/>
      <c r="F79" s="22"/>
      <c r="G79" s="21"/>
      <c r="H79" s="3"/>
    </row>
    <row r="80" spans="1:8" x14ac:dyDescent="0.25">
      <c r="A80" s="25">
        <v>2013</v>
      </c>
      <c r="B80" s="30">
        <f t="shared" si="1"/>
        <v>4.3638905166498709E-3</v>
      </c>
      <c r="C80" s="4">
        <v>2934109.6</v>
      </c>
      <c r="D80" s="26"/>
      <c r="E80" s="22"/>
      <c r="F80" s="22"/>
      <c r="G80" s="21"/>
      <c r="H80" s="3"/>
    </row>
    <row r="81" spans="1:8" x14ac:dyDescent="0.25">
      <c r="A81" s="25"/>
      <c r="B81" s="30">
        <f t="shared" si="1"/>
        <v>1.0469956541500736E-2</v>
      </c>
      <c r="C81" s="4">
        <v>2964829.6</v>
      </c>
      <c r="D81" s="26"/>
      <c r="E81" s="22"/>
      <c r="F81" s="22"/>
      <c r="G81" s="21"/>
      <c r="H81" s="3"/>
    </row>
    <row r="82" spans="1:8" x14ac:dyDescent="0.25">
      <c r="A82" s="25"/>
      <c r="B82" s="30">
        <f t="shared" si="1"/>
        <v>4.4835966289598073E-3</v>
      </c>
      <c r="C82" s="4">
        <v>2978122.7</v>
      </c>
      <c r="D82" s="26"/>
      <c r="E82" s="22"/>
      <c r="F82" s="22"/>
      <c r="G82" s="21"/>
      <c r="H82" s="3"/>
    </row>
    <row r="83" spans="1:8" x14ac:dyDescent="0.25">
      <c r="A83" s="25"/>
      <c r="B83" s="30">
        <f t="shared" si="1"/>
        <v>1.2755015097262401E-2</v>
      </c>
      <c r="C83" s="4">
        <v>3016108.7</v>
      </c>
      <c r="D83" s="26"/>
      <c r="E83" s="22"/>
      <c r="F83" s="22"/>
      <c r="G83" s="21"/>
      <c r="H83" s="3"/>
    </row>
    <row r="84" spans="1:8" x14ac:dyDescent="0.25">
      <c r="A84" s="25">
        <v>2014</v>
      </c>
      <c r="B84" s="30">
        <f t="shared" si="1"/>
        <v>-4.0339394929633787E-3</v>
      </c>
      <c r="C84" s="4">
        <v>3003941.9</v>
      </c>
      <c r="D84" s="26"/>
      <c r="E84" s="22"/>
      <c r="F84" s="22"/>
      <c r="G84" s="21"/>
      <c r="H84" s="3"/>
    </row>
    <row r="85" spans="1:8" x14ac:dyDescent="0.25">
      <c r="A85" s="25"/>
      <c r="B85" s="30">
        <f t="shared" si="1"/>
        <v>1.7174433367037611E-3</v>
      </c>
      <c r="C85" s="4">
        <v>3009101</v>
      </c>
      <c r="D85" s="26"/>
      <c r="E85" s="22"/>
      <c r="F85" s="22"/>
      <c r="G85" s="21"/>
      <c r="H85" s="3"/>
    </row>
    <row r="86" spans="1:8" x14ac:dyDescent="0.25">
      <c r="A86" s="25"/>
      <c r="B86" s="30">
        <f t="shared" si="1"/>
        <v>5.5570750200806263E-3</v>
      </c>
      <c r="C86" s="4">
        <v>3025822.8</v>
      </c>
      <c r="D86" s="26"/>
      <c r="E86" s="22"/>
      <c r="F86" s="22"/>
      <c r="G86" s="21"/>
      <c r="H86" s="3"/>
    </row>
    <row r="87" spans="1:8" x14ac:dyDescent="0.25">
      <c r="A87" s="25"/>
      <c r="B87" s="30">
        <f t="shared" si="1"/>
        <v>1.0117644694857875E-2</v>
      </c>
      <c r="C87" s="4">
        <v>3056437</v>
      </c>
      <c r="D87" s="26"/>
      <c r="E87" s="22"/>
      <c r="F87" s="22"/>
      <c r="G87" s="21"/>
      <c r="H87" s="3"/>
    </row>
    <row r="88" spans="1:8" x14ac:dyDescent="0.25">
      <c r="A88" s="25">
        <v>2015</v>
      </c>
      <c r="B88" s="30">
        <f t="shared" si="1"/>
        <v>4.8222816305389937E-3</v>
      </c>
      <c r="C88" s="4">
        <v>3071176</v>
      </c>
      <c r="D88" s="26"/>
      <c r="E88" s="22"/>
      <c r="F88" s="22"/>
      <c r="G88" s="21"/>
      <c r="H88" s="3"/>
    </row>
    <row r="89" spans="1:8" x14ac:dyDescent="0.25">
      <c r="A89" s="25"/>
      <c r="B89" s="30">
        <f t="shared" si="1"/>
        <v>-4.6571736689788867E-3</v>
      </c>
      <c r="C89" s="4">
        <v>3056873</v>
      </c>
      <c r="D89" s="26"/>
      <c r="E89" s="22"/>
      <c r="F89" s="22"/>
      <c r="G89" s="21"/>
      <c r="H89" s="3"/>
    </row>
    <row r="90" spans="1:8" x14ac:dyDescent="0.25">
      <c r="A90" s="25"/>
      <c r="B90" s="30">
        <f t="shared" si="1"/>
        <v>1.0870258594322113E-3</v>
      </c>
      <c r="C90" s="4">
        <v>3060195.9</v>
      </c>
      <c r="D90" s="26"/>
      <c r="E90" s="22"/>
      <c r="F90" s="22"/>
      <c r="G90" s="21"/>
      <c r="H90" s="3"/>
    </row>
    <row r="91" spans="1:8" x14ac:dyDescent="0.25">
      <c r="A91" s="25"/>
      <c r="B91" s="30">
        <f t="shared" si="1"/>
        <v>1.2958974293117986E-3</v>
      </c>
      <c r="C91" s="4">
        <v>3064161.6</v>
      </c>
      <c r="D91" s="26"/>
      <c r="E91" s="22"/>
      <c r="F91" s="22"/>
      <c r="G91" s="21"/>
      <c r="H91" s="3"/>
    </row>
    <row r="92" spans="1:8" x14ac:dyDescent="0.25">
      <c r="A92" s="25">
        <v>2016</v>
      </c>
      <c r="B92" s="30">
        <f t="shared" si="1"/>
        <v>-3.7235634047499966E-3</v>
      </c>
      <c r="C92" s="4">
        <v>3052752</v>
      </c>
      <c r="D92" s="26"/>
      <c r="E92" s="22"/>
      <c r="F92" s="22"/>
      <c r="G92" s="21"/>
      <c r="H92" s="3"/>
    </row>
    <row r="93" spans="1:8" x14ac:dyDescent="0.25">
      <c r="A93" s="25"/>
      <c r="B93" s="30">
        <f t="shared" si="1"/>
        <v>7.7690555931173577E-3</v>
      </c>
      <c r="C93" s="4">
        <v>3076469</v>
      </c>
      <c r="D93" s="26"/>
      <c r="E93" s="22"/>
      <c r="F93" s="22"/>
      <c r="G93" s="21"/>
      <c r="H93" s="3"/>
    </row>
    <row r="94" spans="1:8" x14ac:dyDescent="0.25">
      <c r="A94" s="25"/>
      <c r="B94" s="30">
        <f t="shared" si="1"/>
        <v>1.1097137660089906E-3</v>
      </c>
      <c r="C94" s="4">
        <v>3079883</v>
      </c>
      <c r="D94" s="26"/>
      <c r="E94" s="22"/>
      <c r="F94" s="22"/>
      <c r="G94" s="21"/>
      <c r="H94" s="3"/>
    </row>
    <row r="95" spans="1:8" x14ac:dyDescent="0.25">
      <c r="A95" s="25"/>
      <c r="B95" s="30">
        <f t="shared" si="1"/>
        <v>-7.6171724705131894E-4</v>
      </c>
      <c r="C95" s="4">
        <v>3077537</v>
      </c>
      <c r="D95" s="26"/>
      <c r="E95" s="22"/>
      <c r="F95" s="22"/>
      <c r="G95" s="21"/>
      <c r="H95" s="3"/>
    </row>
    <row r="96" spans="1:8" x14ac:dyDescent="0.25">
      <c r="A96" s="25">
        <v>2017</v>
      </c>
      <c r="B96" s="30">
        <f t="shared" si="1"/>
        <v>-1.4648706211355389E-3</v>
      </c>
      <c r="C96" s="4">
        <v>3073028.8064632425</v>
      </c>
      <c r="D96" s="26"/>
      <c r="E96" s="22"/>
      <c r="F96" s="22"/>
      <c r="G96" s="21"/>
      <c r="H96" s="3"/>
    </row>
    <row r="97" spans="1:26" x14ac:dyDescent="0.25">
      <c r="A97" s="25"/>
      <c r="B97" s="30">
        <f t="shared" si="1"/>
        <v>6.293462336507627E-3</v>
      </c>
      <c r="C97" s="4">
        <v>3092368.797515722</v>
      </c>
      <c r="D97" s="26"/>
      <c r="E97" s="22"/>
      <c r="F97" s="22"/>
      <c r="G97" s="21"/>
      <c r="H97" s="3"/>
    </row>
    <row r="98" spans="1:26" x14ac:dyDescent="0.25">
      <c r="A98" s="25"/>
      <c r="B98" s="30"/>
      <c r="C98" s="4"/>
      <c r="D98" s="26"/>
      <c r="E98" s="22"/>
      <c r="F98" s="22"/>
      <c r="G98" s="21"/>
      <c r="H98" s="3"/>
    </row>
    <row r="99" spans="1:26" x14ac:dyDescent="0.25">
      <c r="A99" s="25" t="s">
        <v>35</v>
      </c>
      <c r="B99" s="30"/>
      <c r="C99" s="23"/>
      <c r="D99" s="23"/>
      <c r="E99" s="27"/>
      <c r="F99" s="24"/>
      <c r="G99" s="24"/>
      <c r="H99" s="24"/>
      <c r="I99" s="24"/>
      <c r="J99" s="24"/>
      <c r="K99" s="24"/>
      <c r="L99" s="24"/>
      <c r="M99" s="24"/>
      <c r="N99" s="24"/>
      <c r="O99" s="24"/>
      <c r="P99" s="24"/>
      <c r="Q99" s="24"/>
      <c r="R99" s="24"/>
      <c r="S99" s="24"/>
      <c r="T99" s="24"/>
      <c r="U99" s="24"/>
      <c r="V99" s="24"/>
      <c r="W99" s="24"/>
      <c r="X99" s="24"/>
      <c r="Y99" s="24"/>
      <c r="Z99" s="2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zoomScale="64" zoomScaleNormal="64" workbookViewId="0">
      <pane xSplit="1" ySplit="4" topLeftCell="B19" activePane="bottomRight" state="frozen"/>
      <selection pane="topRight" activeCell="B1" sqref="B1"/>
      <selection pane="bottomLeft" activeCell="A5" sqref="A5"/>
      <selection pane="bottomRight" activeCell="J43" sqref="J43"/>
    </sheetView>
  </sheetViews>
  <sheetFormatPr defaultRowHeight="15" x14ac:dyDescent="0.25"/>
  <cols>
    <col min="1" max="1" width="23.85546875" style="43" customWidth="1"/>
    <col min="2" max="16384" width="9.140625" style="43"/>
  </cols>
  <sheetData>
    <row r="1" spans="1:40" ht="26.25" x14ac:dyDescent="0.4">
      <c r="A1" s="44" t="s">
        <v>104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row>
    <row r="2" spans="1:40" x14ac:dyDescent="0.25">
      <c r="A2" s="46"/>
      <c r="B2" s="46" t="s">
        <v>105</v>
      </c>
      <c r="C2" s="46" t="s">
        <v>106</v>
      </c>
      <c r="D2" s="46" t="s">
        <v>107</v>
      </c>
      <c r="E2" s="46" t="s">
        <v>108</v>
      </c>
      <c r="F2" s="46" t="s">
        <v>109</v>
      </c>
      <c r="G2" s="46" t="s">
        <v>110</v>
      </c>
      <c r="H2" s="46" t="s">
        <v>111</v>
      </c>
      <c r="I2" s="46" t="s">
        <v>112</v>
      </c>
      <c r="J2" s="46" t="s">
        <v>113</v>
      </c>
      <c r="K2" s="46" t="s">
        <v>114</v>
      </c>
      <c r="L2" s="46" t="s">
        <v>115</v>
      </c>
      <c r="M2" s="46" t="s">
        <v>116</v>
      </c>
      <c r="N2" s="46" t="s">
        <v>117</v>
      </c>
      <c r="O2" s="46" t="s">
        <v>118</v>
      </c>
      <c r="P2" s="46" t="s">
        <v>119</v>
      </c>
      <c r="Q2" s="46" t="s">
        <v>120</v>
      </c>
      <c r="R2" s="46" t="s">
        <v>121</v>
      </c>
      <c r="S2" s="46" t="s">
        <v>122</v>
      </c>
      <c r="T2" s="46" t="s">
        <v>123</v>
      </c>
      <c r="U2" s="46" t="s">
        <v>124</v>
      </c>
      <c r="V2" s="46" t="s">
        <v>125</v>
      </c>
      <c r="W2" s="46" t="s">
        <v>126</v>
      </c>
      <c r="X2" s="46" t="s">
        <v>127</v>
      </c>
      <c r="Y2" s="46" t="s">
        <v>128</v>
      </c>
      <c r="Z2" s="46" t="s">
        <v>129</v>
      </c>
      <c r="AA2" s="46" t="s">
        <v>130</v>
      </c>
      <c r="AB2" s="46" t="s">
        <v>131</v>
      </c>
      <c r="AC2" s="46" t="s">
        <v>132</v>
      </c>
      <c r="AD2" s="46" t="s">
        <v>133</v>
      </c>
      <c r="AE2" s="46" t="s">
        <v>134</v>
      </c>
      <c r="AF2" s="46" t="s">
        <v>135</v>
      </c>
      <c r="AG2" s="46" t="s">
        <v>136</v>
      </c>
      <c r="AH2" s="46" t="s">
        <v>137</v>
      </c>
      <c r="AI2" s="46" t="s">
        <v>138</v>
      </c>
      <c r="AJ2" s="46" t="s">
        <v>135</v>
      </c>
      <c r="AK2" s="46" t="s">
        <v>139</v>
      </c>
      <c r="AL2" s="46" t="s">
        <v>140</v>
      </c>
      <c r="AM2" s="46" t="s">
        <v>141</v>
      </c>
    </row>
    <row r="3" spans="1:40"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40" x14ac:dyDescent="0.25">
      <c r="A4" s="46"/>
      <c r="B4" s="48">
        <v>2008</v>
      </c>
      <c r="C4" s="48"/>
      <c r="D4" s="48"/>
      <c r="E4" s="48"/>
      <c r="F4" s="48">
        <v>2009</v>
      </c>
      <c r="G4" s="48"/>
      <c r="H4" s="48"/>
      <c r="I4" s="48"/>
      <c r="J4" s="48">
        <v>2010</v>
      </c>
      <c r="K4" s="48"/>
      <c r="L4" s="48"/>
      <c r="M4" s="48"/>
      <c r="N4" s="48">
        <v>2011</v>
      </c>
      <c r="O4" s="48"/>
      <c r="P4" s="48"/>
      <c r="Q4" s="48"/>
      <c r="R4" s="48">
        <v>2012</v>
      </c>
      <c r="S4" s="48"/>
      <c r="T4" s="48"/>
      <c r="U4" s="48"/>
      <c r="V4" s="48">
        <v>2013</v>
      </c>
      <c r="W4" s="48"/>
      <c r="X4" s="48"/>
      <c r="Y4" s="48"/>
      <c r="Z4" s="48">
        <v>2014</v>
      </c>
      <c r="AA4" s="48"/>
      <c r="AB4" s="48"/>
      <c r="AC4" s="48"/>
      <c r="AD4" s="48">
        <v>2015</v>
      </c>
      <c r="AE4" s="48"/>
      <c r="AF4" s="48"/>
      <c r="AG4" s="48"/>
      <c r="AH4" s="48">
        <v>2016</v>
      </c>
      <c r="AI4" s="48"/>
      <c r="AJ4" s="46"/>
      <c r="AK4" s="46"/>
      <c r="AL4" s="48">
        <v>2017</v>
      </c>
      <c r="AM4" s="46"/>
    </row>
    <row r="5" spans="1:40" x14ac:dyDescent="0.25">
      <c r="A5" s="46" t="s">
        <v>144</v>
      </c>
      <c r="B5" s="46">
        <v>100</v>
      </c>
      <c r="C5" s="46">
        <v>100</v>
      </c>
      <c r="D5" s="46">
        <v>100</v>
      </c>
      <c r="E5" s="46">
        <v>100</v>
      </c>
      <c r="F5" s="46">
        <v>100</v>
      </c>
      <c r="G5" s="46">
        <v>100</v>
      </c>
      <c r="H5" s="46">
        <v>100</v>
      </c>
      <c r="I5" s="46">
        <v>100</v>
      </c>
      <c r="J5" s="46">
        <v>100</v>
      </c>
      <c r="K5" s="46">
        <v>100</v>
      </c>
      <c r="L5" s="46">
        <v>100</v>
      </c>
      <c r="M5" s="46">
        <v>100</v>
      </c>
      <c r="N5" s="46">
        <v>100</v>
      </c>
      <c r="O5" s="46">
        <v>100</v>
      </c>
      <c r="P5" s="46">
        <v>100</v>
      </c>
      <c r="Q5" s="46">
        <v>100</v>
      </c>
      <c r="R5" s="46">
        <v>100</v>
      </c>
      <c r="S5" s="46">
        <v>100</v>
      </c>
      <c r="T5" s="46">
        <v>100</v>
      </c>
      <c r="U5" s="46">
        <v>100</v>
      </c>
      <c r="V5" s="46">
        <v>100</v>
      </c>
      <c r="W5" s="46">
        <v>100</v>
      </c>
      <c r="X5" s="46">
        <v>100</v>
      </c>
      <c r="Y5" s="46">
        <v>100</v>
      </c>
      <c r="Z5" s="46">
        <v>100</v>
      </c>
      <c r="AA5" s="46">
        <v>100</v>
      </c>
      <c r="AB5" s="46">
        <v>100</v>
      </c>
      <c r="AC5" s="46">
        <v>100</v>
      </c>
      <c r="AD5" s="46">
        <v>100</v>
      </c>
      <c r="AE5" s="46">
        <v>100</v>
      </c>
      <c r="AF5" s="46">
        <v>100</v>
      </c>
      <c r="AG5" s="46">
        <v>100</v>
      </c>
      <c r="AH5" s="46">
        <v>100</v>
      </c>
      <c r="AI5" s="46">
        <v>100</v>
      </c>
      <c r="AJ5" s="46">
        <v>100</v>
      </c>
      <c r="AK5" s="46">
        <v>100</v>
      </c>
      <c r="AL5" s="46">
        <v>100</v>
      </c>
      <c r="AM5" s="46">
        <v>100</v>
      </c>
    </row>
    <row r="6" spans="1:40" x14ac:dyDescent="0.25">
      <c r="A6" s="46" t="s">
        <v>3</v>
      </c>
      <c r="B6" s="46">
        <f>B9/$B9*100</f>
        <v>100</v>
      </c>
      <c r="C6" s="46">
        <f t="shared" ref="C6:AM7" si="0">C9/$B9*100</f>
        <v>99.416815108848652</v>
      </c>
      <c r="D6" s="46">
        <f t="shared" si="0"/>
        <v>97.350246847756537</v>
      </c>
      <c r="E6" s="46">
        <f t="shared" si="0"/>
        <v>99.330945876920779</v>
      </c>
      <c r="F6" s="46">
        <f t="shared" si="0"/>
        <v>96.2185343855908</v>
      </c>
      <c r="G6" s="46">
        <f t="shared" si="0"/>
        <v>96.232680515496199</v>
      </c>
      <c r="H6" s="46">
        <f t="shared" si="0"/>
        <v>88.353741857368234</v>
      </c>
      <c r="I6" s="46">
        <f t="shared" si="0"/>
        <v>89.340634413858382</v>
      </c>
      <c r="J6" s="46">
        <f t="shared" si="0"/>
        <v>87.449184837843433</v>
      </c>
      <c r="K6" s="46">
        <f t="shared" si="0"/>
        <v>85.561578809686523</v>
      </c>
      <c r="L6" s="46">
        <f t="shared" si="0"/>
        <v>85.949646539455145</v>
      </c>
      <c r="M6" s="46">
        <f t="shared" si="0"/>
        <v>89.451281491554468</v>
      </c>
      <c r="N6" s="46">
        <f t="shared" si="0"/>
        <v>90.266583579055677</v>
      </c>
      <c r="O6" s="46">
        <f t="shared" si="0"/>
        <v>86.78327389149419</v>
      </c>
      <c r="P6" s="46">
        <f t="shared" si="0"/>
        <v>86.978848883819651</v>
      </c>
      <c r="Q6" s="46">
        <f t="shared" si="0"/>
        <v>90.435989131074436</v>
      </c>
      <c r="R6" s="46">
        <f t="shared" si="0"/>
        <v>87.038078201555123</v>
      </c>
      <c r="S6" s="46">
        <f t="shared" si="0"/>
        <v>84.369510125257108</v>
      </c>
      <c r="T6" s="46">
        <f t="shared" si="0"/>
        <v>86.807381316404928</v>
      </c>
      <c r="U6" s="46">
        <f t="shared" si="0"/>
        <v>85.941372172286847</v>
      </c>
      <c r="V6" s="46">
        <f t="shared" si="0"/>
        <v>87.917187617573433</v>
      </c>
      <c r="W6" s="46">
        <f t="shared" si="0"/>
        <v>87.047456711501241</v>
      </c>
      <c r="X6" s="46">
        <f t="shared" si="0"/>
        <v>84.224105122238726</v>
      </c>
      <c r="Y6" s="46">
        <f t="shared" si="0"/>
        <v>83.661493886692256</v>
      </c>
      <c r="Z6" s="46">
        <f t="shared" si="0"/>
        <v>85.453145914671609</v>
      </c>
      <c r="AA6" s="46">
        <f t="shared" si="0"/>
        <v>82.633087453494696</v>
      </c>
      <c r="AB6" s="46">
        <f t="shared" si="0"/>
        <v>82.43761318187552</v>
      </c>
      <c r="AC6" s="46">
        <f t="shared" si="0"/>
        <v>82.859318444856072</v>
      </c>
      <c r="AD6" s="46">
        <f t="shared" si="0"/>
        <v>84.241728153874433</v>
      </c>
      <c r="AE6" s="46">
        <f t="shared" si="0"/>
        <v>83.17301641925809</v>
      </c>
      <c r="AF6" s="46">
        <f t="shared" si="0"/>
        <v>84.037614692946661</v>
      </c>
      <c r="AG6" s="46">
        <f t="shared" si="0"/>
        <v>82.325790419829019</v>
      </c>
      <c r="AH6" s="46">
        <f t="shared" si="0"/>
        <v>77.89904614213404</v>
      </c>
      <c r="AI6" s="46">
        <f t="shared" si="0"/>
        <v>81.06420748790822</v>
      </c>
      <c r="AJ6" s="46">
        <f t="shared" si="0"/>
        <v>79.721997543334012</v>
      </c>
      <c r="AK6" s="46">
        <f t="shared" si="0"/>
        <v>81.815294299576252</v>
      </c>
      <c r="AL6" s="46">
        <f t="shared" si="0"/>
        <v>84.77134258550295</v>
      </c>
      <c r="AM6" s="46">
        <f t="shared" si="0"/>
        <v>85.22514883289027</v>
      </c>
    </row>
    <row r="7" spans="1:40" x14ac:dyDescent="0.25">
      <c r="A7" s="73" t="s">
        <v>142</v>
      </c>
      <c r="B7" s="46">
        <f>B10/$B10*100</f>
        <v>100</v>
      </c>
      <c r="C7" s="46">
        <f t="shared" si="0"/>
        <v>101.29045841176602</v>
      </c>
      <c r="D7" s="46">
        <f t="shared" si="0"/>
        <v>101.35248623208383</v>
      </c>
      <c r="E7" s="46">
        <f t="shared" si="0"/>
        <v>102.79954680739314</v>
      </c>
      <c r="F7" s="46">
        <f t="shared" si="0"/>
        <v>102.08981354763935</v>
      </c>
      <c r="G7" s="46">
        <f t="shared" si="0"/>
        <v>99.989936415360958</v>
      </c>
      <c r="H7" s="46">
        <f t="shared" si="0"/>
        <v>97.062774634476995</v>
      </c>
      <c r="I7" s="46">
        <f t="shared" si="0"/>
        <v>98.055786597880527</v>
      </c>
      <c r="J7" s="46">
        <f t="shared" si="0"/>
        <v>96.953685508968192</v>
      </c>
      <c r="K7" s="46">
        <f t="shared" si="0"/>
        <v>97.370001165657712</v>
      </c>
      <c r="L7" s="46">
        <f t="shared" si="0"/>
        <v>95.997939798541495</v>
      </c>
      <c r="M7" s="46">
        <f t="shared" si="0"/>
        <v>97.429314561209921</v>
      </c>
      <c r="N7" s="46">
        <f t="shared" si="0"/>
        <v>97.333815860156122</v>
      </c>
      <c r="O7" s="46">
        <f t="shared" si="0"/>
        <v>98.078216981383235</v>
      </c>
      <c r="P7" s="46">
        <f t="shared" si="0"/>
        <v>99.639476202806577</v>
      </c>
      <c r="Q7" s="46">
        <f t="shared" si="0"/>
        <v>100.81612132438585</v>
      </c>
      <c r="R7" s="46">
        <f t="shared" si="0"/>
        <v>100.9735199927176</v>
      </c>
      <c r="S7" s="46">
        <f t="shared" si="0"/>
        <v>101.80329218931115</v>
      </c>
      <c r="T7" s="46">
        <f t="shared" si="0"/>
        <v>103.26461176692013</v>
      </c>
      <c r="U7" s="46">
        <f t="shared" si="0"/>
        <v>103.10657335297077</v>
      </c>
      <c r="V7" s="46">
        <f t="shared" si="0"/>
        <v>103.04823632702815</v>
      </c>
      <c r="W7" s="46">
        <f t="shared" si="0"/>
        <v>104.27751224370314</v>
      </c>
      <c r="X7" s="46">
        <f t="shared" si="0"/>
        <v>107.55432398604306</v>
      </c>
      <c r="Y7" s="46">
        <f t="shared" si="0"/>
        <v>108.7938547693162</v>
      </c>
      <c r="Z7" s="46">
        <f t="shared" si="0"/>
        <v>107.49753074048454</v>
      </c>
      <c r="AA7" s="46">
        <f t="shared" si="0"/>
        <v>108.30061470991473</v>
      </c>
      <c r="AB7" s="46">
        <f t="shared" si="0"/>
        <v>108.51521509221004</v>
      </c>
      <c r="AC7" s="46">
        <f t="shared" si="0"/>
        <v>110.09019488257019</v>
      </c>
      <c r="AD7" s="46">
        <f t="shared" si="0"/>
        <v>110.98763023895444</v>
      </c>
      <c r="AE7" s="46">
        <f t="shared" si="0"/>
        <v>112.77360212222796</v>
      </c>
      <c r="AF7" s="46">
        <f t="shared" si="0"/>
        <v>114.0163146529942</v>
      </c>
      <c r="AG7" s="46">
        <f t="shared" si="0"/>
        <v>115.84791208937834</v>
      </c>
      <c r="AH7" s="46">
        <f t="shared" si="0"/>
        <v>113.81899635296018</v>
      </c>
      <c r="AI7" s="46">
        <f t="shared" si="0"/>
        <v>112.22979438293666</v>
      </c>
      <c r="AJ7" s="46">
        <f t="shared" si="0"/>
        <v>114.79408497046846</v>
      </c>
      <c r="AK7" s="46">
        <f t="shared" si="0"/>
        <v>116.34539525200569</v>
      </c>
      <c r="AL7" s="46">
        <f t="shared" si="0"/>
        <v>117.00436297854178</v>
      </c>
      <c r="AM7" s="46">
        <f t="shared" si="0"/>
        <v>116.01361553174337</v>
      </c>
    </row>
    <row r="8" spans="1:40" x14ac:dyDescent="0.25">
      <c r="A8" s="46"/>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6"/>
      <c r="AK8" s="46"/>
      <c r="AL8" s="46"/>
      <c r="AM8" s="46"/>
    </row>
    <row r="9" spans="1:40" x14ac:dyDescent="0.25">
      <c r="A9" s="46" t="s">
        <v>143</v>
      </c>
      <c r="B9" s="46">
        <v>2111.2997571693186</v>
      </c>
      <c r="C9" s="46">
        <v>2098.986975978592</v>
      </c>
      <c r="D9" s="46">
        <v>2055.355525300416</v>
      </c>
      <c r="E9" s="46">
        <v>2097.1740190934156</v>
      </c>
      <c r="F9" s="46">
        <v>2031.461682834856</v>
      </c>
      <c r="G9" s="46">
        <v>2031.7603500411974</v>
      </c>
      <c r="H9" s="46">
        <v>1865.412337284622</v>
      </c>
      <c r="I9" s="46">
        <v>1886.2485974333208</v>
      </c>
      <c r="J9" s="46">
        <v>1846.3144271279368</v>
      </c>
      <c r="K9" s="46">
        <v>1806.4614056391467</v>
      </c>
      <c r="L9" s="46">
        <v>1814.6546786754043</v>
      </c>
      <c r="M9" s="46">
        <v>1888.5846889160332</v>
      </c>
      <c r="N9" s="46">
        <v>1905.7981599096424</v>
      </c>
      <c r="O9" s="46">
        <v>1832.2550509347013</v>
      </c>
      <c r="P9" s="46">
        <v>1836.3842252727527</v>
      </c>
      <c r="Q9" s="46">
        <v>1909.3748189180458</v>
      </c>
      <c r="R9" s="46">
        <v>1837.6347337142749</v>
      </c>
      <c r="S9" s="46">
        <v>1781.2932623994971</v>
      </c>
      <c r="T9" s="46">
        <v>1832.7640309383016</v>
      </c>
      <c r="U9" s="46">
        <v>1814.4799819814725</v>
      </c>
      <c r="V9" s="46">
        <v>1856.195368679922</v>
      </c>
      <c r="W9" s="46">
        <v>1837.8327421719932</v>
      </c>
      <c r="X9" s="46">
        <v>1778.2233269238577</v>
      </c>
      <c r="Y9" s="46">
        <v>1766.3449172739579</v>
      </c>
      <c r="Z9" s="46">
        <v>1804.1720621900051</v>
      </c>
      <c r="AA9" s="46">
        <v>1744.6321747471441</v>
      </c>
      <c r="AB9" s="46">
        <v>1740.5051269251198</v>
      </c>
      <c r="AC9" s="46">
        <v>1749.4085891183986</v>
      </c>
      <c r="AD9" s="46">
        <v>1778.5954019479886</v>
      </c>
      <c r="AE9" s="46">
        <v>1756.0316936901934</v>
      </c>
      <c r="AF9" s="46">
        <v>1774.2859549430705</v>
      </c>
      <c r="AG9" s="46">
        <v>1738.144213221572</v>
      </c>
      <c r="AH9" s="46">
        <v>1644.6823720360915</v>
      </c>
      <c r="AI9" s="46">
        <v>1711.508415843439</v>
      </c>
      <c r="AJ9" s="46">
        <v>1683.1703405429412</v>
      </c>
      <c r="AK9" s="46">
        <v>1727.3661098743169</v>
      </c>
      <c r="AL9" s="46">
        <v>1789.777150156895</v>
      </c>
      <c r="AM9" s="46">
        <v>1799.3583603560028</v>
      </c>
      <c r="AN9" s="46"/>
    </row>
    <row r="10" spans="1:40" x14ac:dyDescent="0.25">
      <c r="A10" s="73" t="s">
        <v>142</v>
      </c>
      <c r="B10" s="46">
        <f>B11-B9</f>
        <v>12326.440598727917</v>
      </c>
      <c r="C10" s="46">
        <f t="shared" ref="C10:AL10" si="1">C11-C9</f>
        <v>12485.508188305545</v>
      </c>
      <c r="D10" s="46">
        <f t="shared" si="1"/>
        <v>12493.154010731705</v>
      </c>
      <c r="E10" s="46">
        <f t="shared" si="1"/>
        <v>12671.525072974817</v>
      </c>
      <c r="F10" s="46">
        <f t="shared" si="1"/>
        <v>12584.040224301851</v>
      </c>
      <c r="G10" s="46">
        <f t="shared" si="1"/>
        <v>12325.200116945283</v>
      </c>
      <c r="H10" s="46">
        <f t="shared" si="1"/>
        <v>11964.385258795955</v>
      </c>
      <c r="I10" s="46">
        <f t="shared" si="1"/>
        <v>12086.788288603153</v>
      </c>
      <c r="J10" s="46">
        <f t="shared" si="1"/>
        <v>11950.93845254044</v>
      </c>
      <c r="K10" s="46">
        <f t="shared" si="1"/>
        <v>12002.255354665478</v>
      </c>
      <c r="L10" s="46">
        <f t="shared" si="1"/>
        <v>11833.129025269804</v>
      </c>
      <c r="M10" s="46">
        <f t="shared" si="1"/>
        <v>12009.56658513531</v>
      </c>
      <c r="N10" s="46">
        <f t="shared" si="1"/>
        <v>11997.794994477357</v>
      </c>
      <c r="O10" s="46">
        <f t="shared" si="1"/>
        <v>12089.553156501681</v>
      </c>
      <c r="P10" s="46">
        <f t="shared" si="1"/>
        <v>12282.000847022591</v>
      </c>
      <c r="Q10" s="46">
        <f t="shared" si="1"/>
        <v>12427.039308991889</v>
      </c>
      <c r="R10" s="46">
        <f t="shared" si="1"/>
        <v>12446.440962346993</v>
      </c>
      <c r="S10" s="46">
        <f t="shared" si="1"/>
        <v>12548.722339264856</v>
      </c>
      <c r="T10" s="46">
        <f t="shared" si="1"/>
        <v>12728.851028956407</v>
      </c>
      <c r="U10" s="46">
        <f t="shared" si="1"/>
        <v>12709.370517737769</v>
      </c>
      <c r="V10" s="46">
        <f t="shared" si="1"/>
        <v>12702.179638887888</v>
      </c>
      <c r="W10" s="46">
        <f t="shared" si="1"/>
        <v>12853.705604551298</v>
      </c>
      <c r="X10" s="46">
        <f t="shared" si="1"/>
        <v>13257.61985750297</v>
      </c>
      <c r="Y10" s="46">
        <f t="shared" si="1"/>
        <v>13410.409883206079</v>
      </c>
      <c r="Z10" s="46">
        <f t="shared" si="1"/>
        <v>13250.619271825108</v>
      </c>
      <c r="AA10" s="46">
        <f t="shared" si="1"/>
        <v>13349.610940274828</v>
      </c>
      <c r="AB10" s="46">
        <f t="shared" si="1"/>
        <v>13376.063528923103</v>
      </c>
      <c r="AC10" s="46">
        <f t="shared" si="1"/>
        <v>13570.202477223815</v>
      </c>
      <c r="AD10" s="46">
        <f t="shared" si="1"/>
        <v>13680.824313340503</v>
      </c>
      <c r="AE10" s="46">
        <f t="shared" si="1"/>
        <v>13900.971076642194</v>
      </c>
      <c r="AF10" s="46">
        <f t="shared" si="1"/>
        <v>14054.153298560044</v>
      </c>
      <c r="AG10" s="46">
        <f t="shared" si="1"/>
        <v>14279.924068563758</v>
      </c>
      <c r="AH10" s="46">
        <f t="shared" si="1"/>
        <v>14029.83097551593</v>
      </c>
      <c r="AI10" s="46">
        <f t="shared" si="1"/>
        <v>13833.938938687168</v>
      </c>
      <c r="AJ10" s="46">
        <f t="shared" si="1"/>
        <v>14150.024694738046</v>
      </c>
      <c r="AK10" s="46">
        <f t="shared" si="1"/>
        <v>14341.246035093693</v>
      </c>
      <c r="AL10" s="46">
        <f t="shared" si="1"/>
        <v>14422.47330046995</v>
      </c>
      <c r="AM10" s="46">
        <f>AM11-AM9</f>
        <v>14300.349404956931</v>
      </c>
    </row>
    <row r="11" spans="1:40" x14ac:dyDescent="0.25">
      <c r="A11" s="46" t="s">
        <v>25</v>
      </c>
      <c r="B11" s="46">
        <v>14437.740355897236</v>
      </c>
      <c r="C11" s="46">
        <v>14584.495164284137</v>
      </c>
      <c r="D11" s="46">
        <v>14548.509536032121</v>
      </c>
      <c r="E11" s="46">
        <v>14768.699092068233</v>
      </c>
      <c r="F11" s="46">
        <v>14615.501907136706</v>
      </c>
      <c r="G11" s="46">
        <v>14356.96046698648</v>
      </c>
      <c r="H11" s="46">
        <v>13829.797596080578</v>
      </c>
      <c r="I11" s="46">
        <v>13973.036886036474</v>
      </c>
      <c r="J11" s="46">
        <v>13797.252879668376</v>
      </c>
      <c r="K11" s="46">
        <v>13808.716760304625</v>
      </c>
      <c r="L11" s="46">
        <v>13647.783703945208</v>
      </c>
      <c r="M11" s="46">
        <v>13898.151274051343</v>
      </c>
      <c r="N11" s="46">
        <v>13903.593154386999</v>
      </c>
      <c r="O11" s="46">
        <v>13921.808207436383</v>
      </c>
      <c r="P11" s="46">
        <v>14118.385072295345</v>
      </c>
      <c r="Q11" s="46">
        <v>14336.414127909935</v>
      </c>
      <c r="R11" s="46">
        <v>14284.075696061267</v>
      </c>
      <c r="S11" s="46">
        <v>14330.015601664352</v>
      </c>
      <c r="T11" s="46">
        <v>14561.61505989471</v>
      </c>
      <c r="U11" s="46">
        <v>14523.850499719241</v>
      </c>
      <c r="V11" s="46">
        <v>14558.375007567811</v>
      </c>
      <c r="W11" s="46">
        <v>14691.538346723291</v>
      </c>
      <c r="X11" s="46">
        <v>15035.843184426829</v>
      </c>
      <c r="Y11" s="46">
        <v>15176.754800480037</v>
      </c>
      <c r="Z11" s="46">
        <v>15054.791334015114</v>
      </c>
      <c r="AA11" s="46">
        <v>15094.243115021973</v>
      </c>
      <c r="AB11" s="46">
        <v>15116.568655848223</v>
      </c>
      <c r="AC11" s="46">
        <v>15319.611066342213</v>
      </c>
      <c r="AD11" s="46">
        <v>15459.419715288492</v>
      </c>
      <c r="AE11" s="46">
        <v>15657.002770332387</v>
      </c>
      <c r="AF11" s="46">
        <v>15828.439253503115</v>
      </c>
      <c r="AG11" s="46">
        <v>16018.06828178533</v>
      </c>
      <c r="AH11" s="46">
        <v>15674.513347552022</v>
      </c>
      <c r="AI11" s="46">
        <v>15545.447354530606</v>
      </c>
      <c r="AJ11" s="46">
        <v>15833.195035280987</v>
      </c>
      <c r="AK11" s="46">
        <v>16068.61214496801</v>
      </c>
      <c r="AL11" s="46">
        <v>16212.250450626845</v>
      </c>
      <c r="AM11" s="43">
        <v>16099.707765312933</v>
      </c>
    </row>
    <row r="12" spans="1:40"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f>AM9-C9</f>
        <v>-299.62861562258922</v>
      </c>
      <c r="AN12" s="28">
        <f>AM12/C9</f>
        <v>-0.14274915425947129</v>
      </c>
    </row>
    <row r="13" spans="1:40" s="71" customFormat="1" x14ac:dyDescent="0.25">
      <c r="A13" s="45" t="s">
        <v>103</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f>AM9-AI9</f>
        <v>87.849944512563752</v>
      </c>
      <c r="AN13" s="77">
        <f>AM13/AI9</f>
        <v>5.1328958537005441E-2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68" zoomScaleNormal="68" workbookViewId="0">
      <selection activeCell="E11" sqref="E11"/>
    </sheetView>
  </sheetViews>
  <sheetFormatPr defaultRowHeight="15" x14ac:dyDescent="0.25"/>
  <cols>
    <col min="1" max="1" width="21.28515625" style="43" customWidth="1"/>
    <col min="2" max="7" width="10.85546875" style="43" bestFit="1" customWidth="1"/>
    <col min="8" max="10" width="9.28515625" style="43" bestFit="1" customWidth="1"/>
    <col min="11" max="16384" width="9.140625" style="43"/>
  </cols>
  <sheetData>
    <row r="1" spans="1:10" ht="26.25" x14ac:dyDescent="0.4">
      <c r="A1" s="44" t="s">
        <v>145</v>
      </c>
    </row>
    <row r="2" spans="1:10" x14ac:dyDescent="0.25">
      <c r="A2" s="43" t="s">
        <v>253</v>
      </c>
    </row>
    <row r="3" spans="1:10" x14ac:dyDescent="0.25">
      <c r="B3" s="43" t="s">
        <v>146</v>
      </c>
      <c r="C3" s="43" t="s">
        <v>71</v>
      </c>
      <c r="D3" s="43" t="s">
        <v>72</v>
      </c>
      <c r="E3" s="43" t="s">
        <v>73</v>
      </c>
      <c r="F3" s="43" t="s">
        <v>29</v>
      </c>
      <c r="G3" s="43" t="s">
        <v>46</v>
      </c>
    </row>
    <row r="4" spans="1:10" ht="30" x14ac:dyDescent="0.25">
      <c r="A4" s="31" t="s">
        <v>147</v>
      </c>
      <c r="B4" s="46">
        <v>308.84103028580017</v>
      </c>
      <c r="C4" s="46">
        <v>316.87643403660002</v>
      </c>
      <c r="D4" s="46">
        <v>391.93059165969987</v>
      </c>
      <c r="E4" s="46">
        <v>356.94075836229996</v>
      </c>
      <c r="F4" s="46">
        <v>390.60115196639941</v>
      </c>
      <c r="G4" s="46">
        <v>385.56321213659999</v>
      </c>
      <c r="H4" s="46"/>
      <c r="I4" s="46"/>
      <c r="J4" s="46"/>
    </row>
    <row r="5" spans="1:10" ht="30" x14ac:dyDescent="0.25">
      <c r="A5" s="31" t="s">
        <v>148</v>
      </c>
      <c r="B5" s="46">
        <v>290.69099973889979</v>
      </c>
      <c r="C5" s="46">
        <v>244.17285917859985</v>
      </c>
      <c r="D5" s="46">
        <v>215.54717772070003</v>
      </c>
      <c r="E5" s="46">
        <v>264.76492684810012</v>
      </c>
      <c r="F5" s="46">
        <v>236.99384834589992</v>
      </c>
      <c r="G5" s="46">
        <v>222.73016016889997</v>
      </c>
      <c r="H5" s="46"/>
      <c r="I5" s="46"/>
      <c r="J5" s="46"/>
    </row>
    <row r="6" spans="1:10" ht="30" x14ac:dyDescent="0.25">
      <c r="A6" s="31" t="s">
        <v>149</v>
      </c>
      <c r="B6" s="46">
        <v>155.52144584279998</v>
      </c>
      <c r="C6" s="46">
        <v>131.61899001099999</v>
      </c>
      <c r="D6" s="46">
        <v>124.56862845350001</v>
      </c>
      <c r="E6" s="46">
        <v>91.904235921400016</v>
      </c>
      <c r="F6" s="46">
        <v>120.33034289769994</v>
      </c>
      <c r="G6" s="46">
        <v>130.40944694710001</v>
      </c>
      <c r="H6" s="46"/>
      <c r="I6" s="46"/>
      <c r="J6" s="46"/>
    </row>
    <row r="7" spans="1:10" ht="30" x14ac:dyDescent="0.25">
      <c r="A7" s="31" t="s">
        <v>150</v>
      </c>
      <c r="B7" s="46">
        <v>89.511114548500046</v>
      </c>
      <c r="C7" s="46">
        <v>91.816804561499993</v>
      </c>
      <c r="D7" s="46">
        <v>71.871647796300024</v>
      </c>
      <c r="E7" s="46">
        <v>96.328142867599965</v>
      </c>
      <c r="F7" s="46">
        <v>88.355514907100002</v>
      </c>
      <c r="G7" s="46">
        <v>96.820017966799981</v>
      </c>
      <c r="H7" s="46"/>
      <c r="I7" s="46"/>
      <c r="J7" s="46"/>
    </row>
    <row r="8" spans="1:10" ht="30" x14ac:dyDescent="0.25">
      <c r="A8" s="31" t="s">
        <v>151</v>
      </c>
      <c r="B8" s="46">
        <v>262.72564996609975</v>
      </c>
      <c r="C8" s="46">
        <v>218.52357156330004</v>
      </c>
      <c r="D8" s="46">
        <v>217.55327063869998</v>
      </c>
      <c r="E8" s="46">
        <v>216.39121595550003</v>
      </c>
      <c r="F8" s="46">
        <v>247.0066661798999</v>
      </c>
      <c r="G8" s="46">
        <v>249.1764051122999</v>
      </c>
      <c r="H8" s="46"/>
      <c r="I8" s="46"/>
      <c r="J8" s="46"/>
    </row>
    <row r="9" spans="1:10" ht="30" x14ac:dyDescent="0.25">
      <c r="A9" s="31" t="s">
        <v>152</v>
      </c>
      <c r="B9" s="46">
        <v>360.28135327559983</v>
      </c>
      <c r="C9" s="46">
        <v>327.72556739280031</v>
      </c>
      <c r="D9" s="46">
        <v>277.09980394040008</v>
      </c>
      <c r="E9" s="46">
        <v>255.88550668839989</v>
      </c>
      <c r="F9" s="46">
        <v>287.78363033180017</v>
      </c>
      <c r="G9" s="46">
        <v>290.36633966520014</v>
      </c>
      <c r="H9" s="46"/>
      <c r="I9" s="46"/>
      <c r="J9" s="46"/>
    </row>
    <row r="10" spans="1:10" ht="30" x14ac:dyDescent="0.25">
      <c r="A10" s="31" t="s">
        <v>153</v>
      </c>
      <c r="B10" s="46">
        <v>235.43120033860004</v>
      </c>
      <c r="C10" s="46">
        <v>132.37481471860002</v>
      </c>
      <c r="D10" s="46">
        <v>138.39827943590004</v>
      </c>
      <c r="E10" s="46">
        <v>146.68352855719999</v>
      </c>
      <c r="F10" s="46">
        <v>134.40865219459997</v>
      </c>
      <c r="G10" s="46">
        <v>139.25351363439998</v>
      </c>
      <c r="H10" s="46"/>
      <c r="I10" s="46"/>
      <c r="J10" s="46"/>
    </row>
    <row r="11" spans="1:10" ht="30" x14ac:dyDescent="0.25">
      <c r="A11" s="31" t="s">
        <v>154</v>
      </c>
      <c r="B11" s="46">
        <v>167.01679301610008</v>
      </c>
      <c r="C11" s="46">
        <v>137.29792099329998</v>
      </c>
      <c r="D11" s="46">
        <v>104.80568409550001</v>
      </c>
      <c r="E11" s="46">
        <v>92.500530725200036</v>
      </c>
      <c r="F11" s="46">
        <v>95.4762891994</v>
      </c>
      <c r="G11" s="46">
        <v>92.926303677300012</v>
      </c>
      <c r="H11" s="46"/>
      <c r="I11" s="46"/>
      <c r="J11" s="46"/>
    </row>
    <row r="12" spans="1:10" ht="30" x14ac:dyDescent="0.25">
      <c r="A12" s="31" t="s">
        <v>155</v>
      </c>
      <c r="B12" s="46">
        <v>119.91931331199999</v>
      </c>
      <c r="C12" s="46">
        <v>111.60704377910001</v>
      </c>
      <c r="D12" s="46">
        <v>121.40961213930005</v>
      </c>
      <c r="E12" s="46">
        <v>130.60969901509992</v>
      </c>
      <c r="F12" s="46">
        <v>124.84016734830003</v>
      </c>
      <c r="G12" s="46">
        <v>124.3374952410999</v>
      </c>
      <c r="H12" s="46"/>
      <c r="I12" s="46"/>
      <c r="J12" s="46"/>
    </row>
    <row r="13" spans="1:10" ht="30" x14ac:dyDescent="0.25">
      <c r="A13" s="31" t="s">
        <v>156</v>
      </c>
      <c r="B13" s="46">
        <v>132.47330435240002</v>
      </c>
      <c r="C13" s="46">
        <v>116.13059922400004</v>
      </c>
      <c r="D13" s="46">
        <v>113.32335582099999</v>
      </c>
      <c r="E13" s="46">
        <v>80.190156307800009</v>
      </c>
      <c r="F13" s="46">
        <v>95.685365752399989</v>
      </c>
      <c r="G13" s="46">
        <v>88.13582274940002</v>
      </c>
      <c r="H13" s="46"/>
      <c r="I13" s="46"/>
      <c r="J13" s="46"/>
    </row>
    <row r="14" spans="1:10" x14ac:dyDescent="0.25">
      <c r="B14" s="46">
        <f>SUM(B4:B13)</f>
        <v>2122.4122046767998</v>
      </c>
      <c r="C14" s="46">
        <f t="shared" ref="C14:G14" si="0">SUM(C4:C13)</f>
        <v>1828.1446054588002</v>
      </c>
      <c r="D14" s="46">
        <f t="shared" si="0"/>
        <v>1776.5080517010001</v>
      </c>
      <c r="E14" s="46">
        <f t="shared" si="0"/>
        <v>1732.1987012485997</v>
      </c>
      <c r="F14" s="46">
        <f t="shared" si="0"/>
        <v>1821.4816291234993</v>
      </c>
      <c r="G14" s="46">
        <f t="shared" si="0"/>
        <v>1819.7187172990996</v>
      </c>
      <c r="H14" s="46"/>
      <c r="I14" s="46"/>
      <c r="J14" s="46"/>
    </row>
    <row r="16" spans="1:10" s="71" customFormat="1" x14ac:dyDescent="0.25">
      <c r="A16" s="71" t="s">
        <v>157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9.140625" style="43"/>
    <col min="2" max="2" width="10.85546875" style="46" bestFit="1" customWidth="1"/>
    <col min="3" max="4" width="10.85546875" style="46" customWidth="1"/>
    <col min="5" max="16384" width="9.140625" style="43"/>
  </cols>
  <sheetData>
    <row r="1" spans="1:7" ht="26.25" x14ac:dyDescent="0.4">
      <c r="A1" s="44" t="s">
        <v>158</v>
      </c>
    </row>
    <row r="2" spans="1:7" x14ac:dyDescent="0.25">
      <c r="F2" s="48"/>
      <c r="G2" s="46"/>
    </row>
    <row r="3" spans="1:7" x14ac:dyDescent="0.25">
      <c r="B3" s="46" t="s">
        <v>159</v>
      </c>
      <c r="F3" s="48"/>
      <c r="G3" s="73"/>
    </row>
    <row r="4" spans="1:7" x14ac:dyDescent="0.25">
      <c r="A4" s="43">
        <v>2010</v>
      </c>
      <c r="B4" s="46">
        <v>491000</v>
      </c>
      <c r="F4" s="48"/>
      <c r="G4" s="46"/>
    </row>
    <row r="5" spans="1:7" x14ac:dyDescent="0.25">
      <c r="B5" s="46">
        <v>497000</v>
      </c>
      <c r="C5" s="46">
        <f>B5-B4</f>
        <v>6000</v>
      </c>
      <c r="D5" s="28">
        <f t="shared" ref="D5:D31" si="0">C5/B4</f>
        <v>1.2219959266802444E-2</v>
      </c>
      <c r="F5" s="48"/>
      <c r="G5" s="46"/>
    </row>
    <row r="6" spans="1:7" x14ac:dyDescent="0.25">
      <c r="B6" s="46">
        <v>505000</v>
      </c>
      <c r="C6" s="46">
        <f t="shared" ref="C6:C31" si="1">B6-B5</f>
        <v>8000</v>
      </c>
      <c r="D6" s="28">
        <f t="shared" si="0"/>
        <v>1.6096579476861168E-2</v>
      </c>
      <c r="F6" s="48"/>
      <c r="G6" s="46"/>
    </row>
    <row r="7" spans="1:7" x14ac:dyDescent="0.25">
      <c r="B7" s="46">
        <v>504000</v>
      </c>
      <c r="C7" s="46">
        <f t="shared" si="1"/>
        <v>-1000</v>
      </c>
      <c r="D7" s="28">
        <f t="shared" si="0"/>
        <v>-1.9801980198019802E-3</v>
      </c>
      <c r="F7" s="48"/>
      <c r="G7" s="46"/>
    </row>
    <row r="8" spans="1:7" x14ac:dyDescent="0.25">
      <c r="A8" s="43">
        <v>2011</v>
      </c>
      <c r="B8" s="46">
        <v>511000</v>
      </c>
      <c r="C8" s="46">
        <f t="shared" si="1"/>
        <v>7000</v>
      </c>
      <c r="D8" s="28">
        <f t="shared" si="0"/>
        <v>1.3888888888888888E-2</v>
      </c>
      <c r="F8" s="48"/>
      <c r="G8" s="46"/>
    </row>
    <row r="9" spans="1:7" x14ac:dyDescent="0.25">
      <c r="B9" s="46">
        <v>517000</v>
      </c>
      <c r="C9" s="46">
        <f t="shared" si="1"/>
        <v>6000</v>
      </c>
      <c r="D9" s="28">
        <f t="shared" si="0"/>
        <v>1.1741682974559686E-2</v>
      </c>
      <c r="F9" s="48"/>
      <c r="G9" s="46"/>
    </row>
    <row r="10" spans="1:7" x14ac:dyDescent="0.25">
      <c r="B10" s="46">
        <v>519000</v>
      </c>
      <c r="C10" s="46">
        <f t="shared" si="1"/>
        <v>2000</v>
      </c>
      <c r="D10" s="28">
        <f t="shared" si="0"/>
        <v>3.8684719535783366E-3</v>
      </c>
      <c r="F10" s="48"/>
      <c r="G10" s="46"/>
    </row>
    <row r="11" spans="1:7" x14ac:dyDescent="0.25">
      <c r="B11" s="46">
        <v>518000</v>
      </c>
      <c r="C11" s="46">
        <f t="shared" si="1"/>
        <v>-1000</v>
      </c>
      <c r="D11" s="28">
        <f t="shared" si="0"/>
        <v>-1.9267822736030828E-3</v>
      </c>
      <c r="F11" s="48"/>
      <c r="G11" s="46"/>
    </row>
    <row r="12" spans="1:7" x14ac:dyDescent="0.25">
      <c r="A12" s="43">
        <v>2012</v>
      </c>
      <c r="B12" s="46">
        <v>523000</v>
      </c>
      <c r="C12" s="46">
        <f t="shared" si="1"/>
        <v>5000</v>
      </c>
      <c r="D12" s="28">
        <f t="shared" si="0"/>
        <v>9.6525096525096523E-3</v>
      </c>
      <c r="F12" s="48"/>
      <c r="G12" s="46"/>
    </row>
    <row r="13" spans="1:7" x14ac:dyDescent="0.25">
      <c r="B13" s="46">
        <v>534000</v>
      </c>
      <c r="C13" s="46">
        <f t="shared" si="1"/>
        <v>11000</v>
      </c>
      <c r="D13" s="28">
        <f t="shared" si="0"/>
        <v>2.1032504780114723E-2</v>
      </c>
      <c r="F13" s="48"/>
      <c r="G13" s="46"/>
    </row>
    <row r="14" spans="1:7" x14ac:dyDescent="0.25">
      <c r="B14" s="46">
        <v>518000</v>
      </c>
      <c r="C14" s="46">
        <f t="shared" si="1"/>
        <v>-16000</v>
      </c>
      <c r="D14" s="28">
        <f t="shared" si="0"/>
        <v>-2.9962546816479401E-2</v>
      </c>
      <c r="F14" s="48"/>
      <c r="G14" s="46"/>
    </row>
    <row r="15" spans="1:7" x14ac:dyDescent="0.25">
      <c r="B15" s="46">
        <v>515000</v>
      </c>
      <c r="C15" s="46">
        <f t="shared" si="1"/>
        <v>-3000</v>
      </c>
      <c r="D15" s="28">
        <f t="shared" si="0"/>
        <v>-5.7915057915057912E-3</v>
      </c>
      <c r="F15" s="48"/>
      <c r="G15" s="46"/>
    </row>
    <row r="16" spans="1:7" x14ac:dyDescent="0.25">
      <c r="A16" s="43">
        <v>2013</v>
      </c>
      <c r="B16" s="46">
        <v>515000</v>
      </c>
      <c r="C16" s="46">
        <f t="shared" si="1"/>
        <v>0</v>
      </c>
      <c r="D16" s="28">
        <f t="shared" si="0"/>
        <v>0</v>
      </c>
      <c r="F16" s="48"/>
      <c r="G16" s="46"/>
    </row>
    <row r="17" spans="1:16" x14ac:dyDescent="0.25">
      <c r="B17" s="46">
        <v>511000</v>
      </c>
      <c r="C17" s="46">
        <f t="shared" si="1"/>
        <v>-4000</v>
      </c>
      <c r="D17" s="28">
        <f t="shared" si="0"/>
        <v>-7.7669902912621356E-3</v>
      </c>
      <c r="F17" s="48"/>
      <c r="G17" s="46"/>
    </row>
    <row r="18" spans="1:16" x14ac:dyDescent="0.25">
      <c r="B18" s="46">
        <v>507000</v>
      </c>
      <c r="C18" s="46">
        <f t="shared" si="1"/>
        <v>-4000</v>
      </c>
      <c r="D18" s="28">
        <f t="shared" si="0"/>
        <v>-7.8277886497064575E-3</v>
      </c>
      <c r="F18" s="74"/>
      <c r="G18" s="46"/>
    </row>
    <row r="19" spans="1:16" x14ac:dyDescent="0.25">
      <c r="B19" s="46">
        <v>499000</v>
      </c>
      <c r="C19" s="46">
        <f t="shared" si="1"/>
        <v>-8000</v>
      </c>
      <c r="D19" s="28">
        <f t="shared" si="0"/>
        <v>-1.5779092702169626E-2</v>
      </c>
      <c r="F19" s="74"/>
      <c r="G19" s="46"/>
    </row>
    <row r="20" spans="1:16" x14ac:dyDescent="0.25">
      <c r="A20" s="43">
        <v>2014</v>
      </c>
      <c r="B20" s="46">
        <v>491000</v>
      </c>
      <c r="C20" s="46">
        <f t="shared" si="1"/>
        <v>-8000</v>
      </c>
      <c r="D20" s="28">
        <f t="shared" si="0"/>
        <v>-1.6032064128256512E-2</v>
      </c>
      <c r="F20" s="48"/>
      <c r="G20" s="46"/>
    </row>
    <row r="21" spans="1:16" x14ac:dyDescent="0.25">
      <c r="B21" s="46">
        <v>491000</v>
      </c>
      <c r="C21" s="46">
        <f t="shared" si="1"/>
        <v>0</v>
      </c>
      <c r="D21" s="28">
        <f t="shared" si="0"/>
        <v>0</v>
      </c>
      <c r="F21" s="74"/>
      <c r="G21" s="46"/>
    </row>
    <row r="22" spans="1:16" x14ac:dyDescent="0.25">
      <c r="B22" s="46">
        <v>498000</v>
      </c>
      <c r="C22" s="46">
        <f t="shared" si="1"/>
        <v>7000</v>
      </c>
      <c r="D22" s="28">
        <f t="shared" si="0"/>
        <v>1.4256619144602852E-2</v>
      </c>
      <c r="F22" s="74"/>
      <c r="G22" s="46"/>
    </row>
    <row r="23" spans="1:16" x14ac:dyDescent="0.25">
      <c r="B23" s="46">
        <v>491000</v>
      </c>
      <c r="C23" s="46">
        <f t="shared" si="1"/>
        <v>-7000</v>
      </c>
      <c r="D23" s="28">
        <f t="shared" si="0"/>
        <v>-1.4056224899598393E-2</v>
      </c>
      <c r="F23" s="74"/>
      <c r="G23" s="46"/>
    </row>
    <row r="24" spans="1:16" x14ac:dyDescent="0.25">
      <c r="A24" s="43">
        <v>2015</v>
      </c>
      <c r="B24" s="46">
        <v>490000</v>
      </c>
      <c r="C24" s="46">
        <f t="shared" si="1"/>
        <v>-1000</v>
      </c>
      <c r="D24" s="28">
        <f t="shared" si="0"/>
        <v>-2.0366598778004071E-3</v>
      </c>
      <c r="F24" s="48"/>
      <c r="G24" s="46"/>
      <c r="H24" s="46"/>
    </row>
    <row r="25" spans="1:16" x14ac:dyDescent="0.25">
      <c r="B25" s="46">
        <v>489000</v>
      </c>
      <c r="C25" s="46">
        <f t="shared" si="1"/>
        <v>-1000</v>
      </c>
      <c r="D25" s="28">
        <f t="shared" si="0"/>
        <v>-2.0408163265306124E-3</v>
      </c>
      <c r="F25" s="74"/>
      <c r="G25" s="46"/>
      <c r="H25" s="46"/>
    </row>
    <row r="26" spans="1:16" x14ac:dyDescent="0.25">
      <c r="B26" s="46">
        <v>476000</v>
      </c>
      <c r="C26" s="46">
        <f t="shared" si="1"/>
        <v>-13000</v>
      </c>
      <c r="D26" s="28">
        <f t="shared" si="0"/>
        <v>-2.6584867075664622E-2</v>
      </c>
      <c r="F26" s="74"/>
      <c r="G26" s="46"/>
      <c r="H26" s="46"/>
    </row>
    <row r="27" spans="1:16" x14ac:dyDescent="0.25">
      <c r="B27" s="46">
        <v>459000</v>
      </c>
      <c r="C27" s="46">
        <f t="shared" si="1"/>
        <v>-17000</v>
      </c>
      <c r="D27" s="28">
        <f t="shared" si="0"/>
        <v>-3.5714285714285712E-2</v>
      </c>
      <c r="E27"/>
      <c r="F27" s="74"/>
      <c r="G27" s="46"/>
      <c r="H27" s="46"/>
      <c r="P27" s="75"/>
    </row>
    <row r="28" spans="1:16" x14ac:dyDescent="0.25">
      <c r="A28" s="43">
        <v>2016</v>
      </c>
      <c r="B28" s="41">
        <v>458000</v>
      </c>
      <c r="C28" s="46">
        <f t="shared" si="1"/>
        <v>-1000</v>
      </c>
      <c r="D28" s="28">
        <f t="shared" si="0"/>
        <v>-2.1786492374727671E-3</v>
      </c>
      <c r="E28"/>
      <c r="F28" s="48"/>
      <c r="G28" s="46"/>
      <c r="H28" s="46"/>
    </row>
    <row r="29" spans="1:16" x14ac:dyDescent="0.25">
      <c r="B29" s="41">
        <v>458000</v>
      </c>
      <c r="C29" s="46">
        <f t="shared" si="1"/>
        <v>0</v>
      </c>
      <c r="D29" s="28">
        <f t="shared" si="0"/>
        <v>0</v>
      </c>
      <c r="E29"/>
      <c r="H29" s="46"/>
    </row>
    <row r="30" spans="1:16" x14ac:dyDescent="0.25">
      <c r="B30" s="41">
        <v>458000</v>
      </c>
      <c r="C30" s="46">
        <f t="shared" si="1"/>
        <v>0</v>
      </c>
      <c r="D30" s="28">
        <f t="shared" si="0"/>
        <v>0</v>
      </c>
      <c r="E30"/>
      <c r="H30" s="46"/>
    </row>
    <row r="31" spans="1:16" x14ac:dyDescent="0.25">
      <c r="B31" s="41">
        <v>456000</v>
      </c>
      <c r="C31" s="46">
        <f t="shared" si="1"/>
        <v>-2000</v>
      </c>
      <c r="D31" s="28">
        <f t="shared" si="0"/>
        <v>-4.3668122270742356E-3</v>
      </c>
      <c r="E31"/>
      <c r="H31" s="46"/>
    </row>
    <row r="32" spans="1:16" x14ac:dyDescent="0.25">
      <c r="A32" s="43">
        <v>2017</v>
      </c>
      <c r="B32" s="46">
        <v>464000</v>
      </c>
      <c r="C32" s="46">
        <f>B32-B31</f>
        <v>8000</v>
      </c>
      <c r="D32" s="28">
        <f>C32/B31</f>
        <v>1.7543859649122806E-2</v>
      </c>
      <c r="E32"/>
    </row>
    <row r="33" spans="1:16" s="71" customFormat="1" x14ac:dyDescent="0.25">
      <c r="A33" s="71" t="s">
        <v>160</v>
      </c>
      <c r="B33" s="45"/>
      <c r="C33" s="45"/>
      <c r="D33" s="45"/>
      <c r="P33" s="76"/>
    </row>
    <row r="34" spans="1:16" x14ac:dyDescent="0.25">
      <c r="P34" s="75"/>
    </row>
    <row r="39" spans="1:16" x14ac:dyDescent="0.25">
      <c r="P39" s="75"/>
    </row>
    <row r="40" spans="1:16" x14ac:dyDescent="0.25">
      <c r="P40" s="75"/>
    </row>
    <row r="46" spans="1:16" x14ac:dyDescent="0.25">
      <c r="P46" s="75"/>
    </row>
    <row r="47" spans="1:16" x14ac:dyDescent="0.25">
      <c r="P47" s="75"/>
    </row>
    <row r="52" spans="16:16" x14ac:dyDescent="0.25">
      <c r="P52" s="75"/>
    </row>
    <row r="55" spans="16:16" x14ac:dyDescent="0.25">
      <c r="P55" s="75"/>
    </row>
    <row r="58" spans="16:16" x14ac:dyDescent="0.25">
      <c r="P58" s="75"/>
    </row>
    <row r="61" spans="16:16" x14ac:dyDescent="0.25">
      <c r="P61" s="75"/>
    </row>
    <row r="64" spans="16:16" x14ac:dyDescent="0.25">
      <c r="P64" s="75"/>
    </row>
    <row r="65" spans="16:16" x14ac:dyDescent="0.25">
      <c r="P65" s="75"/>
    </row>
    <row r="67" spans="16:16" x14ac:dyDescent="0.25">
      <c r="P67" s="75"/>
    </row>
    <row r="71" spans="16:16" x14ac:dyDescent="0.25">
      <c r="P71" s="7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53" zoomScaleNormal="53" workbookViewId="0">
      <pane xSplit="2" ySplit="3" topLeftCell="P4" activePane="bottomRight" state="frozen"/>
      <selection pane="topRight" activeCell="C1" sqref="C1"/>
      <selection pane="bottomLeft" activeCell="A4" sqref="A4"/>
      <selection pane="bottomRight" activeCell="A34" sqref="A34"/>
    </sheetView>
  </sheetViews>
  <sheetFormatPr defaultColWidth="8.85546875" defaultRowHeight="15" x14ac:dyDescent="0.25"/>
  <cols>
    <col min="1" max="5" width="8.85546875" style="43"/>
    <col min="6" max="6" width="9.85546875" style="43" bestFit="1" customWidth="1"/>
    <col min="7" max="16384" width="8.85546875" style="43"/>
  </cols>
  <sheetData>
    <row r="1" spans="1:22" ht="26.25" x14ac:dyDescent="0.4">
      <c r="A1" s="44" t="s">
        <v>161</v>
      </c>
      <c r="B1" s="78"/>
      <c r="C1" s="79"/>
      <c r="D1" s="79"/>
      <c r="E1" s="79"/>
      <c r="F1" s="79"/>
      <c r="G1" s="79"/>
      <c r="H1" s="79"/>
      <c r="I1" s="80"/>
      <c r="J1" s="78"/>
      <c r="K1" s="79"/>
      <c r="L1" s="79"/>
      <c r="M1" s="79"/>
      <c r="N1" s="79"/>
      <c r="O1" s="80"/>
      <c r="P1" s="78"/>
      <c r="Q1" s="79"/>
      <c r="R1" s="79"/>
      <c r="S1" s="79"/>
      <c r="T1" s="79"/>
      <c r="U1" s="79"/>
      <c r="V1" s="79"/>
    </row>
    <row r="2" spans="1:22" x14ac:dyDescent="0.25">
      <c r="A2" s="80"/>
      <c r="B2" s="78"/>
      <c r="C2" s="100" t="s">
        <v>162</v>
      </c>
      <c r="D2" s="100"/>
      <c r="E2" s="100"/>
      <c r="F2" s="100"/>
      <c r="G2" s="100"/>
      <c r="H2" s="100"/>
      <c r="I2" s="101"/>
      <c r="J2" s="102"/>
      <c r="K2" s="100" t="s">
        <v>163</v>
      </c>
      <c r="L2" s="100"/>
      <c r="M2" s="100"/>
      <c r="N2" s="100"/>
      <c r="O2" s="101"/>
      <c r="P2" s="102"/>
      <c r="Q2" s="100" t="s">
        <v>164</v>
      </c>
      <c r="R2" s="100"/>
      <c r="S2" s="100"/>
      <c r="T2" s="79"/>
      <c r="U2" s="79"/>
      <c r="V2" s="79"/>
    </row>
    <row r="3" spans="1:22" x14ac:dyDescent="0.25">
      <c r="A3" s="79"/>
      <c r="B3" s="78"/>
      <c r="C3" s="102" t="s">
        <v>12</v>
      </c>
      <c r="D3" s="102" t="s">
        <v>165</v>
      </c>
      <c r="E3" s="102" t="s">
        <v>68</v>
      </c>
      <c r="F3" s="102" t="s">
        <v>166</v>
      </c>
      <c r="G3" s="102"/>
      <c r="H3" s="100"/>
      <c r="I3" s="100"/>
      <c r="J3" s="102"/>
      <c r="K3" s="100" t="s">
        <v>12</v>
      </c>
      <c r="L3" s="100" t="s">
        <v>165</v>
      </c>
      <c r="M3" s="100" t="s">
        <v>167</v>
      </c>
      <c r="N3" s="100"/>
      <c r="O3" s="100"/>
      <c r="P3" s="102"/>
      <c r="Q3" s="100" t="s">
        <v>12</v>
      </c>
      <c r="R3" s="100" t="s">
        <v>165</v>
      </c>
      <c r="S3" s="100" t="s">
        <v>167</v>
      </c>
      <c r="T3" s="79"/>
      <c r="U3" s="79"/>
      <c r="V3" s="79"/>
    </row>
    <row r="4" spans="1:22" x14ac:dyDescent="0.25">
      <c r="A4" s="79">
        <v>2010</v>
      </c>
      <c r="B4" s="78" t="s">
        <v>168</v>
      </c>
      <c r="C4" s="78">
        <v>129</v>
      </c>
      <c r="D4" s="78">
        <v>137</v>
      </c>
      <c r="E4" s="81">
        <v>0.68</v>
      </c>
      <c r="F4" s="82">
        <v>7.4</v>
      </c>
      <c r="G4" s="78"/>
      <c r="H4" s="79"/>
      <c r="I4" s="79">
        <v>2010</v>
      </c>
      <c r="J4" s="78" t="s">
        <v>168</v>
      </c>
      <c r="K4" s="83">
        <v>87</v>
      </c>
      <c r="L4" s="83">
        <v>93</v>
      </c>
      <c r="M4" s="83">
        <v>-6</v>
      </c>
      <c r="N4" s="79"/>
      <c r="O4" s="79">
        <v>2010</v>
      </c>
      <c r="P4" s="78" t="s">
        <v>168</v>
      </c>
      <c r="Q4" s="78">
        <v>17.12322202387141</v>
      </c>
      <c r="R4" s="78">
        <v>18.238156954364147</v>
      </c>
      <c r="S4" s="83">
        <v>-1.114934930492737</v>
      </c>
      <c r="T4" s="79"/>
      <c r="U4" s="79"/>
      <c r="V4" s="79"/>
    </row>
    <row r="5" spans="1:22" x14ac:dyDescent="0.25">
      <c r="A5" s="79"/>
      <c r="B5" s="78" t="s">
        <v>169</v>
      </c>
      <c r="C5" s="78">
        <v>147</v>
      </c>
      <c r="D5" s="78">
        <v>143</v>
      </c>
      <c r="E5" s="81">
        <v>0.68</v>
      </c>
      <c r="F5" s="82">
        <v>7.6</v>
      </c>
      <c r="G5" s="78"/>
      <c r="H5" s="79"/>
      <c r="I5" s="79"/>
      <c r="J5" s="78" t="s">
        <v>169</v>
      </c>
      <c r="K5" s="83">
        <v>100</v>
      </c>
      <c r="L5" s="83">
        <v>98</v>
      </c>
      <c r="M5" s="83">
        <v>2</v>
      </c>
      <c r="N5" s="79"/>
      <c r="O5" s="79"/>
      <c r="P5" s="78" t="s">
        <v>169</v>
      </c>
      <c r="Q5" s="78">
        <v>19.460523770977606</v>
      </c>
      <c r="R5" s="78">
        <v>19.021320730056814</v>
      </c>
      <c r="S5" s="83">
        <v>0.43920304092079121</v>
      </c>
      <c r="T5" s="79"/>
      <c r="U5" s="79"/>
      <c r="V5" s="79"/>
    </row>
    <row r="6" spans="1:22" x14ac:dyDescent="0.25">
      <c r="A6" s="79"/>
      <c r="B6" s="78" t="s">
        <v>170</v>
      </c>
      <c r="C6" s="78">
        <v>158</v>
      </c>
      <c r="D6" s="78">
        <v>157</v>
      </c>
      <c r="E6" s="81">
        <v>0.69</v>
      </c>
      <c r="F6" s="82">
        <v>7.1</v>
      </c>
      <c r="G6" s="78"/>
      <c r="H6" s="79"/>
      <c r="I6" s="79"/>
      <c r="J6" s="78" t="s">
        <v>170</v>
      </c>
      <c r="K6" s="83">
        <v>109</v>
      </c>
      <c r="L6" s="83">
        <v>108</v>
      </c>
      <c r="M6" s="83">
        <v>1</v>
      </c>
      <c r="N6" s="79"/>
      <c r="O6" s="79"/>
      <c r="P6" s="78" t="s">
        <v>170</v>
      </c>
      <c r="Q6" s="78">
        <v>21.517807079870739</v>
      </c>
      <c r="R6" s="78">
        <v>21.382776975995807</v>
      </c>
      <c r="S6" s="83">
        <v>0.13503010387493219</v>
      </c>
      <c r="T6" s="79"/>
      <c r="U6" s="79"/>
      <c r="V6" s="79"/>
    </row>
    <row r="7" spans="1:22" x14ac:dyDescent="0.25">
      <c r="A7" s="79"/>
      <c r="B7" s="78" t="s">
        <v>171</v>
      </c>
      <c r="C7" s="78">
        <v>164</v>
      </c>
      <c r="D7" s="78">
        <v>148</v>
      </c>
      <c r="E7" s="81">
        <v>0.69</v>
      </c>
      <c r="F7" s="82">
        <v>6.8</v>
      </c>
      <c r="G7" s="78"/>
      <c r="H7" s="79"/>
      <c r="I7" s="79"/>
      <c r="J7" s="78" t="s">
        <v>171</v>
      </c>
      <c r="K7" s="83">
        <v>114</v>
      </c>
      <c r="L7" s="83">
        <v>103</v>
      </c>
      <c r="M7" s="83">
        <v>11</v>
      </c>
      <c r="N7" s="79"/>
      <c r="O7" s="79"/>
      <c r="P7" s="78" t="s">
        <v>171</v>
      </c>
      <c r="Q7" s="78">
        <v>23.727656802720468</v>
      </c>
      <c r="R7" s="78">
        <v>21.47444500778132</v>
      </c>
      <c r="S7" s="83">
        <v>2.2532117949391477</v>
      </c>
      <c r="T7" s="79"/>
      <c r="U7" s="79"/>
      <c r="V7" s="79"/>
    </row>
    <row r="8" spans="1:22" x14ac:dyDescent="0.25">
      <c r="A8" s="79">
        <v>2011</v>
      </c>
      <c r="B8" s="78" t="s">
        <v>168</v>
      </c>
      <c r="C8" s="78">
        <v>157</v>
      </c>
      <c r="D8" s="78">
        <v>162</v>
      </c>
      <c r="E8" s="81">
        <v>0.7</v>
      </c>
      <c r="F8" s="82">
        <v>6.9</v>
      </c>
      <c r="G8" s="78"/>
      <c r="H8" s="79"/>
      <c r="I8" s="79">
        <v>2011</v>
      </c>
      <c r="J8" s="78" t="s">
        <v>168</v>
      </c>
      <c r="K8" s="83">
        <v>111</v>
      </c>
      <c r="L8" s="83">
        <v>114</v>
      </c>
      <c r="M8" s="83">
        <v>-3</v>
      </c>
      <c r="N8" s="79"/>
      <c r="O8" s="79">
        <v>2011</v>
      </c>
      <c r="P8" s="78" t="s">
        <v>168</v>
      </c>
      <c r="Q8" s="78">
        <v>22.468106307928831</v>
      </c>
      <c r="R8" s="78">
        <v>23.090017633164898</v>
      </c>
      <c r="S8" s="83">
        <v>-0.6219113252360664</v>
      </c>
      <c r="T8" s="79"/>
      <c r="U8" s="79"/>
      <c r="V8" s="79"/>
    </row>
    <row r="9" spans="1:22" x14ac:dyDescent="0.25">
      <c r="A9" s="79"/>
      <c r="B9" s="78" t="s">
        <v>169</v>
      </c>
      <c r="C9" s="78">
        <v>169</v>
      </c>
      <c r="D9" s="78">
        <v>167</v>
      </c>
      <c r="E9" s="81">
        <v>0.72</v>
      </c>
      <c r="F9" s="82">
        <v>6.8</v>
      </c>
      <c r="G9" s="78"/>
      <c r="H9" s="79"/>
      <c r="I9" s="79"/>
      <c r="J9" s="78" t="s">
        <v>169</v>
      </c>
      <c r="K9" s="83">
        <v>121</v>
      </c>
      <c r="L9" s="83">
        <v>120</v>
      </c>
      <c r="M9" s="83">
        <v>1</v>
      </c>
      <c r="N9" s="79"/>
      <c r="O9" s="79"/>
      <c r="P9" s="78" t="s">
        <v>169</v>
      </c>
      <c r="Q9" s="78">
        <v>24.803753501506218</v>
      </c>
      <c r="R9" s="78">
        <v>24.599915582383844</v>
      </c>
      <c r="S9" s="83">
        <v>0.2038379191223747</v>
      </c>
      <c r="T9" s="79"/>
      <c r="U9" s="79"/>
      <c r="V9" s="79"/>
    </row>
    <row r="10" spans="1:22" x14ac:dyDescent="0.25">
      <c r="A10" s="79"/>
      <c r="B10" s="78" t="s">
        <v>170</v>
      </c>
      <c r="C10" s="78">
        <v>185</v>
      </c>
      <c r="D10" s="78">
        <v>190</v>
      </c>
      <c r="E10" s="81">
        <v>0.73</v>
      </c>
      <c r="F10" s="84">
        <v>7.5</v>
      </c>
      <c r="G10" s="78"/>
      <c r="H10" s="79"/>
      <c r="I10" s="79"/>
      <c r="J10" s="78" t="s">
        <v>170</v>
      </c>
      <c r="K10" s="83">
        <v>135</v>
      </c>
      <c r="L10" s="83">
        <v>138</v>
      </c>
      <c r="M10" s="83">
        <v>-4</v>
      </c>
      <c r="N10" s="79"/>
      <c r="O10" s="79"/>
      <c r="P10" s="78" t="s">
        <v>170</v>
      </c>
      <c r="Q10" s="78">
        <v>25.968065285697964</v>
      </c>
      <c r="R10" s="78">
        <v>26.737744770919637</v>
      </c>
      <c r="S10" s="83">
        <v>-0.76967948522167262</v>
      </c>
      <c r="T10" s="79"/>
      <c r="U10" s="79"/>
      <c r="V10" s="79"/>
    </row>
    <row r="11" spans="1:22" x14ac:dyDescent="0.25">
      <c r="A11" s="79"/>
      <c r="B11" s="78" t="s">
        <v>171</v>
      </c>
      <c r="C11" s="78">
        <v>193</v>
      </c>
      <c r="D11" s="78">
        <v>206</v>
      </c>
      <c r="E11" s="81">
        <v>0.74</v>
      </c>
      <c r="F11" s="84">
        <v>8.1999999999999993</v>
      </c>
      <c r="G11" s="78"/>
      <c r="H11" s="79"/>
      <c r="I11" s="79"/>
      <c r="J11" s="78" t="s">
        <v>171</v>
      </c>
      <c r="K11" s="83">
        <v>142</v>
      </c>
      <c r="L11" s="83">
        <v>151</v>
      </c>
      <c r="M11" s="83">
        <v>-10</v>
      </c>
      <c r="N11" s="79"/>
      <c r="O11" s="79"/>
      <c r="P11" s="78" t="s">
        <v>171</v>
      </c>
      <c r="Q11" s="78">
        <v>23.795810176235737</v>
      </c>
      <c r="R11" s="78">
        <v>25.412075716527024</v>
      </c>
      <c r="S11" s="83">
        <v>-1.6162655402912876</v>
      </c>
      <c r="T11" s="79"/>
      <c r="U11" s="79"/>
      <c r="V11" s="79"/>
    </row>
    <row r="12" spans="1:22" x14ac:dyDescent="0.25">
      <c r="A12" s="79">
        <v>2012</v>
      </c>
      <c r="B12" s="78" t="s">
        <v>168</v>
      </c>
      <c r="C12" s="78">
        <v>172</v>
      </c>
      <c r="D12" s="78">
        <v>198</v>
      </c>
      <c r="E12" s="81">
        <v>0.75</v>
      </c>
      <c r="F12" s="84">
        <v>7.6</v>
      </c>
      <c r="G12" s="78"/>
      <c r="H12" s="79"/>
      <c r="I12" s="79">
        <v>2012</v>
      </c>
      <c r="J12" s="78" t="s">
        <v>168</v>
      </c>
      <c r="K12" s="83">
        <v>128</v>
      </c>
      <c r="L12" s="83">
        <v>148</v>
      </c>
      <c r="M12" s="83">
        <v>-20</v>
      </c>
      <c r="N12" s="79"/>
      <c r="O12" s="79">
        <v>2012</v>
      </c>
      <c r="P12" s="78" t="s">
        <v>168</v>
      </c>
      <c r="Q12" s="78">
        <v>22.157817455084256</v>
      </c>
      <c r="R12" s="78">
        <v>25.545932870966066</v>
      </c>
      <c r="S12" s="83">
        <v>-3.3881154158818099</v>
      </c>
      <c r="T12" s="79"/>
      <c r="U12" s="79"/>
      <c r="V12" s="79"/>
    </row>
    <row r="13" spans="1:22" x14ac:dyDescent="0.25">
      <c r="A13" s="79"/>
      <c r="B13" s="78" t="s">
        <v>169</v>
      </c>
      <c r="C13" s="78">
        <v>177</v>
      </c>
      <c r="D13" s="78">
        <v>201</v>
      </c>
      <c r="E13" s="81">
        <v>0.76</v>
      </c>
      <c r="F13" s="84">
        <v>8.4</v>
      </c>
      <c r="G13" s="78"/>
      <c r="H13" s="79"/>
      <c r="I13" s="79"/>
      <c r="J13" s="78" t="s">
        <v>169</v>
      </c>
      <c r="K13" s="83">
        <v>134</v>
      </c>
      <c r="L13" s="83">
        <v>152</v>
      </c>
      <c r="M13" s="83">
        <v>-19</v>
      </c>
      <c r="N13" s="79"/>
      <c r="O13" s="79"/>
      <c r="P13" s="78" t="s">
        <v>169</v>
      </c>
      <c r="Q13" s="78">
        <v>21.713284436721221</v>
      </c>
      <c r="R13" s="78">
        <v>24.751942285360588</v>
      </c>
      <c r="S13" s="83">
        <v>-3.0386578486393674</v>
      </c>
      <c r="T13" s="79"/>
      <c r="U13" s="79"/>
      <c r="V13" s="79"/>
    </row>
    <row r="14" spans="1:22" x14ac:dyDescent="0.25">
      <c r="A14" s="79"/>
      <c r="B14" s="78" t="s">
        <v>170</v>
      </c>
      <c r="C14" s="78">
        <v>182</v>
      </c>
      <c r="D14" s="78">
        <v>214</v>
      </c>
      <c r="E14" s="81">
        <v>0.76</v>
      </c>
      <c r="F14" s="84">
        <v>8.3000000000000007</v>
      </c>
      <c r="G14" s="78"/>
      <c r="H14" s="79"/>
      <c r="I14" s="79"/>
      <c r="J14" s="78" t="s">
        <v>170</v>
      </c>
      <c r="K14" s="83">
        <v>139</v>
      </c>
      <c r="L14" s="83">
        <v>164</v>
      </c>
      <c r="M14" s="83">
        <v>-25</v>
      </c>
      <c r="N14" s="79"/>
      <c r="O14" s="79"/>
      <c r="P14" s="78" t="s">
        <v>170</v>
      </c>
      <c r="Q14" s="78">
        <v>21.972229659144748</v>
      </c>
      <c r="R14" s="78">
        <v>25.922601211988901</v>
      </c>
      <c r="S14" s="83">
        <v>-3.9503715528441532</v>
      </c>
      <c r="T14" s="79"/>
      <c r="U14" s="79"/>
      <c r="V14" s="79"/>
    </row>
    <row r="15" spans="1:22" x14ac:dyDescent="0.25">
      <c r="A15" s="79"/>
      <c r="B15" s="78" t="s">
        <v>171</v>
      </c>
      <c r="C15" s="78">
        <v>187</v>
      </c>
      <c r="D15" s="78">
        <v>219</v>
      </c>
      <c r="E15" s="81">
        <v>0.78</v>
      </c>
      <c r="F15" s="84">
        <v>8.6</v>
      </c>
      <c r="G15" s="78"/>
      <c r="H15" s="79"/>
      <c r="I15" s="79"/>
      <c r="J15" s="78" t="s">
        <v>171</v>
      </c>
      <c r="K15" s="83">
        <v>146</v>
      </c>
      <c r="L15" s="83">
        <v>170</v>
      </c>
      <c r="M15" s="83">
        <v>-25</v>
      </c>
      <c r="N15" s="79"/>
      <c r="O15" s="79"/>
      <c r="P15" s="78" t="s">
        <v>171</v>
      </c>
      <c r="Q15" s="78">
        <v>21.526663133733461</v>
      </c>
      <c r="R15" s="78">
        <v>25.192966984941343</v>
      </c>
      <c r="S15" s="83">
        <v>-3.666303851207882</v>
      </c>
      <c r="T15" s="79"/>
      <c r="U15" s="79"/>
      <c r="V15" s="79"/>
    </row>
    <row r="16" spans="1:22" x14ac:dyDescent="0.25">
      <c r="A16" s="79">
        <v>2013</v>
      </c>
      <c r="B16" s="78" t="s">
        <v>168</v>
      </c>
      <c r="C16" s="78">
        <v>179</v>
      </c>
      <c r="D16" s="78">
        <v>221</v>
      </c>
      <c r="E16" s="81">
        <v>0.79</v>
      </c>
      <c r="F16" s="84">
        <v>9.1999999999999993</v>
      </c>
      <c r="G16" s="78"/>
      <c r="H16" s="79"/>
      <c r="I16" s="79">
        <v>2013</v>
      </c>
      <c r="J16" s="78" t="s">
        <v>168</v>
      </c>
      <c r="K16" s="83">
        <v>141</v>
      </c>
      <c r="L16" s="83">
        <v>175</v>
      </c>
      <c r="M16" s="83">
        <v>-34</v>
      </c>
      <c r="N16" s="79"/>
      <c r="O16" s="79">
        <v>2013</v>
      </c>
      <c r="P16" s="78" t="s">
        <v>168</v>
      </c>
      <c r="Q16" s="78">
        <v>19.98289696108057</v>
      </c>
      <c r="R16" s="78">
        <v>24.775077093708386</v>
      </c>
      <c r="S16" s="83">
        <v>-4.7921801326278164</v>
      </c>
      <c r="T16" s="79"/>
      <c r="U16" s="79"/>
      <c r="V16" s="79"/>
    </row>
    <row r="17" spans="1:22" x14ac:dyDescent="0.25">
      <c r="A17" s="79"/>
      <c r="B17" s="78" t="s">
        <v>169</v>
      </c>
      <c r="C17" s="78">
        <v>201</v>
      </c>
      <c r="D17" s="78">
        <v>236</v>
      </c>
      <c r="E17" s="81">
        <v>0.8</v>
      </c>
      <c r="F17" s="84">
        <v>10</v>
      </c>
      <c r="G17" s="78"/>
      <c r="H17" s="79"/>
      <c r="I17" s="79"/>
      <c r="J17" s="78" t="s">
        <v>169</v>
      </c>
      <c r="K17" s="83">
        <v>161</v>
      </c>
      <c r="L17" s="83">
        <v>189</v>
      </c>
      <c r="M17" s="83">
        <v>-28</v>
      </c>
      <c r="N17" s="79"/>
      <c r="O17" s="79"/>
      <c r="P17" s="78" t="s">
        <v>169</v>
      </c>
      <c r="Q17" s="78">
        <v>21.1416930211942</v>
      </c>
      <c r="R17" s="78">
        <v>24.886280622441163</v>
      </c>
      <c r="S17" s="83">
        <v>-3.7445876012469625</v>
      </c>
      <c r="T17" s="79"/>
      <c r="U17" s="79"/>
      <c r="V17" s="79"/>
    </row>
    <row r="18" spans="1:22" x14ac:dyDescent="0.25">
      <c r="A18" s="79"/>
      <c r="B18" s="78" t="s">
        <v>170</v>
      </c>
      <c r="C18" s="78">
        <v>223</v>
      </c>
      <c r="D18" s="78">
        <v>268</v>
      </c>
      <c r="E18" s="81">
        <v>0.81</v>
      </c>
      <c r="F18" s="84">
        <v>10</v>
      </c>
      <c r="G18" s="78"/>
      <c r="H18" s="79"/>
      <c r="I18" s="79"/>
      <c r="J18" s="78" t="s">
        <v>170</v>
      </c>
      <c r="K18" s="83">
        <v>181</v>
      </c>
      <c r="L18" s="83">
        <v>217</v>
      </c>
      <c r="M18" s="83">
        <v>-36</v>
      </c>
      <c r="N18" s="79"/>
      <c r="O18" s="79"/>
      <c r="P18" s="78" t="s">
        <v>170</v>
      </c>
      <c r="Q18" s="78">
        <v>22.337593341656564</v>
      </c>
      <c r="R18" s="78">
        <v>26.774463050893544</v>
      </c>
      <c r="S18" s="83">
        <v>-4.43686970923698</v>
      </c>
      <c r="T18" s="79"/>
      <c r="U18" s="79"/>
      <c r="V18" s="79"/>
    </row>
    <row r="19" spans="1:22" x14ac:dyDescent="0.25">
      <c r="A19" s="79"/>
      <c r="B19" s="78" t="s">
        <v>171</v>
      </c>
      <c r="C19" s="78">
        <v>246</v>
      </c>
      <c r="D19" s="78">
        <v>255</v>
      </c>
      <c r="E19" s="81">
        <v>0.82</v>
      </c>
      <c r="F19" s="84">
        <v>10.4</v>
      </c>
      <c r="G19" s="78"/>
      <c r="H19" s="79"/>
      <c r="I19" s="79"/>
      <c r="J19" s="78" t="s">
        <v>171</v>
      </c>
      <c r="K19" s="83">
        <v>202</v>
      </c>
      <c r="L19" s="83">
        <v>209</v>
      </c>
      <c r="M19" s="83">
        <v>-7</v>
      </c>
      <c r="N19" s="79"/>
      <c r="O19" s="79"/>
      <c r="P19" s="78" t="s">
        <v>171</v>
      </c>
      <c r="Q19" s="78">
        <v>24.258313352842045</v>
      </c>
      <c r="R19" s="78">
        <v>25.132728078551573</v>
      </c>
      <c r="S19" s="83">
        <v>-0.87441472570952783</v>
      </c>
      <c r="T19" s="79"/>
      <c r="U19" s="79"/>
      <c r="V19" s="79"/>
    </row>
    <row r="20" spans="1:22" x14ac:dyDescent="0.25">
      <c r="A20" s="79">
        <v>2014</v>
      </c>
      <c r="B20" s="78" t="s">
        <v>168</v>
      </c>
      <c r="C20" s="78">
        <v>240</v>
      </c>
      <c r="D20" s="78">
        <v>268</v>
      </c>
      <c r="E20" s="81">
        <v>0.84</v>
      </c>
      <c r="F20" s="84">
        <v>10.7</v>
      </c>
      <c r="G20" s="78"/>
      <c r="H20" s="79"/>
      <c r="I20" s="79">
        <v>2014</v>
      </c>
      <c r="J20" s="78" t="s">
        <v>168</v>
      </c>
      <c r="K20" s="83">
        <v>201</v>
      </c>
      <c r="L20" s="83">
        <v>224</v>
      </c>
      <c r="M20" s="83">
        <v>-24</v>
      </c>
      <c r="N20" s="79"/>
      <c r="O20" s="79">
        <v>2014</v>
      </c>
      <c r="P20" s="78" t="s">
        <v>168</v>
      </c>
      <c r="Q20" s="78">
        <v>22.08557641918846</v>
      </c>
      <c r="R20" s="78">
        <v>24.689578468154068</v>
      </c>
      <c r="S20" s="83">
        <v>-2.6040020489656079</v>
      </c>
      <c r="T20" s="79"/>
      <c r="U20" s="79"/>
      <c r="V20" s="79"/>
    </row>
    <row r="21" spans="1:22" x14ac:dyDescent="0.25">
      <c r="A21" s="79"/>
      <c r="B21" s="78" t="s">
        <v>169</v>
      </c>
      <c r="C21" s="78">
        <v>235</v>
      </c>
      <c r="D21" s="78">
        <v>256</v>
      </c>
      <c r="E21" s="81">
        <v>0.85</v>
      </c>
      <c r="F21" s="84">
        <v>10.7</v>
      </c>
      <c r="G21" s="78"/>
      <c r="H21" s="79"/>
      <c r="I21" s="79"/>
      <c r="J21" s="78" t="s">
        <v>169</v>
      </c>
      <c r="K21" s="83">
        <v>201</v>
      </c>
      <c r="L21" s="83">
        <v>218</v>
      </c>
      <c r="M21" s="83">
        <v>-17</v>
      </c>
      <c r="N21" s="79"/>
      <c r="O21" s="79"/>
      <c r="P21" s="78" t="s">
        <v>169</v>
      </c>
      <c r="Q21" s="78">
        <v>22.320196847184302</v>
      </c>
      <c r="R21" s="78">
        <v>24.254965929588089</v>
      </c>
      <c r="S21" s="83">
        <v>-1.9347690824037862</v>
      </c>
      <c r="T21" s="79"/>
      <c r="U21" s="79"/>
      <c r="V21" s="79"/>
    </row>
    <row r="22" spans="1:22" x14ac:dyDescent="0.25">
      <c r="A22" s="79"/>
      <c r="B22" s="78" t="s">
        <v>170</v>
      </c>
      <c r="C22" s="78">
        <v>253</v>
      </c>
      <c r="D22" s="78">
        <v>279</v>
      </c>
      <c r="E22" s="81">
        <v>0.86</v>
      </c>
      <c r="F22" s="85">
        <v>11</v>
      </c>
      <c r="G22" s="78"/>
      <c r="H22" s="79"/>
      <c r="I22" s="79"/>
      <c r="J22" s="78" t="s">
        <v>170</v>
      </c>
      <c r="K22" s="83">
        <v>219</v>
      </c>
      <c r="L22" s="83">
        <v>242</v>
      </c>
      <c r="M22" s="83">
        <v>-23</v>
      </c>
      <c r="N22" s="79"/>
      <c r="O22" s="79"/>
      <c r="P22" s="78" t="s">
        <v>170</v>
      </c>
      <c r="Q22" s="78">
        <v>23.485194325014536</v>
      </c>
      <c r="R22" s="78">
        <v>25.973289640844992</v>
      </c>
      <c r="S22" s="83">
        <v>-2.4880953158304564</v>
      </c>
      <c r="T22" s="79"/>
      <c r="U22" s="79"/>
      <c r="V22" s="79"/>
    </row>
    <row r="23" spans="1:22" x14ac:dyDescent="0.25">
      <c r="A23" s="79"/>
      <c r="B23" s="78" t="s">
        <v>171</v>
      </c>
      <c r="C23" s="78">
        <v>260</v>
      </c>
      <c r="D23" s="78">
        <v>280</v>
      </c>
      <c r="E23" s="81">
        <v>0.87</v>
      </c>
      <c r="F23" s="85">
        <v>11.5</v>
      </c>
      <c r="G23" s="78"/>
      <c r="H23" s="79"/>
      <c r="I23" s="79"/>
      <c r="J23" s="78" t="s">
        <v>171</v>
      </c>
      <c r="K23" s="83">
        <v>225</v>
      </c>
      <c r="L23" s="83">
        <v>243</v>
      </c>
      <c r="M23" s="83">
        <v>-18</v>
      </c>
      <c r="N23" s="79"/>
      <c r="O23" s="79"/>
      <c r="P23" s="78" t="s">
        <v>171</v>
      </c>
      <c r="Q23" s="78">
        <v>23.220394370094574</v>
      </c>
      <c r="R23" s="78">
        <v>25.06835936850872</v>
      </c>
      <c r="S23" s="83">
        <v>-1.8479649984141453</v>
      </c>
      <c r="T23" s="79"/>
      <c r="U23" s="79"/>
      <c r="V23" s="79"/>
    </row>
    <row r="24" spans="1:22" x14ac:dyDescent="0.25">
      <c r="A24" s="79">
        <v>2015</v>
      </c>
      <c r="B24" s="78" t="s">
        <v>168</v>
      </c>
      <c r="C24" s="78">
        <v>235</v>
      </c>
      <c r="D24" s="78">
        <v>267</v>
      </c>
      <c r="E24" s="81">
        <v>0.87</v>
      </c>
      <c r="F24" s="85">
        <v>12.1</v>
      </c>
      <c r="G24" s="78"/>
      <c r="H24" s="79"/>
      <c r="I24" s="79">
        <v>2015</v>
      </c>
      <c r="J24" s="78" t="s">
        <v>168</v>
      </c>
      <c r="K24" s="83">
        <v>204</v>
      </c>
      <c r="L24" s="83">
        <v>233</v>
      </c>
      <c r="M24" s="83">
        <v>-29</v>
      </c>
      <c r="N24" s="79"/>
      <c r="O24" s="79">
        <v>2015</v>
      </c>
      <c r="P24" s="78" t="s">
        <v>168</v>
      </c>
      <c r="Q24" s="78">
        <v>19.945565941949649</v>
      </c>
      <c r="R24" s="78">
        <v>22.794031606738628</v>
      </c>
      <c r="S24" s="83">
        <v>-2.8484656647889786</v>
      </c>
      <c r="T24" s="79"/>
      <c r="U24" s="79"/>
      <c r="V24" s="79"/>
    </row>
    <row r="25" spans="1:22" x14ac:dyDescent="0.25">
      <c r="A25" s="79"/>
      <c r="B25" s="78" t="s">
        <v>169</v>
      </c>
      <c r="C25" s="78">
        <v>264</v>
      </c>
      <c r="D25" s="78">
        <v>255</v>
      </c>
      <c r="E25" s="81">
        <v>0.89</v>
      </c>
      <c r="F25" s="85">
        <v>12.3</v>
      </c>
      <c r="G25" s="78"/>
      <c r="H25" s="79"/>
      <c r="I25" s="79"/>
      <c r="J25" s="78" t="s">
        <v>169</v>
      </c>
      <c r="K25" s="83">
        <v>235</v>
      </c>
      <c r="L25" s="83">
        <v>227</v>
      </c>
      <c r="M25" s="83">
        <v>8</v>
      </c>
      <c r="N25" s="79"/>
      <c r="O25" s="79"/>
      <c r="P25" s="78" t="s">
        <v>169</v>
      </c>
      <c r="Q25" s="78">
        <v>21.809674989499641</v>
      </c>
      <c r="R25" s="78">
        <v>21.071329105784653</v>
      </c>
      <c r="S25" s="83">
        <v>0.7383458837149881</v>
      </c>
      <c r="T25" s="79"/>
      <c r="U25" s="79"/>
      <c r="V25" s="79"/>
    </row>
    <row r="26" spans="1:22" x14ac:dyDescent="0.25">
      <c r="A26" s="79"/>
      <c r="B26" s="78" t="s">
        <v>170</v>
      </c>
      <c r="C26" s="78">
        <v>273</v>
      </c>
      <c r="D26" s="78">
        <v>285</v>
      </c>
      <c r="E26" s="81">
        <v>0.9</v>
      </c>
      <c r="F26" s="85">
        <v>13.6</v>
      </c>
      <c r="G26" s="78"/>
      <c r="H26" s="79"/>
      <c r="I26" s="79"/>
      <c r="J26" s="78" t="s">
        <v>170</v>
      </c>
      <c r="K26" s="83">
        <v>246</v>
      </c>
      <c r="L26" s="83">
        <v>257</v>
      </c>
      <c r="M26" s="83">
        <v>-11</v>
      </c>
      <c r="N26" s="79"/>
      <c r="O26" s="79"/>
      <c r="P26" s="78" t="s">
        <v>170</v>
      </c>
      <c r="Q26" s="78">
        <v>21.02523586199823</v>
      </c>
      <c r="R26" s="78">
        <v>21.964544172483375</v>
      </c>
      <c r="S26" s="83">
        <v>-0.93930831048514563</v>
      </c>
      <c r="T26" s="79"/>
      <c r="U26" s="79"/>
      <c r="V26" s="79"/>
    </row>
    <row r="27" spans="1:22" x14ac:dyDescent="0.25">
      <c r="A27" s="79"/>
      <c r="B27" s="78" t="s">
        <v>171</v>
      </c>
      <c r="C27" s="78">
        <v>267</v>
      </c>
      <c r="D27" s="78">
        <v>281</v>
      </c>
      <c r="E27" s="81">
        <v>0.91</v>
      </c>
      <c r="F27" s="86">
        <v>15.1</v>
      </c>
      <c r="G27" s="78"/>
      <c r="H27" s="79"/>
      <c r="I27" s="79"/>
      <c r="J27" s="78" t="s">
        <v>171</v>
      </c>
      <c r="K27" s="83">
        <v>243</v>
      </c>
      <c r="L27" s="83">
        <v>255</v>
      </c>
      <c r="M27" s="83">
        <v>-12</v>
      </c>
      <c r="N27" s="79"/>
      <c r="O27" s="79"/>
      <c r="P27" s="78" t="s">
        <v>171</v>
      </c>
      <c r="Q27" s="78">
        <v>18.807062391632986</v>
      </c>
      <c r="R27" s="78">
        <v>19.857014687633804</v>
      </c>
      <c r="S27" s="83">
        <v>-1.0499522960008179</v>
      </c>
      <c r="T27" s="79"/>
      <c r="U27" s="79"/>
      <c r="V27" s="79"/>
    </row>
    <row r="28" spans="1:22" x14ac:dyDescent="0.25">
      <c r="A28" s="79">
        <v>2016</v>
      </c>
      <c r="B28" s="78" t="s">
        <v>168</v>
      </c>
      <c r="C28" s="78">
        <v>257</v>
      </c>
      <c r="D28" s="78">
        <v>274</v>
      </c>
      <c r="E28" s="81">
        <v>0.93</v>
      </c>
      <c r="F28" s="85">
        <v>15.4</v>
      </c>
      <c r="G28" s="78"/>
      <c r="H28" s="79"/>
      <c r="I28" s="79">
        <v>2016</v>
      </c>
      <c r="J28" s="78" t="s">
        <v>168</v>
      </c>
      <c r="K28" s="83">
        <v>239</v>
      </c>
      <c r="L28" s="83">
        <v>255</v>
      </c>
      <c r="M28" s="83">
        <v>-16</v>
      </c>
      <c r="N28" s="79"/>
      <c r="O28" s="79">
        <v>2016</v>
      </c>
      <c r="P28" s="78" t="s">
        <v>168</v>
      </c>
      <c r="Q28" s="78">
        <v>16.288285140164756</v>
      </c>
      <c r="R28" s="78">
        <v>17.333034637843944</v>
      </c>
      <c r="S28" s="83">
        <v>-1.044749497679188</v>
      </c>
      <c r="T28" s="79"/>
      <c r="U28" s="79"/>
      <c r="V28" s="79"/>
    </row>
    <row r="29" spans="1:22" x14ac:dyDescent="0.25">
      <c r="A29" s="79"/>
      <c r="B29" s="78" t="s">
        <v>169</v>
      </c>
      <c r="C29" s="78">
        <v>302</v>
      </c>
      <c r="D29" s="78">
        <v>271</v>
      </c>
      <c r="E29" s="81">
        <v>0.95</v>
      </c>
      <c r="F29" s="85">
        <v>15.1</v>
      </c>
      <c r="G29" s="78"/>
      <c r="H29" s="79"/>
      <c r="I29" s="79"/>
      <c r="J29" s="78" t="s">
        <v>169</v>
      </c>
      <c r="K29" s="83">
        <v>286</v>
      </c>
      <c r="L29" s="83">
        <v>257</v>
      </c>
      <c r="M29" s="83">
        <v>29</v>
      </c>
      <c r="N29" s="79"/>
      <c r="O29" s="79"/>
      <c r="P29" s="78" t="s">
        <v>169</v>
      </c>
      <c r="Q29" s="78">
        <v>20.065318141655851</v>
      </c>
      <c r="R29" s="78">
        <v>18.049851179483259</v>
      </c>
      <c r="S29" s="83">
        <v>2.0154669621725922</v>
      </c>
      <c r="T29" s="79"/>
      <c r="U29" s="79"/>
      <c r="V29" s="79"/>
    </row>
    <row r="30" spans="1:22" x14ac:dyDescent="0.25">
      <c r="A30" s="79"/>
      <c r="B30" s="78" t="s">
        <v>170</v>
      </c>
      <c r="C30" s="78">
        <v>285</v>
      </c>
      <c r="D30" s="78">
        <v>281</v>
      </c>
      <c r="E30" s="81">
        <v>0.96</v>
      </c>
      <c r="F30" s="87">
        <v>14</v>
      </c>
      <c r="G30" s="78"/>
      <c r="H30" s="79"/>
      <c r="I30" s="79"/>
      <c r="J30" s="78" t="s">
        <v>170</v>
      </c>
      <c r="K30" s="83">
        <v>274</v>
      </c>
      <c r="L30" s="83">
        <v>271</v>
      </c>
      <c r="M30" s="83">
        <v>3</v>
      </c>
      <c r="N30" s="79"/>
      <c r="O30" s="79"/>
      <c r="P30" s="78" t="s">
        <v>170</v>
      </c>
      <c r="Q30" s="78">
        <v>20.229963316341959</v>
      </c>
      <c r="R30" s="78">
        <v>20.032077229640137</v>
      </c>
      <c r="S30" s="106">
        <v>0.19788608670182128</v>
      </c>
      <c r="T30" s="79"/>
      <c r="U30" s="79"/>
      <c r="V30" s="79"/>
    </row>
    <row r="31" spans="1:22" x14ac:dyDescent="0.25">
      <c r="A31" s="79"/>
      <c r="B31" s="78" t="s">
        <v>171</v>
      </c>
      <c r="C31" s="78">
        <v>281</v>
      </c>
      <c r="D31" s="78">
        <v>274</v>
      </c>
      <c r="E31" s="81">
        <v>0.97</v>
      </c>
      <c r="F31" s="86">
        <v>13.9</v>
      </c>
      <c r="G31" s="78"/>
      <c r="H31" s="79"/>
      <c r="I31" s="79"/>
      <c r="J31" s="78" t="s">
        <v>171</v>
      </c>
      <c r="K31" s="83">
        <v>273</v>
      </c>
      <c r="L31" s="83">
        <v>266</v>
      </c>
      <c r="M31" s="83">
        <v>7</v>
      </c>
      <c r="N31" s="79"/>
      <c r="O31" s="79"/>
      <c r="P31" s="78" t="s">
        <v>171</v>
      </c>
      <c r="Q31" s="78">
        <v>20.224127646173191</v>
      </c>
      <c r="R31" s="78">
        <v>19.729308084909412</v>
      </c>
      <c r="S31" s="106">
        <v>0.49481956126377824</v>
      </c>
      <c r="T31" s="79"/>
      <c r="U31" s="79"/>
      <c r="V31" s="79"/>
    </row>
    <row r="32" spans="1:22" x14ac:dyDescent="0.25">
      <c r="A32" s="88">
        <v>2017</v>
      </c>
      <c r="B32" s="88" t="s">
        <v>168</v>
      </c>
      <c r="C32" s="88">
        <v>269</v>
      </c>
      <c r="D32" s="88">
        <v>264</v>
      </c>
      <c r="E32" s="81">
        <v>0.99</v>
      </c>
      <c r="F32" s="89">
        <v>13.232200000000001</v>
      </c>
      <c r="G32" s="88"/>
      <c r="H32" s="88"/>
      <c r="I32" s="88">
        <v>2017</v>
      </c>
      <c r="J32" s="88" t="s">
        <v>168</v>
      </c>
      <c r="K32" s="88">
        <v>266</v>
      </c>
      <c r="L32" s="88">
        <v>261</v>
      </c>
      <c r="M32" s="88">
        <v>5</v>
      </c>
      <c r="N32" s="88"/>
      <c r="O32" s="88">
        <v>2017</v>
      </c>
      <c r="P32" s="88" t="s">
        <v>168</v>
      </c>
      <c r="Q32" s="88">
        <v>20.352469598335183</v>
      </c>
      <c r="R32" s="88">
        <v>19.932671452349208</v>
      </c>
      <c r="S32" s="88">
        <v>0.41979814598597542</v>
      </c>
      <c r="T32" s="79"/>
      <c r="U32" s="79"/>
      <c r="V32" s="79"/>
    </row>
    <row r="33" spans="1:22" x14ac:dyDescent="0.25">
      <c r="A33" s="90"/>
      <c r="B33" s="79" t="s">
        <v>169</v>
      </c>
      <c r="C33" s="79">
        <v>296</v>
      </c>
      <c r="D33" s="79">
        <v>273</v>
      </c>
      <c r="E33" s="81">
        <v>1</v>
      </c>
      <c r="F33" s="89">
        <v>13.210266669999999</v>
      </c>
      <c r="G33" s="79"/>
      <c r="H33" s="79"/>
      <c r="I33" s="90"/>
      <c r="J33" s="79" t="s">
        <v>169</v>
      </c>
      <c r="K33" s="79">
        <v>296</v>
      </c>
      <c r="L33" s="79">
        <v>273</v>
      </c>
      <c r="M33" s="79">
        <v>23</v>
      </c>
      <c r="N33" s="79"/>
      <c r="O33" s="90"/>
      <c r="P33" s="79" t="s">
        <v>169</v>
      </c>
      <c r="Q33" s="79">
        <v>21.550493852036126</v>
      </c>
      <c r="R33" s="79">
        <v>21.539449662290554</v>
      </c>
      <c r="S33" s="79">
        <v>1.1044189745572197E-2</v>
      </c>
      <c r="T33" s="79"/>
      <c r="U33" s="79"/>
      <c r="V33" s="79"/>
    </row>
    <row r="34" spans="1:22" x14ac:dyDescent="0.25">
      <c r="A34" s="90" t="s">
        <v>172</v>
      </c>
      <c r="B34" s="79"/>
      <c r="C34" s="79"/>
      <c r="D34" s="79"/>
      <c r="E34" s="79"/>
      <c r="F34" s="79"/>
      <c r="G34" s="79"/>
      <c r="H34" s="79"/>
      <c r="I34" s="90"/>
      <c r="J34" s="79"/>
      <c r="K34" s="103">
        <f>(K33-K32)/K32</f>
        <v>0.11278195488721804</v>
      </c>
      <c r="L34" s="103">
        <f>(L33-L32)/L32</f>
        <v>4.5977011494252873E-2</v>
      </c>
      <c r="M34" s="103"/>
      <c r="N34" s="79"/>
      <c r="O34" s="90"/>
      <c r="P34" s="79"/>
      <c r="Q34" s="103">
        <f>(Q33-Q32)/Q32</f>
        <v>5.8863827208416056E-2</v>
      </c>
      <c r="R34" s="103">
        <f>(R33-R32)/R32</f>
        <v>8.061027914810566E-2</v>
      </c>
      <c r="S34" s="103"/>
      <c r="T34" s="79"/>
      <c r="U34" s="79"/>
      <c r="V34" s="79"/>
    </row>
    <row r="35" spans="1:22" x14ac:dyDescent="0.25">
      <c r="A35" s="90"/>
      <c r="B35" s="79"/>
      <c r="C35" s="79"/>
      <c r="D35" s="79"/>
      <c r="E35" s="79"/>
      <c r="F35" s="79"/>
      <c r="G35" s="79"/>
      <c r="H35" s="79"/>
      <c r="I35" s="90"/>
      <c r="J35" s="79"/>
      <c r="K35" s="79"/>
      <c r="L35" s="79"/>
      <c r="M35" s="79"/>
      <c r="N35" s="79"/>
      <c r="O35" s="90"/>
      <c r="P35" s="79"/>
      <c r="Q35" s="79"/>
      <c r="R35" s="79"/>
      <c r="S35" s="79"/>
      <c r="T35" s="79"/>
      <c r="U35" s="79"/>
      <c r="V35" s="79"/>
    </row>
    <row r="36" spans="1:22" x14ac:dyDescent="0.25">
      <c r="A36" s="90"/>
      <c r="B36" s="79"/>
      <c r="C36" s="79"/>
      <c r="D36" s="79"/>
      <c r="E36" s="79"/>
      <c r="F36" s="79"/>
      <c r="G36" s="79"/>
      <c r="H36" s="79"/>
      <c r="I36" s="90"/>
      <c r="J36" s="79"/>
      <c r="K36" s="79"/>
      <c r="L36" s="79"/>
      <c r="M36" s="79"/>
      <c r="N36" s="79"/>
      <c r="O36" s="90"/>
      <c r="P36" s="79"/>
      <c r="Q36" s="79"/>
      <c r="R36" s="79"/>
      <c r="S36" s="79"/>
      <c r="T36" s="79"/>
      <c r="U36" s="79"/>
      <c r="V36" s="79"/>
    </row>
    <row r="37" spans="1:22" x14ac:dyDescent="0.25">
      <c r="A37" s="90"/>
      <c r="B37" s="79"/>
      <c r="C37" s="79"/>
      <c r="D37" s="79"/>
      <c r="E37" s="79"/>
      <c r="F37" s="79"/>
      <c r="G37" s="79"/>
      <c r="H37" s="79"/>
      <c r="I37" s="90"/>
      <c r="J37" s="79"/>
      <c r="K37" s="79"/>
      <c r="L37" s="79"/>
      <c r="M37" s="79"/>
      <c r="N37" s="79"/>
      <c r="O37" s="90"/>
      <c r="P37" s="79"/>
      <c r="Q37" s="79"/>
      <c r="R37" s="79"/>
      <c r="S37" s="79"/>
      <c r="T37" s="79"/>
      <c r="U37" s="79"/>
      <c r="V37" s="79"/>
    </row>
    <row r="38" spans="1:22" x14ac:dyDescent="0.25">
      <c r="A38" s="90"/>
      <c r="B38" s="79"/>
      <c r="C38" s="79"/>
      <c r="D38" s="79"/>
      <c r="E38" s="79"/>
      <c r="F38" s="79"/>
      <c r="G38" s="79"/>
      <c r="H38" s="79"/>
      <c r="I38" s="90"/>
      <c r="J38" s="79"/>
      <c r="K38" s="79"/>
      <c r="L38" s="79"/>
      <c r="M38" s="79"/>
      <c r="N38" s="79"/>
      <c r="O38" s="90"/>
      <c r="P38" s="79"/>
      <c r="Q38" s="79"/>
      <c r="R38" s="79"/>
      <c r="S38" s="79"/>
      <c r="T38" s="79"/>
      <c r="U38" s="79"/>
      <c r="V38" s="79"/>
    </row>
    <row r="39" spans="1:22" x14ac:dyDescent="0.25">
      <c r="A39" s="90"/>
      <c r="B39" s="79"/>
      <c r="C39" s="79"/>
      <c r="D39" s="79"/>
      <c r="E39" s="79"/>
      <c r="F39" s="79"/>
      <c r="G39" s="79"/>
      <c r="H39" s="79"/>
      <c r="I39" s="90"/>
      <c r="J39" s="79"/>
      <c r="K39" s="79"/>
      <c r="L39" s="79"/>
      <c r="M39" s="79"/>
      <c r="N39" s="79"/>
      <c r="O39" s="90"/>
      <c r="P39" s="79"/>
      <c r="Q39" s="79"/>
      <c r="R39" s="79"/>
      <c r="S39" s="79"/>
      <c r="T39" s="79"/>
      <c r="U39" s="79"/>
      <c r="V39" s="7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55" zoomScaleNormal="55" workbookViewId="0">
      <selection activeCell="E5" sqref="E5"/>
    </sheetView>
  </sheetViews>
  <sheetFormatPr defaultRowHeight="15" x14ac:dyDescent="0.25"/>
  <cols>
    <col min="1" max="1" width="9.140625" style="33"/>
    <col min="6" max="6" width="9.140625" style="33"/>
    <col min="11" max="11" width="9.140625" style="33"/>
  </cols>
  <sheetData>
    <row r="1" spans="1:14" ht="26.25" x14ac:dyDescent="0.4">
      <c r="A1" s="44" t="s">
        <v>259</v>
      </c>
      <c r="B1" s="17"/>
      <c r="C1" s="17"/>
      <c r="D1" s="17"/>
      <c r="E1" s="17"/>
      <c r="F1" s="48"/>
      <c r="G1" s="17"/>
      <c r="H1" s="17"/>
      <c r="I1" s="17"/>
      <c r="J1" s="17"/>
      <c r="K1" s="48"/>
      <c r="L1" s="17"/>
      <c r="M1" s="17"/>
      <c r="N1" s="17"/>
    </row>
    <row r="2" spans="1:14" x14ac:dyDescent="0.25">
      <c r="A2" s="48" t="s">
        <v>253</v>
      </c>
      <c r="B2" s="17"/>
      <c r="C2" s="17"/>
      <c r="D2" s="17"/>
      <c r="E2" s="17"/>
      <c r="F2" s="48"/>
      <c r="G2" s="17"/>
      <c r="H2" s="17"/>
      <c r="I2" s="17"/>
      <c r="J2" s="17"/>
      <c r="K2" s="48"/>
      <c r="L2" s="17"/>
      <c r="M2" s="17"/>
      <c r="N2" s="17"/>
    </row>
    <row r="3" spans="1:14" x14ac:dyDescent="0.25">
      <c r="A3" s="48"/>
      <c r="B3" s="17"/>
      <c r="C3" s="17"/>
      <c r="D3" s="17"/>
      <c r="E3" s="17"/>
      <c r="F3" s="48"/>
      <c r="G3" s="17"/>
      <c r="H3" s="17"/>
      <c r="I3" s="17"/>
      <c r="J3" s="17"/>
      <c r="K3" s="48"/>
      <c r="L3" s="17"/>
      <c r="M3" s="17"/>
      <c r="N3" s="17"/>
    </row>
    <row r="4" spans="1:14" x14ac:dyDescent="0.25">
      <c r="A4" s="48"/>
      <c r="B4" s="17" t="s">
        <v>257</v>
      </c>
      <c r="C4" s="17"/>
      <c r="D4" s="17"/>
      <c r="E4" s="17"/>
      <c r="F4" s="48"/>
      <c r="G4" s="17" t="s">
        <v>255</v>
      </c>
      <c r="H4" s="17"/>
      <c r="I4" s="17"/>
      <c r="J4" s="17"/>
      <c r="K4" s="48"/>
      <c r="L4" s="17"/>
      <c r="M4" s="17"/>
      <c r="N4" s="17"/>
    </row>
    <row r="5" spans="1:14" x14ac:dyDescent="0.25">
      <c r="A5" s="48"/>
      <c r="B5" s="17" t="s">
        <v>1</v>
      </c>
      <c r="C5" s="17" t="s">
        <v>2</v>
      </c>
      <c r="D5" s="17" t="s">
        <v>3</v>
      </c>
      <c r="E5" s="17"/>
      <c r="F5" s="48"/>
      <c r="G5" s="17" t="s">
        <v>1</v>
      </c>
      <c r="H5" s="17" t="s">
        <v>2</v>
      </c>
      <c r="I5" s="17" t="s">
        <v>3</v>
      </c>
      <c r="J5" s="17"/>
      <c r="K5" s="48"/>
      <c r="L5" s="17"/>
      <c r="M5" s="17"/>
      <c r="N5" s="17"/>
    </row>
    <row r="6" spans="1:14" x14ac:dyDescent="0.25">
      <c r="A6" s="48">
        <v>2010</v>
      </c>
      <c r="B6" s="46">
        <v>4.6693309090909088</v>
      </c>
      <c r="C6" s="46">
        <v>32.641124090909095</v>
      </c>
      <c r="D6" s="46">
        <v>63.186193636363626</v>
      </c>
      <c r="E6" s="17"/>
      <c r="F6" s="48">
        <v>2010</v>
      </c>
      <c r="G6" s="17">
        <v>0.90354105351990333</v>
      </c>
      <c r="H6" s="17">
        <v>6.2459154184835137</v>
      </c>
      <c r="I6" s="17">
        <v>12.311052175199114</v>
      </c>
      <c r="J6" s="17"/>
      <c r="K6" s="48"/>
      <c r="L6" s="17"/>
      <c r="M6" s="17"/>
      <c r="N6" s="17"/>
    </row>
    <row r="7" spans="1:14" x14ac:dyDescent="0.25">
      <c r="A7" s="48">
        <v>2011</v>
      </c>
      <c r="B7" s="46">
        <v>6.0774238636363638</v>
      </c>
      <c r="C7" s="46">
        <v>60.033845454545435</v>
      </c>
      <c r="D7" s="46">
        <v>54.545471590909088</v>
      </c>
      <c r="E7" s="17"/>
      <c r="F7" s="48">
        <v>2011</v>
      </c>
      <c r="G7" s="17">
        <v>1.2487618428709257</v>
      </c>
      <c r="H7" s="17">
        <v>12.342592803254115</v>
      </c>
      <c r="I7" s="17">
        <v>11.212468839910469</v>
      </c>
      <c r="J7" s="17"/>
      <c r="K7" s="48"/>
      <c r="L7" s="17"/>
      <c r="M7" s="17"/>
      <c r="N7" s="17"/>
    </row>
    <row r="8" spans="1:14" x14ac:dyDescent="0.25">
      <c r="A8" s="48">
        <v>2012</v>
      </c>
      <c r="B8" s="46">
        <v>6.8195236363636358</v>
      </c>
      <c r="C8" s="46">
        <v>65.299030324675314</v>
      </c>
      <c r="D8" s="46">
        <v>61.73960454545454</v>
      </c>
      <c r="E8" s="17"/>
      <c r="F8" s="48">
        <v>2012</v>
      </c>
      <c r="G8" s="17">
        <v>1.101171099132177</v>
      </c>
      <c r="H8" s="17">
        <v>10.592103454791868</v>
      </c>
      <c r="I8" s="17">
        <v>10.020034775699509</v>
      </c>
      <c r="J8" s="17"/>
      <c r="K8" s="48"/>
      <c r="L8" s="17"/>
      <c r="M8" s="17"/>
      <c r="N8" s="17"/>
    </row>
    <row r="9" spans="1:14" x14ac:dyDescent="0.25">
      <c r="A9" s="48">
        <v>2013</v>
      </c>
      <c r="B9" s="46">
        <v>9.8916928571428588</v>
      </c>
      <c r="C9" s="46">
        <v>75.69638847402598</v>
      </c>
      <c r="D9" s="46">
        <v>74.97089415584415</v>
      </c>
      <c r="E9" s="17"/>
      <c r="F9" s="48">
        <v>2013</v>
      </c>
      <c r="G9" s="17">
        <v>1.2973242087841892</v>
      </c>
      <c r="H9" s="17">
        <v>9.9662067176305431</v>
      </c>
      <c r="I9" s="17">
        <v>9.8781682606739825</v>
      </c>
      <c r="J9" s="17"/>
      <c r="K9" s="48"/>
      <c r="L9" s="17"/>
      <c r="M9" s="17"/>
      <c r="N9" s="17"/>
    </row>
    <row r="10" spans="1:14" x14ac:dyDescent="0.25">
      <c r="A10" s="48">
        <v>2014</v>
      </c>
      <c r="B10" s="46">
        <v>13.30518857142857</v>
      </c>
      <c r="C10" s="46">
        <v>78.46346220779219</v>
      </c>
      <c r="D10" s="46">
        <v>108.969764025974</v>
      </c>
      <c r="E10" s="17"/>
      <c r="F10" s="48">
        <v>2014</v>
      </c>
      <c r="G10" s="17">
        <v>1.4780341050674624</v>
      </c>
      <c r="H10" s="17">
        <v>8.7284744447915319</v>
      </c>
      <c r="I10" s="17">
        <v>12.113700126082366</v>
      </c>
      <c r="J10" s="17"/>
      <c r="K10" s="48"/>
      <c r="L10" s="17"/>
      <c r="M10" s="17"/>
      <c r="N10" s="17"/>
    </row>
    <row r="11" spans="1:14" x14ac:dyDescent="0.25">
      <c r="A11" s="48">
        <v>2015</v>
      </c>
      <c r="B11" s="46">
        <v>14.897941558441561</v>
      </c>
      <c r="C11" s="46">
        <v>94.129135454545462</v>
      </c>
      <c r="D11" s="46">
        <v>126.13956058441561</v>
      </c>
      <c r="E11" s="17"/>
      <c r="F11" s="48">
        <v>2015</v>
      </c>
      <c r="G11" s="17">
        <v>1.3797497280139122</v>
      </c>
      <c r="H11" s="17">
        <v>8.7331689809575099</v>
      </c>
      <c r="I11" s="17">
        <v>11.696731399239289</v>
      </c>
      <c r="J11" s="17"/>
      <c r="K11" s="48"/>
      <c r="L11" s="17"/>
      <c r="M11" s="17"/>
      <c r="N11" s="17"/>
    </row>
    <row r="12" spans="1:14" x14ac:dyDescent="0.25">
      <c r="A12" s="48">
        <v>2016</v>
      </c>
      <c r="B12" s="46">
        <v>20.086962662337665</v>
      </c>
      <c r="C12" s="46">
        <v>111.46187337662336</v>
      </c>
      <c r="D12" s="46">
        <v>154.86554951298703</v>
      </c>
      <c r="E12" s="17"/>
      <c r="F12" s="48">
        <v>2016</v>
      </c>
      <c r="G12" s="17">
        <v>1.4063351658282017</v>
      </c>
      <c r="H12" s="17">
        <v>7.8020444241754303</v>
      </c>
      <c r="I12" s="17">
        <v>10.860965859647079</v>
      </c>
      <c r="J12" s="17"/>
      <c r="K12" s="48"/>
      <c r="L12" s="17"/>
      <c r="M12" s="17"/>
      <c r="N12" s="17"/>
    </row>
    <row r="13" spans="1:14" x14ac:dyDescent="0.25">
      <c r="A13" s="48">
        <v>2017</v>
      </c>
      <c r="B13" s="46">
        <v>20.897500000000001</v>
      </c>
      <c r="C13" s="46">
        <v>121.45679999999999</v>
      </c>
      <c r="D13" s="46">
        <v>153.54510000000002</v>
      </c>
      <c r="E13" s="17"/>
      <c r="F13" s="48">
        <v>2017</v>
      </c>
      <c r="G13" s="17">
        <v>1.5885153979699405</v>
      </c>
      <c r="H13" s="17">
        <v>9.194453991551196</v>
      </c>
      <c r="I13" s="17">
        <v>11.639470180057643</v>
      </c>
      <c r="J13" s="17"/>
      <c r="K13" s="48"/>
      <c r="L13" s="17"/>
      <c r="M13" s="17"/>
      <c r="N13" s="17"/>
    </row>
    <row r="14" spans="1:14" x14ac:dyDescent="0.25">
      <c r="A14" s="48"/>
      <c r="B14" s="17"/>
      <c r="C14" s="17"/>
      <c r="D14" s="17"/>
      <c r="E14" s="17"/>
      <c r="F14" s="48"/>
      <c r="G14" s="17"/>
      <c r="H14" s="17"/>
      <c r="I14" s="17"/>
      <c r="J14" s="17"/>
      <c r="K14" s="48"/>
      <c r="L14" s="17"/>
      <c r="M14" s="17"/>
      <c r="N14" s="17"/>
    </row>
    <row r="15" spans="1:14" x14ac:dyDescent="0.25">
      <c r="A15" s="90" t="s">
        <v>172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2" zoomScale="51" zoomScaleNormal="51" workbookViewId="0">
      <selection activeCell="M11" sqref="M11"/>
    </sheetView>
  </sheetViews>
  <sheetFormatPr defaultRowHeight="15" x14ac:dyDescent="0.25"/>
  <sheetData>
    <row r="1" spans="1:9" s="43" customFormat="1" ht="26.25" x14ac:dyDescent="0.4">
      <c r="A1" s="44" t="s">
        <v>258</v>
      </c>
    </row>
    <row r="2" spans="1:9" x14ac:dyDescent="0.25">
      <c r="A2" s="48" t="s">
        <v>253</v>
      </c>
      <c r="B2" s="17"/>
      <c r="C2" s="17"/>
      <c r="D2" s="17"/>
      <c r="E2" s="17"/>
      <c r="F2" s="48"/>
      <c r="G2" s="17"/>
      <c r="H2" s="17"/>
      <c r="I2" s="17"/>
    </row>
    <row r="3" spans="1:9" x14ac:dyDescent="0.25">
      <c r="A3" s="48"/>
      <c r="B3" s="17" t="s">
        <v>254</v>
      </c>
      <c r="C3" s="17"/>
      <c r="D3" s="17"/>
      <c r="E3" s="17"/>
      <c r="F3" s="48"/>
      <c r="G3" s="17" t="s">
        <v>256</v>
      </c>
      <c r="H3" s="17"/>
      <c r="I3" s="17"/>
    </row>
    <row r="4" spans="1:9" x14ac:dyDescent="0.25">
      <c r="A4" s="48"/>
      <c r="B4" s="17" t="s">
        <v>1</v>
      </c>
      <c r="C4" s="17" t="s">
        <v>2</v>
      </c>
      <c r="D4" s="17" t="s">
        <v>3</v>
      </c>
      <c r="E4" s="17"/>
      <c r="F4" s="48"/>
      <c r="G4" s="17" t="s">
        <v>1</v>
      </c>
      <c r="H4" s="17" t="s">
        <v>2</v>
      </c>
      <c r="I4" s="17" t="s">
        <v>3</v>
      </c>
    </row>
    <row r="5" spans="1:9" x14ac:dyDescent="0.25">
      <c r="A5" s="48">
        <v>2010</v>
      </c>
      <c r="B5" s="17">
        <v>2.2155652272727271</v>
      </c>
      <c r="C5" s="17">
        <v>20.496595000000003</v>
      </c>
      <c r="D5" s="17">
        <v>75.433131136363627</v>
      </c>
      <c r="E5" s="17"/>
      <c r="F5" s="48">
        <v>2010</v>
      </c>
      <c r="G5" s="17">
        <v>0.42923895469009432</v>
      </c>
      <c r="H5" s="17">
        <v>3.9720256569159464</v>
      </c>
      <c r="I5" s="17">
        <v>14.620076910979224</v>
      </c>
    </row>
    <row r="6" spans="1:9" x14ac:dyDescent="0.25">
      <c r="A6" s="48">
        <v>2011</v>
      </c>
      <c r="B6" s="17">
        <v>3.1905920454545447</v>
      </c>
      <c r="C6" s="17">
        <v>29.487651136363631</v>
      </c>
      <c r="D6" s="17">
        <v>86.980949999999993</v>
      </c>
      <c r="E6" s="17"/>
      <c r="F6" s="48">
        <v>2011</v>
      </c>
      <c r="G6" s="17">
        <v>0.65565760982757026</v>
      </c>
      <c r="H6" s="17">
        <v>6.0657105402582889</v>
      </c>
      <c r="I6" s="17">
        <v>17.878490591435021</v>
      </c>
    </row>
    <row r="7" spans="1:9" x14ac:dyDescent="0.25">
      <c r="A7" s="48">
        <v>2012</v>
      </c>
      <c r="B7" s="17">
        <v>3.9459755844155837</v>
      </c>
      <c r="C7" s="17">
        <v>38.229859090909095</v>
      </c>
      <c r="D7" s="17">
        <v>110.26975422077921</v>
      </c>
      <c r="E7" s="17"/>
      <c r="F7" s="48">
        <v>2012</v>
      </c>
      <c r="G7" s="17">
        <v>0.64157358766792827</v>
      </c>
      <c r="H7" s="17">
        <v>6.1951820232651773</v>
      </c>
      <c r="I7" s="17">
        <v>17.915161739694142</v>
      </c>
    </row>
    <row r="8" spans="1:9" x14ac:dyDescent="0.25">
      <c r="A8" s="48">
        <v>2013</v>
      </c>
      <c r="B8" s="17">
        <v>4.6581297077922077</v>
      </c>
      <c r="C8" s="17">
        <v>44.512697889610379</v>
      </c>
      <c r="D8" s="17">
        <v>139.50075259740257</v>
      </c>
      <c r="E8" s="17"/>
      <c r="F8" s="48">
        <v>2013</v>
      </c>
      <c r="G8" s="17">
        <v>0.61405344497375136</v>
      </c>
      <c r="H8" s="17">
        <v>5.8816880151847739</v>
      </c>
      <c r="I8" s="17">
        <v>18.390561644493754</v>
      </c>
    </row>
    <row r="9" spans="1:9" x14ac:dyDescent="0.25">
      <c r="A9" s="48">
        <v>2014</v>
      </c>
      <c r="B9" s="17">
        <v>6.3360397402597393</v>
      </c>
      <c r="C9" s="17">
        <v>55.082112077922062</v>
      </c>
      <c r="D9" s="17">
        <v>156.644841038961</v>
      </c>
      <c r="E9" s="17"/>
      <c r="F9" s="48">
        <v>2014</v>
      </c>
      <c r="G9" s="17">
        <v>0.70416072615155734</v>
      </c>
      <c r="H9" s="17">
        <v>6.1322399167480972</v>
      </c>
      <c r="I9" s="17">
        <v>17.418547228623677</v>
      </c>
    </row>
    <row r="10" spans="1:9" x14ac:dyDescent="0.25">
      <c r="A10" s="48">
        <v>2015</v>
      </c>
      <c r="B10" s="17">
        <v>8.0516642857142866</v>
      </c>
      <c r="C10" s="17">
        <v>39.185687467532475</v>
      </c>
      <c r="D10" s="17">
        <v>179.92300188311694</v>
      </c>
      <c r="E10" s="17"/>
      <c r="F10" s="48">
        <v>2015</v>
      </c>
      <c r="G10" s="17">
        <v>0.74743380685966276</v>
      </c>
      <c r="H10" s="17">
        <v>3.6372034086249609</v>
      </c>
      <c r="I10" s="17">
        <v>16.686690778713206</v>
      </c>
    </row>
    <row r="11" spans="1:9" x14ac:dyDescent="0.25">
      <c r="A11" s="48">
        <v>2016</v>
      </c>
      <c r="B11" s="17">
        <v>12.09411525974026</v>
      </c>
      <c r="C11" s="17">
        <v>37.457094155844153</v>
      </c>
      <c r="D11" s="17">
        <v>207.64328084415584</v>
      </c>
      <c r="E11" s="17"/>
      <c r="F11" s="48">
        <v>2016</v>
      </c>
      <c r="G11" s="17">
        <v>0.84785740698060674</v>
      </c>
      <c r="H11" s="17">
        <v>2.6303328033509583</v>
      </c>
      <c r="I11" s="17">
        <v>14.572018840710776</v>
      </c>
    </row>
    <row r="12" spans="1:9" x14ac:dyDescent="0.25">
      <c r="A12" s="48">
        <v>2017</v>
      </c>
      <c r="B12" s="17">
        <v>10.087699999999998</v>
      </c>
      <c r="C12" s="17">
        <v>46.570599999999999</v>
      </c>
      <c r="D12" s="17">
        <v>216.37860000000001</v>
      </c>
      <c r="E12" s="17"/>
      <c r="F12" s="48">
        <v>2017</v>
      </c>
      <c r="G12" s="17">
        <v>0.76473571432149468</v>
      </c>
      <c r="H12" s="17">
        <v>3.5211001677367131</v>
      </c>
      <c r="I12" s="17">
        <v>16.395825135960557</v>
      </c>
    </row>
    <row r="13" spans="1:9" x14ac:dyDescent="0.25">
      <c r="A13" s="48"/>
      <c r="B13" s="17"/>
      <c r="C13" s="17"/>
      <c r="D13" s="17"/>
      <c r="E13" s="17"/>
      <c r="F13" s="48"/>
      <c r="G13" s="17"/>
      <c r="H13" s="17"/>
      <c r="I13" s="17"/>
    </row>
    <row r="15" spans="1:9" x14ac:dyDescent="0.25">
      <c r="A15" s="90" t="s">
        <v>172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pane xSplit="1" ySplit="4" topLeftCell="B5" activePane="bottomRight" state="frozen"/>
      <selection pane="topRight" activeCell="B1" sqref="B1"/>
      <selection pane="bottomLeft" activeCell="A5" sqref="A5"/>
      <selection pane="bottomRight" activeCell="I3" sqref="I3"/>
    </sheetView>
  </sheetViews>
  <sheetFormatPr defaultColWidth="8.85546875" defaultRowHeight="15" x14ac:dyDescent="0.25"/>
  <cols>
    <col min="1" max="1" width="38.28515625" style="43" customWidth="1"/>
    <col min="2" max="4" width="8.85546875" style="43"/>
    <col min="5" max="5" width="12.140625" style="43" customWidth="1"/>
    <col min="6" max="6" width="9.28515625" style="43" bestFit="1" customWidth="1"/>
    <col min="7" max="7" width="9.42578125" style="43" bestFit="1" customWidth="1"/>
    <col min="8" max="16384" width="8.85546875" style="43"/>
  </cols>
  <sheetData>
    <row r="1" spans="1:7" ht="26.25" x14ac:dyDescent="0.4">
      <c r="A1" s="44" t="s">
        <v>174</v>
      </c>
    </row>
    <row r="3" spans="1:7" x14ac:dyDescent="0.25">
      <c r="A3" s="92"/>
      <c r="B3" s="113" t="s">
        <v>175</v>
      </c>
      <c r="C3" s="113"/>
      <c r="D3" s="113" t="s">
        <v>176</v>
      </c>
      <c r="E3" s="113"/>
      <c r="F3" s="113" t="s">
        <v>177</v>
      </c>
      <c r="G3" s="113"/>
    </row>
    <row r="4" spans="1:7" x14ac:dyDescent="0.25">
      <c r="A4" s="92"/>
      <c r="B4" s="93" t="s">
        <v>173</v>
      </c>
      <c r="C4" s="93" t="s">
        <v>178</v>
      </c>
      <c r="D4" s="93" t="s">
        <v>173</v>
      </c>
      <c r="E4" s="93" t="s">
        <v>179</v>
      </c>
      <c r="F4" s="93" t="s">
        <v>173</v>
      </c>
      <c r="G4" s="93" t="s">
        <v>179</v>
      </c>
    </row>
    <row r="5" spans="1:7" x14ac:dyDescent="0.25">
      <c r="A5" s="94" t="s">
        <v>180</v>
      </c>
      <c r="B5" s="92"/>
      <c r="C5" s="92"/>
      <c r="D5" s="92"/>
      <c r="E5" s="92"/>
      <c r="F5" s="92"/>
      <c r="G5" s="92"/>
    </row>
    <row r="6" spans="1:7" x14ac:dyDescent="0.25">
      <c r="A6" s="92" t="s">
        <v>181</v>
      </c>
      <c r="B6" s="95">
        <v>0.96624311333074675</v>
      </c>
      <c r="C6" s="95">
        <v>12.7418</v>
      </c>
      <c r="D6" s="96">
        <v>5.6644614731716177E-2</v>
      </c>
      <c r="E6" s="96">
        <v>-2.3535959962846957E-2</v>
      </c>
      <c r="F6" s="97">
        <v>51.798370169795248</v>
      </c>
      <c r="G6" s="97">
        <v>-307.11883116882927</v>
      </c>
    </row>
    <row r="7" spans="1:7" x14ac:dyDescent="0.25">
      <c r="A7" s="92" t="s">
        <v>182</v>
      </c>
      <c r="B7" s="95">
        <v>0.45475346907970854</v>
      </c>
      <c r="C7" s="95">
        <v>6.0055000000000005</v>
      </c>
      <c r="D7" s="98">
        <v>0.12801586370256865</v>
      </c>
      <c r="E7" s="98">
        <v>4.5125385647970022E-2</v>
      </c>
      <c r="F7" s="99">
        <v>51.608900184162962</v>
      </c>
      <c r="G7" s="97">
        <v>259.29951298701417</v>
      </c>
    </row>
    <row r="8" spans="1:7" x14ac:dyDescent="0.25">
      <c r="A8" s="92" t="s">
        <v>183</v>
      </c>
      <c r="B8" s="95">
        <v>0.136031980140423</v>
      </c>
      <c r="C8" s="95">
        <v>1.79</v>
      </c>
      <c r="D8" s="98">
        <v>9.8165886033224042E-2</v>
      </c>
      <c r="E8" s="98">
        <v>1.5218518180922692E-2</v>
      </c>
      <c r="F8" s="99">
        <v>12.160002445144755</v>
      </c>
      <c r="G8" s="97">
        <v>26.832792207792409</v>
      </c>
    </row>
    <row r="9" spans="1:7" x14ac:dyDescent="0.25">
      <c r="A9" s="92" t="s">
        <v>184</v>
      </c>
      <c r="B9" s="95">
        <v>0.40413348496596502</v>
      </c>
      <c r="C9" s="95">
        <v>5.3368000000000002</v>
      </c>
      <c r="D9" s="98">
        <v>9.7458858811792559E-2</v>
      </c>
      <c r="E9" s="98">
        <v>1.5028680428579357E-2</v>
      </c>
      <c r="F9" s="99">
        <v>35.888715040360523</v>
      </c>
      <c r="G9" s="97">
        <v>79.017532467532874</v>
      </c>
    </row>
    <row r="10" spans="1:7" x14ac:dyDescent="0.25">
      <c r="A10" s="92" t="s">
        <v>185</v>
      </c>
      <c r="B10" s="95">
        <v>1.7928811707568633</v>
      </c>
      <c r="C10" s="95">
        <v>23.6509</v>
      </c>
      <c r="D10" s="98">
        <v>0.18670238382656212</v>
      </c>
      <c r="E10" s="98">
        <v>9.7246136297993419E-2</v>
      </c>
      <c r="F10" s="99">
        <v>282.07172502569597</v>
      </c>
      <c r="G10" s="97">
        <v>2096.1191558441569</v>
      </c>
    </row>
    <row r="11" spans="1:7" x14ac:dyDescent="0.25">
      <c r="A11" s="92" t="s">
        <v>186</v>
      </c>
      <c r="B11" s="95">
        <v>0.10508727398377946</v>
      </c>
      <c r="C11" s="95">
        <v>1.3862999999999999</v>
      </c>
      <c r="D11" s="98">
        <v>-0.14806369307110837</v>
      </c>
      <c r="E11" s="98">
        <v>-0.20961500282524703</v>
      </c>
      <c r="F11" s="99">
        <v>-18.263818262311133</v>
      </c>
      <c r="G11" s="97">
        <v>-367.65535714285716</v>
      </c>
    </row>
    <row r="12" spans="1:7" x14ac:dyDescent="0.25">
      <c r="A12" s="92" t="s">
        <v>187</v>
      </c>
      <c r="B12" s="95">
        <v>2.7872681792047516</v>
      </c>
      <c r="C12" s="95">
        <v>36.7971</v>
      </c>
      <c r="D12" s="98">
        <v>0.18891236634574166</v>
      </c>
      <c r="E12" s="98">
        <v>0.10047407211914408</v>
      </c>
      <c r="F12" s="99">
        <v>442.8832959254737</v>
      </c>
      <c r="G12" s="97">
        <v>3359.6016233766204</v>
      </c>
    </row>
    <row r="13" spans="1:7" x14ac:dyDescent="0.25">
      <c r="A13" s="92" t="s">
        <v>188</v>
      </c>
      <c r="B13" s="95">
        <v>1.9252784423948246</v>
      </c>
      <c r="C13" s="95">
        <v>25.407600000000002</v>
      </c>
      <c r="D13" s="98">
        <v>-3.0088425059335278E-2</v>
      </c>
      <c r="E13" s="98">
        <v>-0.10220922150398173</v>
      </c>
      <c r="F13" s="99">
        <v>-59.725646779598719</v>
      </c>
      <c r="G13" s="97">
        <v>-2892.5347402597363</v>
      </c>
    </row>
    <row r="14" spans="1:7" x14ac:dyDescent="0.25">
      <c r="A14" s="92" t="s">
        <v>74</v>
      </c>
      <c r="B14" s="95">
        <v>2.7443191598682337</v>
      </c>
      <c r="C14" s="95">
        <v>36.1599</v>
      </c>
      <c r="D14" s="96">
        <v>-9.9223505594533221E-3</v>
      </c>
      <c r="E14" s="96">
        <v>-8.4551517545689417E-2</v>
      </c>
      <c r="F14" s="97">
        <v>-27.502991070067765</v>
      </c>
      <c r="G14" s="97">
        <v>-3339.7558441558358</v>
      </c>
    </row>
    <row r="15" spans="1:7" x14ac:dyDescent="0.25">
      <c r="A15" s="92"/>
      <c r="B15" s="95"/>
      <c r="C15" s="95"/>
      <c r="D15" s="96"/>
      <c r="E15" s="96"/>
      <c r="F15" s="97"/>
      <c r="G15" s="97"/>
    </row>
    <row r="16" spans="1:7" x14ac:dyDescent="0.25">
      <c r="A16" s="94" t="s">
        <v>189</v>
      </c>
      <c r="B16" s="95"/>
      <c r="C16" s="95"/>
      <c r="D16" s="96"/>
      <c r="E16" s="96"/>
      <c r="F16" s="97"/>
      <c r="G16" s="97"/>
    </row>
    <row r="17" spans="1:7" x14ac:dyDescent="0.25">
      <c r="A17" s="92" t="s">
        <v>181</v>
      </c>
      <c r="B17" s="95">
        <v>0.74230776406775456</v>
      </c>
      <c r="C17" s="95">
        <v>9.8077999999999985</v>
      </c>
      <c r="D17" s="96">
        <v>8.7409701376333221E-2</v>
      </c>
      <c r="E17" s="96">
        <v>9.3955443682751383E-3</v>
      </c>
      <c r="F17" s="97">
        <v>59.669230377815552</v>
      </c>
      <c r="G17" s="97">
        <v>91.291883116880854</v>
      </c>
    </row>
    <row r="18" spans="1:7" x14ac:dyDescent="0.25">
      <c r="A18" s="92" t="s">
        <v>182</v>
      </c>
      <c r="B18" s="95">
        <v>1.0381948523337763</v>
      </c>
      <c r="C18" s="95">
        <v>13.705000000000002</v>
      </c>
      <c r="D18" s="96">
        <v>9.4387374401725843E-2</v>
      </c>
      <c r="E18" s="96">
        <v>1.3586920960251124E-2</v>
      </c>
      <c r="F18" s="97">
        <v>89.540950966053174</v>
      </c>
      <c r="G18" s="97">
        <v>183.71266233766255</v>
      </c>
    </row>
    <row r="19" spans="1:7" x14ac:dyDescent="0.25">
      <c r="A19" s="92" t="s">
        <v>183</v>
      </c>
      <c r="B19" s="95">
        <v>9.2669800608758623E-2</v>
      </c>
      <c r="C19" s="95">
        <v>1.2230999999999999</v>
      </c>
      <c r="D19" s="96">
        <v>9.6024796855453495E-2</v>
      </c>
      <c r="E19" s="96">
        <v>1.4744599869087693E-2</v>
      </c>
      <c r="F19" s="97">
        <v>8.1189757783053125</v>
      </c>
      <c r="G19" s="97">
        <v>17.77207792207787</v>
      </c>
    </row>
    <row r="20" spans="1:7" x14ac:dyDescent="0.25">
      <c r="A20" s="92" t="s">
        <v>184</v>
      </c>
      <c r="B20" s="95">
        <v>0.26291406236991849</v>
      </c>
      <c r="C20" s="95">
        <v>3.4703000000000004</v>
      </c>
      <c r="D20" s="96">
        <v>-5.3954293000756888E-2</v>
      </c>
      <c r="E20" s="96">
        <v>-0.12474341573263725</v>
      </c>
      <c r="F20" s="97">
        <v>-14.994352017219398</v>
      </c>
      <c r="G20" s="97">
        <v>-494.59448051948038</v>
      </c>
    </row>
    <row r="21" spans="1:7" x14ac:dyDescent="0.25">
      <c r="A21" s="92" t="s">
        <v>185</v>
      </c>
      <c r="B21" s="95">
        <v>2.985706789394051</v>
      </c>
      <c r="C21" s="95">
        <v>39.4129</v>
      </c>
      <c r="D21" s="96">
        <v>0.11713962303824019</v>
      </c>
      <c r="E21" s="96">
        <v>3.4463813414330378E-2</v>
      </c>
      <c r="F21" s="97">
        <v>313.07149133350686</v>
      </c>
      <c r="G21" s="97">
        <v>1313.0655844155845</v>
      </c>
    </row>
    <row r="22" spans="1:7" x14ac:dyDescent="0.25">
      <c r="A22" s="92" t="s">
        <v>186</v>
      </c>
      <c r="B22" s="95">
        <v>0.23492325988167484</v>
      </c>
      <c r="C22" s="95">
        <v>3.1003000000000003</v>
      </c>
      <c r="D22" s="96">
        <v>8.1145496577279602E-4</v>
      </c>
      <c r="E22" s="96">
        <v>-7.3980427267997279E-2</v>
      </c>
      <c r="F22" s="97">
        <v>0.19047508385386891</v>
      </c>
      <c r="G22" s="97">
        <v>-247.68538961038894</v>
      </c>
    </row>
    <row r="23" spans="1:7" x14ac:dyDescent="0.25">
      <c r="A23" s="92" t="s">
        <v>187</v>
      </c>
      <c r="B23" s="95">
        <v>1.1632921147227846</v>
      </c>
      <c r="C23" s="95">
        <v>15.358000000000001</v>
      </c>
      <c r="D23" s="96">
        <v>0.19620206706778265</v>
      </c>
      <c r="E23" s="96">
        <v>0.10841205578047687</v>
      </c>
      <c r="F23" s="97">
        <v>190.80414906132182</v>
      </c>
      <c r="G23" s="97">
        <v>1502.142045454546</v>
      </c>
    </row>
    <row r="24" spans="1:7" x14ac:dyDescent="0.25">
      <c r="A24" s="92" t="s">
        <v>188</v>
      </c>
      <c r="B24" s="95">
        <v>5.3186073508175404</v>
      </c>
      <c r="C24" s="95">
        <v>70.216800000000006</v>
      </c>
      <c r="D24" s="96">
        <v>5.2433988143013137E-2</v>
      </c>
      <c r="E24" s="96">
        <v>-2.4555861470332566E-2</v>
      </c>
      <c r="F24" s="97">
        <v>264.98174508994816</v>
      </c>
      <c r="G24" s="97">
        <v>-1767.6399350649299</v>
      </c>
    </row>
    <row r="25" spans="1:7" x14ac:dyDescent="0.25">
      <c r="A25" s="92" t="s">
        <v>74</v>
      </c>
      <c r="B25" s="95">
        <v>4.1719395185529899</v>
      </c>
      <c r="C25" s="95">
        <v>55.003</v>
      </c>
      <c r="D25" s="96">
        <v>0.25868650900925449</v>
      </c>
      <c r="E25" s="96">
        <v>0.16444850123323237</v>
      </c>
      <c r="F25" s="97">
        <v>857.421178448722</v>
      </c>
      <c r="G25" s="97">
        <v>7767.7637987012931</v>
      </c>
    </row>
  </sheetData>
  <mergeCells count="3">
    <mergeCell ref="B3:C3"/>
    <mergeCell ref="D3:E3"/>
    <mergeCell ref="F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80" zoomScaleNormal="80" workbookViewId="0">
      <pane xSplit="1" ySplit="5" topLeftCell="B6" activePane="bottomRight" state="frozen"/>
      <selection pane="topRight" activeCell="B1" sqref="B1"/>
      <selection pane="bottomLeft" activeCell="A6" sqref="A6"/>
      <selection pane="bottomRight" activeCell="M10" sqref="M10"/>
    </sheetView>
  </sheetViews>
  <sheetFormatPr defaultRowHeight="15" x14ac:dyDescent="0.25"/>
  <cols>
    <col min="1" max="1" width="10.85546875" style="16" bestFit="1" customWidth="1"/>
    <col min="2" max="2" width="15.7109375" style="4" customWidth="1"/>
    <col min="3" max="3" width="4.5703125" style="46" bestFit="1" customWidth="1"/>
    <col min="4" max="4" width="12.7109375" style="4" customWidth="1"/>
    <col min="5" max="5" width="4.42578125" style="46" customWidth="1"/>
    <col min="6" max="6" width="14.5703125" style="4" customWidth="1"/>
    <col min="7" max="7" width="6.28515625" style="46" bestFit="1" customWidth="1"/>
    <col min="8" max="8" width="13.85546875" style="4" customWidth="1"/>
    <col min="9" max="10" width="10.85546875" style="4" customWidth="1"/>
    <col min="11" max="11" width="10.85546875" style="46" customWidth="1"/>
    <col min="12" max="12" width="13.5703125" style="4" customWidth="1"/>
    <col min="13" max="13" width="10.85546875" style="4" bestFit="1" customWidth="1"/>
    <col min="14" max="16384" width="9.140625" style="4"/>
  </cols>
  <sheetData>
    <row r="1" spans="1:12" ht="26.25" x14ac:dyDescent="0.4">
      <c r="A1" s="1" t="s">
        <v>34</v>
      </c>
    </row>
    <row r="2" spans="1:12" x14ac:dyDescent="0.25">
      <c r="A2" s="16" t="s">
        <v>54</v>
      </c>
    </row>
    <row r="5" spans="1:12" ht="56.25" customHeight="1" x14ac:dyDescent="0.25">
      <c r="B5" s="58" t="s">
        <v>24</v>
      </c>
      <c r="C5" s="58"/>
      <c r="D5" s="58" t="s">
        <v>22</v>
      </c>
      <c r="E5" s="58"/>
      <c r="F5" s="58" t="s">
        <v>23</v>
      </c>
      <c r="G5" s="58"/>
      <c r="H5" s="58" t="s">
        <v>53</v>
      </c>
      <c r="I5" s="58"/>
      <c r="J5" s="58" t="s">
        <v>52</v>
      </c>
      <c r="K5" s="58"/>
      <c r="L5" s="58" t="s">
        <v>13</v>
      </c>
    </row>
    <row r="6" spans="1:12" x14ac:dyDescent="0.25">
      <c r="A6" s="16">
        <v>2010</v>
      </c>
      <c r="B6" s="60">
        <v>84.168185690802687</v>
      </c>
      <c r="C6" s="28"/>
      <c r="D6" s="46">
        <v>19.392749999999999</v>
      </c>
      <c r="E6" s="28"/>
      <c r="F6" s="46">
        <v>29.258564309197336</v>
      </c>
      <c r="G6" s="28"/>
      <c r="H6" s="59">
        <f t="shared" ref="H6:H35" si="0">J6/L6</f>
        <v>0.19558883639622665</v>
      </c>
      <c r="J6" s="4">
        <v>132819.5</v>
      </c>
      <c r="L6" s="4">
        <v>679075.05585304659</v>
      </c>
    </row>
    <row r="7" spans="1:12" x14ac:dyDescent="0.25">
      <c r="B7" s="60">
        <v>85.630394598777769</v>
      </c>
      <c r="C7" s="28">
        <f>(B7-B6)/B6</f>
        <v>1.7372465569670252E-2</v>
      </c>
      <c r="D7" s="46">
        <v>19.059534279222703</v>
      </c>
      <c r="E7" s="28">
        <f>(D7-D6)/D6</f>
        <v>-1.7182489372435397E-2</v>
      </c>
      <c r="F7" s="46">
        <v>28.268553480713656</v>
      </c>
      <c r="G7" s="28">
        <f>(F7-F6)/F6</f>
        <v>-3.3836616794367898E-2</v>
      </c>
      <c r="H7" s="28">
        <f t="shared" si="0"/>
        <v>0.19452170190905088</v>
      </c>
      <c r="J7" s="4">
        <v>132958.48235871413</v>
      </c>
      <c r="K7" s="59">
        <f t="shared" ref="K7:K34" si="1">(J7-J6)/J6</f>
        <v>1.0464002553399845E-3</v>
      </c>
      <c r="L7" s="4">
        <v>683514.90375546482</v>
      </c>
    </row>
    <row r="8" spans="1:12" x14ac:dyDescent="0.25">
      <c r="B8" s="60">
        <v>85.70270199446837</v>
      </c>
      <c r="C8" s="28">
        <f t="shared" ref="C8:E35" si="2">(B8-B7)/B7</f>
        <v>8.4441273486357017E-4</v>
      </c>
      <c r="D8" s="46">
        <v>18.925292410846495</v>
      </c>
      <c r="E8" s="28">
        <f t="shared" si="2"/>
        <v>-7.0432921607401621E-3</v>
      </c>
      <c r="F8" s="46">
        <v>27.519674436822267</v>
      </c>
      <c r="G8" s="28">
        <f t="shared" ref="G8" si="3">(F8-F7)/F7</f>
        <v>-2.6491594074748635E-2</v>
      </c>
      <c r="H8" s="28">
        <f t="shared" si="0"/>
        <v>0.1915731083660327</v>
      </c>
      <c r="J8" s="4">
        <v>132147.66884213715</v>
      </c>
      <c r="K8" s="59">
        <f t="shared" si="1"/>
        <v>-6.098245874899889E-3</v>
      </c>
      <c r="L8" s="4">
        <v>689802.81193562283</v>
      </c>
    </row>
    <row r="9" spans="1:12" x14ac:dyDescent="0.25">
      <c r="B9" s="60">
        <v>86.015717715951212</v>
      </c>
      <c r="C9" s="28">
        <f t="shared" si="2"/>
        <v>3.6523436741007875E-3</v>
      </c>
      <c r="D9" s="46">
        <v>18.826423309930824</v>
      </c>
      <c r="E9" s="28">
        <f t="shared" si="2"/>
        <v>-5.2241782461975063E-3</v>
      </c>
      <c r="F9" s="46">
        <v>26.663207773266723</v>
      </c>
      <c r="G9" s="28">
        <f t="shared" ref="G9" si="4">(F9-F8)/F8</f>
        <v>-3.1121976588849548E-2</v>
      </c>
      <c r="H9" s="28">
        <f t="shared" si="0"/>
        <v>0.18902882624765757</v>
      </c>
      <c r="J9" s="4">
        <v>131505.34879914875</v>
      </c>
      <c r="K9" s="59">
        <f t="shared" si="1"/>
        <v>-4.8606233361234222E-3</v>
      </c>
      <c r="L9" s="4">
        <v>695689.38986509922</v>
      </c>
    </row>
    <row r="10" spans="1:12" x14ac:dyDescent="0.25">
      <c r="A10" s="16">
        <v>2011</v>
      </c>
      <c r="B10" s="60">
        <v>89.371533737958558</v>
      </c>
      <c r="C10" s="28">
        <f t="shared" si="2"/>
        <v>3.9013986177377738E-2</v>
      </c>
      <c r="D10" s="46">
        <v>19.121777756592191</v>
      </c>
      <c r="E10" s="28">
        <f t="shared" si="2"/>
        <v>1.5688293086747362E-2</v>
      </c>
      <c r="F10" s="46">
        <v>27.106899478255411</v>
      </c>
      <c r="G10" s="28">
        <f t="shared" ref="G10" si="5">(F10-F9)/F9</f>
        <v>1.664059736404053E-2</v>
      </c>
      <c r="H10" s="28">
        <f t="shared" si="0"/>
        <v>0.19340404302689004</v>
      </c>
      <c r="J10" s="4">
        <v>135600.21097280615</v>
      </c>
      <c r="K10" s="59">
        <f t="shared" si="1"/>
        <v>3.113836973970982E-2</v>
      </c>
      <c r="L10" s="4">
        <v>701123.9726459746</v>
      </c>
    </row>
    <row r="11" spans="1:12" x14ac:dyDescent="0.25">
      <c r="B11" s="60">
        <v>91.103793911559976</v>
      </c>
      <c r="C11" s="28">
        <f t="shared" si="2"/>
        <v>1.9382683737760215E-2</v>
      </c>
      <c r="D11" s="46">
        <v>19.524014916011296</v>
      </c>
      <c r="E11" s="28">
        <f t="shared" si="2"/>
        <v>2.1035552475262641E-2</v>
      </c>
      <c r="F11" s="46">
        <v>27.34019799760231</v>
      </c>
      <c r="G11" s="28">
        <f t="shared" ref="G11" si="6">(F11-F10)/F10</f>
        <v>8.6066102666609457E-3</v>
      </c>
      <c r="H11" s="28">
        <f t="shared" si="0"/>
        <v>0.19583639263925895</v>
      </c>
      <c r="J11" s="4">
        <v>137968.00682517356</v>
      </c>
      <c r="K11" s="59">
        <f t="shared" si="1"/>
        <v>1.7461594162580359E-2</v>
      </c>
      <c r="L11" s="4">
        <v>704506.47586895642</v>
      </c>
    </row>
    <row r="12" spans="1:12" x14ac:dyDescent="0.25">
      <c r="B12" s="60">
        <v>94.455240326341254</v>
      </c>
      <c r="C12" s="28">
        <f t="shared" si="2"/>
        <v>3.6787122367645114E-2</v>
      </c>
      <c r="D12" s="46">
        <v>19.907502307604656</v>
      </c>
      <c r="E12" s="28">
        <f t="shared" si="2"/>
        <v>1.9641830496598733E-2</v>
      </c>
      <c r="F12" s="46">
        <v>27.583771437805812</v>
      </c>
      <c r="G12" s="28">
        <f t="shared" ref="G12" si="7">(F12-F11)/F11</f>
        <v>8.9089859636299149E-3</v>
      </c>
      <c r="H12" s="28">
        <f t="shared" si="0"/>
        <v>0.20009443409070082</v>
      </c>
      <c r="J12" s="4">
        <v>141946.51407175174</v>
      </c>
      <c r="K12" s="59">
        <f t="shared" si="1"/>
        <v>2.8836447942743305E-2</v>
      </c>
      <c r="L12" s="4">
        <v>709397.61376575218</v>
      </c>
    </row>
    <row r="13" spans="1:12" x14ac:dyDescent="0.25">
      <c r="B13" s="60">
        <v>94.921547886470734</v>
      </c>
      <c r="C13" s="28">
        <f t="shared" si="2"/>
        <v>4.9368098426132269E-3</v>
      </c>
      <c r="D13" s="46">
        <v>20.743505086920425</v>
      </c>
      <c r="E13" s="28">
        <f t="shared" si="2"/>
        <v>4.1994358026341515E-2</v>
      </c>
      <c r="F13" s="46">
        <v>27.575566321164956</v>
      </c>
      <c r="G13" s="28">
        <f t="shared" ref="G13" si="8">(F13-F12)/F12</f>
        <v>-2.9746173975360213E-4</v>
      </c>
      <c r="H13" s="28">
        <f t="shared" si="0"/>
        <v>0.20064839586205807</v>
      </c>
      <c r="J13" s="4">
        <v>143240.61929455612</v>
      </c>
      <c r="K13" s="59">
        <f t="shared" si="1"/>
        <v>9.1168510284812959E-3</v>
      </c>
      <c r="L13" s="4">
        <v>713888.68412898399</v>
      </c>
    </row>
    <row r="14" spans="1:12" x14ac:dyDescent="0.25">
      <c r="A14" s="16">
        <v>2012</v>
      </c>
      <c r="B14" s="60">
        <v>93.242780805679672</v>
      </c>
      <c r="C14" s="28">
        <f t="shared" si="2"/>
        <v>-1.7685837601372892E-2</v>
      </c>
      <c r="D14" s="46">
        <v>21.41867412819817</v>
      </c>
      <c r="E14" s="28">
        <f t="shared" si="2"/>
        <v>3.2548454971742656E-2</v>
      </c>
      <c r="F14" s="46">
        <v>26.901216911022601</v>
      </c>
      <c r="G14" s="28">
        <f t="shared" ref="G14" si="9">(F14-F13)/F13</f>
        <v>-2.4454598766473004E-2</v>
      </c>
      <c r="H14" s="28">
        <f t="shared" si="0"/>
        <v>0.19712274596898768</v>
      </c>
      <c r="J14" s="4">
        <v>141562.67184490047</v>
      </c>
      <c r="K14" s="59">
        <f t="shared" si="1"/>
        <v>-1.171418734378106E-2</v>
      </c>
      <c r="L14" s="4">
        <v>718144.78409899888</v>
      </c>
    </row>
    <row r="15" spans="1:12" x14ac:dyDescent="0.25">
      <c r="B15" s="60">
        <v>94.834610772509635</v>
      </c>
      <c r="C15" s="28">
        <f t="shared" si="2"/>
        <v>1.7071884311852265E-2</v>
      </c>
      <c r="D15" s="46">
        <v>21.417732311528766</v>
      </c>
      <c r="E15" s="28">
        <f t="shared" si="2"/>
        <v>-4.3971753982818749E-5</v>
      </c>
      <c r="F15" s="46">
        <v>27.94685963854705</v>
      </c>
      <c r="G15" s="28">
        <f t="shared" ref="G15" si="10">(F15-F14)/F14</f>
        <v>3.8869718458572899E-2</v>
      </c>
      <c r="H15" s="28">
        <f t="shared" si="0"/>
        <v>0.19925816826051237</v>
      </c>
      <c r="J15" s="4">
        <v>144199.20272258547</v>
      </c>
      <c r="K15" s="59">
        <f t="shared" si="1"/>
        <v>1.8624478072677572E-2</v>
      </c>
      <c r="L15" s="4">
        <v>723680.25853804802</v>
      </c>
    </row>
    <row r="16" spans="1:12" x14ac:dyDescent="0.25">
      <c r="B16" s="60">
        <v>92.843295370408399</v>
      </c>
      <c r="C16" s="28">
        <f t="shared" si="2"/>
        <v>-2.0997770601684933E-2</v>
      </c>
      <c r="D16" s="46">
        <v>21.150624458957736</v>
      </c>
      <c r="E16" s="28">
        <f t="shared" si="2"/>
        <v>-1.247134144202796E-2</v>
      </c>
      <c r="F16" s="46">
        <v>29.079551796861217</v>
      </c>
      <c r="G16" s="28">
        <f t="shared" ref="G16" si="11">(F16-F15)/F15</f>
        <v>4.0530212444758816E-2</v>
      </c>
      <c r="H16" s="28">
        <f t="shared" si="0"/>
        <v>0.19675372839230873</v>
      </c>
      <c r="J16" s="4">
        <v>143073.47162622734</v>
      </c>
      <c r="K16" s="59">
        <f t="shared" si="1"/>
        <v>-7.8067775348511417E-3</v>
      </c>
      <c r="L16" s="4">
        <v>727170.31994917057</v>
      </c>
    </row>
    <row r="17" spans="1:12" x14ac:dyDescent="0.25">
      <c r="B17" s="60">
        <v>93.534275296158498</v>
      </c>
      <c r="C17" s="28">
        <f t="shared" si="2"/>
        <v>7.4424321432512699E-3</v>
      </c>
      <c r="D17" s="46">
        <v>21.117137745479422</v>
      </c>
      <c r="E17" s="28">
        <f t="shared" si="2"/>
        <v>-1.5832493997184195E-3</v>
      </c>
      <c r="F17" s="46">
        <v>29.822795212262708</v>
      </c>
      <c r="G17" s="28">
        <f t="shared" ref="G17" si="12">(F17-F16)/F16</f>
        <v>2.5558970805104178E-2</v>
      </c>
      <c r="H17" s="28">
        <f t="shared" si="0"/>
        <v>0.19745834277671476</v>
      </c>
      <c r="J17" s="4">
        <v>144474.20825390064</v>
      </c>
      <c r="K17" s="59">
        <f t="shared" si="1"/>
        <v>9.7903308821124559E-3</v>
      </c>
      <c r="L17" s="4">
        <v>731669.30412898073</v>
      </c>
    </row>
    <row r="18" spans="1:12" x14ac:dyDescent="0.25">
      <c r="A18" s="16">
        <v>2013</v>
      </c>
      <c r="B18" s="60">
        <v>95.95654629941717</v>
      </c>
      <c r="C18" s="28">
        <f t="shared" si="2"/>
        <v>2.589714835111526E-2</v>
      </c>
      <c r="D18" s="46">
        <v>21.606812810950373</v>
      </c>
      <c r="E18" s="28">
        <f t="shared" si="2"/>
        <v>2.3188515004869771E-2</v>
      </c>
      <c r="F18" s="46">
        <v>30.319808568697944</v>
      </c>
      <c r="G18" s="28">
        <f t="shared" ref="G18" si="13">(F18-F17)/F17</f>
        <v>1.6665552403715367E-2</v>
      </c>
      <c r="H18" s="28">
        <f t="shared" si="0"/>
        <v>0.20118859675529988</v>
      </c>
      <c r="J18" s="4">
        <v>147883.16767906549</v>
      </c>
      <c r="K18" s="59">
        <f t="shared" si="1"/>
        <v>2.3595626280740075E-2</v>
      </c>
      <c r="L18" s="4">
        <v>735047.46324629767</v>
      </c>
    </row>
    <row r="19" spans="1:12" x14ac:dyDescent="0.25">
      <c r="B19" s="60">
        <v>99.772179580351946</v>
      </c>
      <c r="C19" s="28">
        <f t="shared" si="2"/>
        <v>3.9764178975644854E-2</v>
      </c>
      <c r="D19" s="46">
        <v>22.109945899588666</v>
      </c>
      <c r="E19" s="28">
        <f t="shared" si="2"/>
        <v>2.3285854005422976E-2</v>
      </c>
      <c r="F19" s="46">
        <v>30.238911863042357</v>
      </c>
      <c r="G19" s="28">
        <f t="shared" ref="G19" si="14">(F19-F18)/F18</f>
        <v>-2.6681139978932435E-3</v>
      </c>
      <c r="H19" s="28">
        <f t="shared" si="0"/>
        <v>0.20442589941274983</v>
      </c>
      <c r="J19" s="4">
        <v>152121.03734298298</v>
      </c>
      <c r="K19" s="59">
        <f t="shared" si="1"/>
        <v>2.8656876441235483E-2</v>
      </c>
      <c r="L19" s="4">
        <v>744137.79163979727</v>
      </c>
    </row>
    <row r="20" spans="1:12" x14ac:dyDescent="0.25">
      <c r="B20" s="60">
        <v>102.98105672586331</v>
      </c>
      <c r="C20" s="28">
        <f t="shared" si="2"/>
        <v>3.2162043156800872E-2</v>
      </c>
      <c r="D20" s="46">
        <v>22.649316565842916</v>
      </c>
      <c r="E20" s="28">
        <f t="shared" si="2"/>
        <v>2.4394933786983368E-2</v>
      </c>
      <c r="F20" s="46">
        <v>30.681735701775594</v>
      </c>
      <c r="G20" s="28">
        <f t="shared" ref="G20" si="15">(F20-F19)/F19</f>
        <v>1.4644172407356049E-2</v>
      </c>
      <c r="H20" s="28">
        <f t="shared" si="0"/>
        <v>0.20957565157491378</v>
      </c>
      <c r="J20" s="4">
        <v>156312.10899348182</v>
      </c>
      <c r="K20" s="59">
        <f t="shared" si="1"/>
        <v>2.7550901069977242E-2</v>
      </c>
      <c r="L20" s="4">
        <v>745850.52136940311</v>
      </c>
    </row>
    <row r="21" spans="1:12" x14ac:dyDescent="0.25">
      <c r="B21" s="60">
        <v>103.89367974598551</v>
      </c>
      <c r="C21" s="28">
        <f t="shared" si="2"/>
        <v>8.862047537068974E-3</v>
      </c>
      <c r="D21" s="46">
        <v>24.187486492833788</v>
      </c>
      <c r="E21" s="28">
        <f t="shared" si="2"/>
        <v>6.7912421221157801E-2</v>
      </c>
      <c r="F21" s="46">
        <v>30.104657900145128</v>
      </c>
      <c r="G21" s="28">
        <f t="shared" ref="G21" si="16">(F21-F20)/F20</f>
        <v>-1.8808512244536082E-2</v>
      </c>
      <c r="H21" s="28">
        <f t="shared" si="0"/>
        <v>0.20921095089999031</v>
      </c>
      <c r="J21" s="4">
        <v>158185.82413896444</v>
      </c>
      <c r="K21" s="59">
        <f t="shared" si="1"/>
        <v>1.1987012123038767E-2</v>
      </c>
      <c r="L21" s="4">
        <v>756106.80730848759</v>
      </c>
    </row>
    <row r="22" spans="1:12" x14ac:dyDescent="0.25">
      <c r="A22" s="16">
        <v>2014</v>
      </c>
      <c r="B22" s="60">
        <v>100.22742517140925</v>
      </c>
      <c r="C22" s="28">
        <f t="shared" si="2"/>
        <v>-3.5288523647829716E-2</v>
      </c>
      <c r="D22" s="46">
        <v>25.395525868472603</v>
      </c>
      <c r="E22" s="28">
        <f t="shared" si="2"/>
        <v>4.9944808279137665E-2</v>
      </c>
      <c r="F22" s="46">
        <v>29.095566839991317</v>
      </c>
      <c r="G22" s="28">
        <f t="shared" ref="G22" si="17">(F22-F21)/F21</f>
        <v>-3.3519432889783672E-2</v>
      </c>
      <c r="H22" s="28">
        <f t="shared" si="0"/>
        <v>0.20589929934532342</v>
      </c>
      <c r="J22" s="4">
        <v>154718.51787987316</v>
      </c>
      <c r="K22" s="59">
        <f t="shared" si="1"/>
        <v>-2.1919197108618817E-2</v>
      </c>
      <c r="L22" s="4">
        <v>751428.09311063972</v>
      </c>
    </row>
    <row r="23" spans="1:12" x14ac:dyDescent="0.25">
      <c r="B23" s="60">
        <v>99.481353138054388</v>
      </c>
      <c r="C23" s="28">
        <f t="shared" si="2"/>
        <v>-7.4437912784742193E-3</v>
      </c>
      <c r="D23" s="46">
        <v>25.280581062239083</v>
      </c>
      <c r="E23" s="28">
        <f t="shared" si="2"/>
        <v>-4.5261833453986121E-3</v>
      </c>
      <c r="F23" s="46">
        <v>29.740620094055036</v>
      </c>
      <c r="G23" s="28">
        <f t="shared" ref="G23" si="18">(F23-F22)/F22</f>
        <v>2.2170155942007792E-2</v>
      </c>
      <c r="H23" s="28">
        <f t="shared" si="0"/>
        <v>0.20510128498460192</v>
      </c>
      <c r="J23" s="4">
        <v>154502.55429434852</v>
      </c>
      <c r="K23" s="59">
        <f t="shared" si="1"/>
        <v>-1.3958483346662098E-3</v>
      </c>
      <c r="L23" s="4">
        <v>753298.81188188493</v>
      </c>
    </row>
    <row r="24" spans="1:12" x14ac:dyDescent="0.25">
      <c r="B24" s="60">
        <v>102.14977532009131</v>
      </c>
      <c r="C24" s="28">
        <f t="shared" si="2"/>
        <v>2.6823340232755382E-2</v>
      </c>
      <c r="D24" s="46">
        <v>23.704310900472322</v>
      </c>
      <c r="E24" s="28">
        <f t="shared" si="2"/>
        <v>-6.2351025788770054E-2</v>
      </c>
      <c r="F24" s="46">
        <v>31.077923546056063</v>
      </c>
      <c r="G24" s="28">
        <f t="shared" ref="G24" si="19">(F24-F23)/F23</f>
        <v>4.4965553770290947E-2</v>
      </c>
      <c r="H24" s="28">
        <f t="shared" si="0"/>
        <v>0.20731904275385885</v>
      </c>
      <c r="J24" s="4">
        <v>156932.00976661971</v>
      </c>
      <c r="K24" s="59">
        <f t="shared" si="1"/>
        <v>1.5724370922973518E-2</v>
      </c>
      <c r="L24" s="4">
        <v>756958.97338740109</v>
      </c>
    </row>
    <row r="25" spans="1:12" x14ac:dyDescent="0.25">
      <c r="B25" s="60">
        <v>103.90895658570008</v>
      </c>
      <c r="C25" s="28">
        <f t="shared" si="2"/>
        <v>1.7221587224213599E-2</v>
      </c>
      <c r="D25" s="46">
        <v>24.091660916895908</v>
      </c>
      <c r="E25" s="28">
        <f t="shared" si="2"/>
        <v>1.6340910227256068E-2</v>
      </c>
      <c r="F25" s="46">
        <v>30.694042932273163</v>
      </c>
      <c r="G25" s="28">
        <f t="shared" ref="G25" si="20">(F25-F24)/F24</f>
        <v>-1.2352196349733793E-2</v>
      </c>
      <c r="H25" s="28">
        <f t="shared" si="0"/>
        <v>0.20736379120156581</v>
      </c>
      <c r="J25" s="4">
        <v>158694.66043486915</v>
      </c>
      <c r="K25" s="59">
        <f t="shared" si="1"/>
        <v>1.1231938409956958E-2</v>
      </c>
      <c r="L25" s="4">
        <v>765295.90588267962</v>
      </c>
    </row>
    <row r="26" spans="1:12" x14ac:dyDescent="0.25">
      <c r="A26" s="16">
        <v>2015</v>
      </c>
      <c r="B26" s="60">
        <v>102.03211121660676</v>
      </c>
      <c r="C26" s="28">
        <f t="shared" si="2"/>
        <v>-1.8062402229449468E-2</v>
      </c>
      <c r="D26" s="46">
        <v>25.494420401398123</v>
      </c>
      <c r="E26" s="28">
        <f t="shared" si="2"/>
        <v>5.8225935079404829E-2</v>
      </c>
      <c r="F26" s="46">
        <v>32.383373613049869</v>
      </c>
      <c r="G26" s="28">
        <f t="shared" ref="G26" si="21">(F26-F25)/F25</f>
        <v>5.5037737599580416E-2</v>
      </c>
      <c r="H26" s="28">
        <f t="shared" si="0"/>
        <v>0.20802962184210175</v>
      </c>
      <c r="J26" s="4">
        <v>159909.90523105476</v>
      </c>
      <c r="K26" s="59">
        <f t="shared" si="1"/>
        <v>7.6577547905864471E-3</v>
      </c>
      <c r="L26" s="4">
        <v>768688.1503463448</v>
      </c>
    </row>
    <row r="27" spans="1:12" x14ac:dyDescent="0.25">
      <c r="B27" s="60">
        <v>99.743291786959958</v>
      </c>
      <c r="C27" s="28">
        <f t="shared" si="2"/>
        <v>-2.2432344115548189E-2</v>
      </c>
      <c r="D27" s="46">
        <v>27.522785984455034</v>
      </c>
      <c r="E27" s="28">
        <f t="shared" si="2"/>
        <v>7.9561156955961776E-2</v>
      </c>
      <c r="F27" s="46">
        <v>31.805993341001141</v>
      </c>
      <c r="G27" s="28">
        <f t="shared" ref="G27" si="22">(F27-F26)/F26</f>
        <v>-1.7829528169234821E-2</v>
      </c>
      <c r="H27" s="28">
        <f t="shared" si="0"/>
        <v>0.20838646669056626</v>
      </c>
      <c r="J27" s="4">
        <v>159072.07111241613</v>
      </c>
      <c r="K27" s="59">
        <f t="shared" si="1"/>
        <v>-5.2394135149291272E-3</v>
      </c>
      <c r="L27" s="4">
        <v>763351.25614765938</v>
      </c>
    </row>
    <row r="28" spans="1:12" x14ac:dyDescent="0.25">
      <c r="B28" s="60">
        <v>100.10340097685501</v>
      </c>
      <c r="C28" s="28">
        <f t="shared" si="2"/>
        <v>3.6103599895640796E-3</v>
      </c>
      <c r="D28" s="46">
        <v>29.49531913228774</v>
      </c>
      <c r="E28" s="28">
        <f t="shared" si="2"/>
        <v>7.1669094434945652E-2</v>
      </c>
      <c r="F28" s="46">
        <v>31.592042339475704</v>
      </c>
      <c r="G28" s="28">
        <f t="shared" ref="G28" si="23">(F28-F27)/F27</f>
        <v>-6.7267511261669306E-3</v>
      </c>
      <c r="H28" s="28">
        <f t="shared" si="0"/>
        <v>0.21097031497947794</v>
      </c>
      <c r="J28" s="4">
        <v>161190.76244861848</v>
      </c>
      <c r="K28" s="59">
        <f t="shared" si="1"/>
        <v>1.3319065511538289E-2</v>
      </c>
      <c r="L28" s="4">
        <v>764044.75418401044</v>
      </c>
    </row>
    <row r="29" spans="1:12" x14ac:dyDescent="0.25">
      <c r="B29" s="60">
        <v>98.092325419541481</v>
      </c>
      <c r="C29" s="28">
        <f t="shared" si="2"/>
        <v>-2.0089982335150774E-2</v>
      </c>
      <c r="D29" s="46">
        <v>29.114566520056535</v>
      </c>
      <c r="E29" s="28">
        <f t="shared" si="2"/>
        <v>-1.2908916513956472E-2</v>
      </c>
      <c r="F29" s="46">
        <v>32.003703726667915</v>
      </c>
      <c r="G29" s="28">
        <f t="shared" ref="G29" si="24">(F29-F28)/F28</f>
        <v>1.3030540500315217E-2</v>
      </c>
      <c r="H29" s="28">
        <f t="shared" si="0"/>
        <v>0.20756093533484257</v>
      </c>
      <c r="J29" s="4">
        <v>159210.59566626593</v>
      </c>
      <c r="K29" s="59">
        <f t="shared" si="1"/>
        <v>-1.2284617010753032E-2</v>
      </c>
      <c r="L29" s="4">
        <v>767054.72255375679</v>
      </c>
    </row>
    <row r="30" spans="1:12" x14ac:dyDescent="0.25">
      <c r="A30" s="16">
        <v>2016</v>
      </c>
      <c r="B30" s="60">
        <v>94.529709486609406</v>
      </c>
      <c r="C30" s="28">
        <f t="shared" si="2"/>
        <v>-3.6319007809171057E-2</v>
      </c>
      <c r="D30" s="46">
        <v>28.170321637411313</v>
      </c>
      <c r="E30" s="28">
        <f t="shared" si="2"/>
        <v>-3.2432043320814952E-2</v>
      </c>
      <c r="F30" s="46">
        <v>32.198179975211481</v>
      </c>
      <c r="G30" s="28">
        <f t="shared" ref="G30" si="25">(F30-F29)/F29</f>
        <v>6.0766794432456162E-3</v>
      </c>
      <c r="H30" s="28">
        <f t="shared" si="0"/>
        <v>0.20279003028792938</v>
      </c>
      <c r="J30" s="4">
        <v>154898.2110992322</v>
      </c>
      <c r="K30" s="59">
        <f t="shared" si="1"/>
        <v>-2.7086040027595064E-2</v>
      </c>
      <c r="L30" s="4">
        <v>763835.43549602281</v>
      </c>
    </row>
    <row r="31" spans="1:12" x14ac:dyDescent="0.25">
      <c r="B31" s="60">
        <v>93.63695522637434</v>
      </c>
      <c r="C31" s="28">
        <f t="shared" si="2"/>
        <v>-9.4441659144369697E-3</v>
      </c>
      <c r="D31" s="46">
        <v>27.511731008684411</v>
      </c>
      <c r="E31" s="28">
        <f t="shared" si="2"/>
        <v>-2.3378882115860089E-2</v>
      </c>
      <c r="F31" s="46">
        <v>32.67060933417897</v>
      </c>
      <c r="G31" s="28">
        <f t="shared" ref="G31" si="26">(F31-F30)/F30</f>
        <v>1.4672548551849806E-2</v>
      </c>
      <c r="H31" s="28">
        <f t="shared" si="0"/>
        <v>0.19959346753906565</v>
      </c>
      <c r="J31" s="4">
        <v>153819.29556923773</v>
      </c>
      <c r="K31" s="59">
        <f t="shared" si="1"/>
        <v>-6.9653194981269652E-3</v>
      </c>
      <c r="L31" s="4">
        <v>770662.97542594315</v>
      </c>
    </row>
    <row r="32" spans="1:12" x14ac:dyDescent="0.25">
      <c r="B32" s="60">
        <v>92.435691717166961</v>
      </c>
      <c r="C32" s="28">
        <f t="shared" si="2"/>
        <v>-1.2828946715570097E-2</v>
      </c>
      <c r="D32" s="46">
        <v>27.955758010019597</v>
      </c>
      <c r="E32" s="28">
        <f t="shared" si="2"/>
        <v>1.613955156783933E-2</v>
      </c>
      <c r="F32" s="46">
        <v>32.047153526955832</v>
      </c>
      <c r="G32" s="28">
        <f t="shared" ref="G32" si="27">(F32-F31)/F31</f>
        <v>-1.9083078642518552E-2</v>
      </c>
      <c r="H32" s="28">
        <f t="shared" si="0"/>
        <v>0.19758739452601196</v>
      </c>
      <c r="J32" s="4">
        <v>152438.60325414239</v>
      </c>
      <c r="K32" s="59">
        <f t="shared" si="1"/>
        <v>-8.9760670791386808E-3</v>
      </c>
      <c r="L32" s="4">
        <v>771499.63751394162</v>
      </c>
    </row>
    <row r="33" spans="1:12" x14ac:dyDescent="0.25">
      <c r="B33" s="60">
        <v>92.055233747139809</v>
      </c>
      <c r="C33" s="28">
        <f t="shared" si="2"/>
        <v>-4.1159206250251266E-3</v>
      </c>
      <c r="D33" s="46">
        <v>29.245619836653443</v>
      </c>
      <c r="E33" s="28">
        <f t="shared" si="2"/>
        <v>4.6139397335302007E-2</v>
      </c>
      <c r="F33" s="46">
        <v>31.767431106901821</v>
      </c>
      <c r="G33" s="28">
        <f t="shared" ref="G33" si="28">(F33-F32)/F32</f>
        <v>-8.7284638187515688E-3</v>
      </c>
      <c r="H33" s="28">
        <f t="shared" si="0"/>
        <v>0.19847791929237793</v>
      </c>
      <c r="J33" s="4">
        <v>153068.28469069506</v>
      </c>
      <c r="K33" s="59">
        <f t="shared" si="1"/>
        <v>4.1307216355352889E-3</v>
      </c>
      <c r="L33" s="4">
        <v>771210.64769532415</v>
      </c>
    </row>
    <row r="34" spans="1:12" x14ac:dyDescent="0.25">
      <c r="A34" s="16">
        <v>2017</v>
      </c>
      <c r="B34" s="60">
        <v>92.71734531976611</v>
      </c>
      <c r="C34" s="28">
        <f t="shared" si="2"/>
        <v>7.1925467534524994E-3</v>
      </c>
      <c r="D34" s="46">
        <v>29.161262905390419</v>
      </c>
      <c r="E34" s="28">
        <f t="shared" si="2"/>
        <v>-2.8844295909673081E-3</v>
      </c>
      <c r="F34" s="46">
        <v>31.685391248071063</v>
      </c>
      <c r="G34" s="28">
        <f t="shared" ref="G34" si="29">(F34-F33)/F33</f>
        <v>-2.5825147319807531E-3</v>
      </c>
      <c r="H34" s="28">
        <f t="shared" si="0"/>
        <v>0.19945281605378556</v>
      </c>
      <c r="J34" s="4">
        <v>153563.9994732276</v>
      </c>
      <c r="K34" s="59">
        <f t="shared" si="1"/>
        <v>3.2385205304562453E-3</v>
      </c>
      <c r="L34" s="4">
        <v>769926.45434405236</v>
      </c>
    </row>
    <row r="35" spans="1:12" x14ac:dyDescent="0.25">
      <c r="B35" s="60">
        <v>91.077983432715214</v>
      </c>
      <c r="C35" s="28">
        <f t="shared" si="2"/>
        <v>-1.7681285862931256E-2</v>
      </c>
      <c r="D35" s="46">
        <v>30.027894997760495</v>
      </c>
      <c r="E35" s="28">
        <f t="shared" si="2"/>
        <v>2.9718606329970691E-2</v>
      </c>
      <c r="F35" s="46">
        <v>31.434180605049551</v>
      </c>
      <c r="G35" s="59">
        <f t="shared" ref="G35" si="30">(F35-F34)/F34</f>
        <v>-7.9282796622183131E-3</v>
      </c>
      <c r="H35" s="28">
        <f t="shared" si="0"/>
        <v>0.19695667716617707</v>
      </c>
      <c r="J35" s="4">
        <v>152540.05903552525</v>
      </c>
      <c r="K35" s="59">
        <f t="shared" ref="K35" si="31">(J35-J34)/J34</f>
        <v>-6.6678416895547179E-3</v>
      </c>
      <c r="L35" s="4">
        <v>774485.33977258124</v>
      </c>
    </row>
    <row r="37" spans="1:12" x14ac:dyDescent="0.25">
      <c r="A37" t="s">
        <v>43</v>
      </c>
    </row>
    <row r="38" spans="1:12" x14ac:dyDescent="0.25">
      <c r="A38" s="4"/>
    </row>
    <row r="39" spans="1:12" x14ac:dyDescent="0.25">
      <c r="A39" s="4"/>
    </row>
    <row r="40" spans="1:12" x14ac:dyDescent="0.25">
      <c r="A40" s="4"/>
    </row>
    <row r="47" spans="1:12" x14ac:dyDescent="0.25">
      <c r="A47" s="4"/>
    </row>
    <row r="48" spans="1:12" x14ac:dyDescent="0.25">
      <c r="A48" s="4"/>
    </row>
    <row r="49" spans="1:1" x14ac:dyDescent="0.25">
      <c r="A49" s="4"/>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80" zoomScaleNormal="80" workbookViewId="0">
      <pane xSplit="1" ySplit="4" topLeftCell="B8" activePane="bottomRight" state="frozen"/>
      <selection pane="topRight" activeCell="B1" sqref="B1"/>
      <selection pane="bottomLeft" activeCell="A5" sqref="A5"/>
      <selection pane="bottomRight" activeCell="B14" sqref="B14"/>
    </sheetView>
  </sheetViews>
  <sheetFormatPr defaultRowHeight="15" x14ac:dyDescent="0.25"/>
  <cols>
    <col min="1" max="2" width="19.7109375" customWidth="1"/>
    <col min="7" max="7" width="17.140625" customWidth="1"/>
    <col min="8" max="8" width="12" bestFit="1" customWidth="1"/>
  </cols>
  <sheetData>
    <row r="1" spans="1:11" ht="26.25" x14ac:dyDescent="0.4">
      <c r="A1" s="1" t="s">
        <v>56</v>
      </c>
    </row>
    <row r="2" spans="1:11" x14ac:dyDescent="0.25">
      <c r="A2" t="s">
        <v>57</v>
      </c>
    </row>
    <row r="4" spans="1:11" x14ac:dyDescent="0.25">
      <c r="A4" s="16"/>
      <c r="B4" s="17" t="s">
        <v>22</v>
      </c>
      <c r="C4" s="17" t="s">
        <v>23</v>
      </c>
      <c r="D4" s="17" t="s">
        <v>24</v>
      </c>
      <c r="E4" s="4" t="s">
        <v>25</v>
      </c>
      <c r="F4" s="17"/>
    </row>
    <row r="5" spans="1:11" x14ac:dyDescent="0.25">
      <c r="A5" s="39" t="s">
        <v>55</v>
      </c>
      <c r="B5" s="59">
        <v>7.217109093291163E-2</v>
      </c>
      <c r="C5" s="59">
        <v>3.7055201114725822E-2</v>
      </c>
      <c r="D5" s="59">
        <v>3.9410270705735329E-2</v>
      </c>
      <c r="E5" s="59">
        <v>4.3800646079640737E-2</v>
      </c>
      <c r="F5" s="3"/>
      <c r="G5" s="39"/>
      <c r="H5" s="28"/>
      <c r="I5" s="28"/>
      <c r="J5" s="28"/>
      <c r="K5" s="28"/>
    </row>
    <row r="6" spans="1:11" x14ac:dyDescent="0.25">
      <c r="A6" s="39" t="s">
        <v>38</v>
      </c>
      <c r="B6" s="59">
        <v>0.13308260199408162</v>
      </c>
      <c r="C6" s="59">
        <v>2.4868657648327019E-2</v>
      </c>
      <c r="D6" s="59">
        <v>-5.0884703524318509E-2</v>
      </c>
      <c r="E6" s="59">
        <v>-6.6337692839435469E-3</v>
      </c>
      <c r="F6" s="3"/>
      <c r="G6" s="39"/>
      <c r="H6" s="3"/>
      <c r="I6" s="3"/>
      <c r="J6" s="3"/>
      <c r="K6" s="3"/>
    </row>
    <row r="7" spans="1:11" x14ac:dyDescent="0.25">
      <c r="A7" s="16" t="s">
        <v>21</v>
      </c>
      <c r="B7" s="59">
        <v>1.8912250675382047E-2</v>
      </c>
      <c r="C7" s="59">
        <v>-2.3080058911341905E-2</v>
      </c>
      <c r="D7" s="59">
        <v>-5.0186117442249656E-2</v>
      </c>
      <c r="E7" s="59">
        <v>-3.2119567516427749E-2</v>
      </c>
      <c r="F7" s="3"/>
      <c r="G7" s="48"/>
      <c r="H7" s="3"/>
      <c r="I7" s="3"/>
      <c r="J7" s="3"/>
      <c r="K7" s="3"/>
    </row>
    <row r="8" spans="1:11" x14ac:dyDescent="0.25">
      <c r="A8" s="16" t="s">
        <v>45</v>
      </c>
      <c r="B8" s="59">
        <v>2.9718606329970587E-2</v>
      </c>
      <c r="C8" s="59">
        <v>-7.9282796622183183E-3</v>
      </c>
      <c r="D8" s="59">
        <v>-1.7681285862931273E-2</v>
      </c>
      <c r="E8" s="59">
        <v>-6.6678416895546988E-3</v>
      </c>
      <c r="F8" s="3"/>
      <c r="G8" s="48"/>
      <c r="H8" s="3"/>
      <c r="I8" s="3"/>
      <c r="J8" s="3"/>
      <c r="K8" s="3"/>
    </row>
    <row r="9" spans="1:11" x14ac:dyDescent="0.25">
      <c r="A9" s="16"/>
      <c r="B9" s="4"/>
      <c r="C9" s="4"/>
      <c r="D9" s="4"/>
      <c r="E9" s="4"/>
    </row>
    <row r="10" spans="1:11" x14ac:dyDescent="0.25">
      <c r="A10" s="16">
        <v>2011</v>
      </c>
      <c r="B10" s="4">
        <v>76305.960283398745</v>
      </c>
      <c r="C10" s="4">
        <v>109107.7564671342</v>
      </c>
      <c r="D10" s="4">
        <v>349739.59471355134</v>
      </c>
      <c r="E10" s="4">
        <v>535153.31146408431</v>
      </c>
      <c r="G10" s="20"/>
      <c r="H10" s="61"/>
      <c r="I10" s="61"/>
      <c r="J10" s="61"/>
      <c r="K10" s="61"/>
    </row>
    <row r="11" spans="1:11" x14ac:dyDescent="0.25">
      <c r="A11" s="16">
        <v>2012</v>
      </c>
      <c r="B11" s="4">
        <v>83500.9635743908</v>
      </c>
      <c r="C11" s="4">
        <v>110903.36726202877</v>
      </c>
      <c r="D11" s="4">
        <v>378324.16217381251</v>
      </c>
      <c r="E11" s="4">
        <v>572728.49301023199</v>
      </c>
      <c r="G11" s="62"/>
      <c r="H11" s="61"/>
      <c r="I11" s="61"/>
      <c r="J11" s="61"/>
      <c r="K11" s="61"/>
    </row>
    <row r="12" spans="1:11" x14ac:dyDescent="0.25">
      <c r="A12" s="16">
        <v>2013</v>
      </c>
      <c r="B12" s="4">
        <v>85959.391105712566</v>
      </c>
      <c r="C12" s="4">
        <v>116147.17652317381</v>
      </c>
      <c r="D12" s="4">
        <v>382939.70360990951</v>
      </c>
      <c r="E12" s="4">
        <v>585046.27123879583</v>
      </c>
      <c r="G12" s="62"/>
      <c r="H12" s="61"/>
      <c r="I12" s="61"/>
      <c r="J12" s="61"/>
      <c r="K12" s="61"/>
    </row>
    <row r="13" spans="1:11" x14ac:dyDescent="0.25">
      <c r="A13" s="16">
        <v>2014</v>
      </c>
      <c r="B13" s="4">
        <v>97576.777516152826</v>
      </c>
      <c r="C13" s="4">
        <v>119927.85801926302</v>
      </c>
      <c r="D13" s="4">
        <v>405365.0158343591</v>
      </c>
      <c r="E13" s="4">
        <v>622869.65136977483</v>
      </c>
      <c r="G13" s="62"/>
      <c r="H13" s="61"/>
      <c r="I13" s="61"/>
      <c r="J13" s="61"/>
      <c r="K13" s="61"/>
    </row>
    <row r="14" spans="1:11" x14ac:dyDescent="0.25">
      <c r="A14" s="16">
        <v>2015</v>
      </c>
      <c r="B14" s="4">
        <v>100835.82006756989</v>
      </c>
      <c r="C14" s="4">
        <v>126201.09450470709</v>
      </c>
      <c r="D14" s="4">
        <v>408218.62731680053</v>
      </c>
      <c r="E14" s="4">
        <v>635255.54188907752</v>
      </c>
      <c r="G14" s="62"/>
      <c r="H14" s="61"/>
      <c r="I14" s="61"/>
      <c r="J14" s="61"/>
      <c r="K14" s="61"/>
    </row>
    <row r="15" spans="1:11" x14ac:dyDescent="0.25">
      <c r="A15" s="16">
        <v>2016</v>
      </c>
      <c r="B15" s="4">
        <v>114255.31337636913</v>
      </c>
      <c r="C15" s="4">
        <v>129339.54631878882</v>
      </c>
      <c r="D15" s="4">
        <v>387446.54349268088</v>
      </c>
      <c r="E15" s="4">
        <v>631041.40318783885</v>
      </c>
      <c r="G15" s="20"/>
      <c r="H15" s="61"/>
      <c r="I15" s="61"/>
      <c r="J15" s="61"/>
      <c r="K15" s="61"/>
    </row>
    <row r="16" spans="1:11" x14ac:dyDescent="0.25">
      <c r="A16" s="16">
        <v>2017</v>
      </c>
      <c r="B16" s="4">
        <v>116416.13850393734</v>
      </c>
      <c r="C16" s="4">
        <v>126354.38197018494</v>
      </c>
      <c r="D16" s="4">
        <v>368002.1057583635</v>
      </c>
      <c r="E16" s="4">
        <v>610772.62623248575</v>
      </c>
      <c r="G16" s="5"/>
      <c r="H16" s="13"/>
      <c r="I16" s="13"/>
      <c r="J16" s="13"/>
      <c r="K16" s="13"/>
    </row>
    <row r="17" spans="1:5" x14ac:dyDescent="0.25">
      <c r="A17" s="16" t="s">
        <v>28</v>
      </c>
      <c r="B17" s="4">
        <v>29245.619836653445</v>
      </c>
      <c r="C17" s="4">
        <v>31767.431106901822</v>
      </c>
      <c r="D17" s="4">
        <v>92055.233747139806</v>
      </c>
      <c r="E17" s="4">
        <v>153068.28469069506</v>
      </c>
    </row>
    <row r="18" spans="1:5" x14ac:dyDescent="0.25">
      <c r="A18" s="16" t="s">
        <v>29</v>
      </c>
      <c r="B18" s="4">
        <v>29161.26290539042</v>
      </c>
      <c r="C18" s="4">
        <v>31685.391248071064</v>
      </c>
      <c r="D18" s="4">
        <v>92717.345319766115</v>
      </c>
      <c r="E18" s="4">
        <v>153563.9994732276</v>
      </c>
    </row>
    <row r="19" spans="1:5" x14ac:dyDescent="0.25">
      <c r="A19" s="40" t="s">
        <v>46</v>
      </c>
      <c r="B19" s="4">
        <v>30027.894997760493</v>
      </c>
      <c r="C19" s="4">
        <v>31434.180605049551</v>
      </c>
      <c r="D19" s="4">
        <v>91077.98343271522</v>
      </c>
      <c r="E19" s="4">
        <v>152540.05903552525</v>
      </c>
    </row>
    <row r="20" spans="1:5" x14ac:dyDescent="0.25">
      <c r="A20" s="16"/>
      <c r="B20" s="4"/>
      <c r="C20" s="4"/>
      <c r="D20" s="4"/>
      <c r="E20" s="4"/>
    </row>
    <row r="21" spans="1:5" x14ac:dyDescent="0.25">
      <c r="A21" t="s">
        <v>43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77" zoomScaleNormal="77" workbookViewId="0">
      <pane xSplit="1" ySplit="5" topLeftCell="B6" activePane="bottomRight" state="frozen"/>
      <selection pane="topRight" activeCell="B1" sqref="B1"/>
      <selection pane="bottomLeft" activeCell="A6" sqref="A6"/>
      <selection pane="bottomRight" activeCell="C6" sqref="C6"/>
    </sheetView>
  </sheetViews>
  <sheetFormatPr defaultRowHeight="15" x14ac:dyDescent="0.25"/>
  <cols>
    <col min="1" max="1" width="9.140625" style="43"/>
    <col min="2" max="2" width="13.5703125" style="43" bestFit="1" customWidth="1"/>
    <col min="3" max="3" width="14.140625" style="43" bestFit="1" customWidth="1"/>
    <col min="4" max="4" width="9.140625" style="43"/>
    <col min="5" max="5" width="12.28515625" style="43" bestFit="1" customWidth="1"/>
    <col min="6" max="6" width="14.140625" style="43" bestFit="1" customWidth="1"/>
    <col min="7" max="11" width="9.140625" style="43"/>
    <col min="12" max="15" width="10.7109375" style="43" customWidth="1"/>
    <col min="16" max="16" width="11.7109375" style="43" bestFit="1" customWidth="1"/>
    <col min="17" max="16384" width="9.140625" style="43"/>
  </cols>
  <sheetData>
    <row r="1" spans="1:26" ht="26.25" x14ac:dyDescent="0.4">
      <c r="A1" s="44" t="s">
        <v>58</v>
      </c>
      <c r="B1" s="45"/>
      <c r="C1" s="45"/>
      <c r="D1" s="45"/>
      <c r="E1" s="45"/>
      <c r="F1" s="45"/>
    </row>
    <row r="2" spans="1:26" x14ac:dyDescent="0.25">
      <c r="A2" s="46" t="s">
        <v>67</v>
      </c>
      <c r="B2" s="45"/>
      <c r="C2" s="45"/>
      <c r="D2" s="45"/>
      <c r="E2" s="45"/>
      <c r="F2" s="45"/>
    </row>
    <row r="3" spans="1:26" x14ac:dyDescent="0.25">
      <c r="A3" s="52" t="s">
        <v>60</v>
      </c>
      <c r="B3" s="45"/>
      <c r="C3" s="45"/>
      <c r="D3" s="45"/>
      <c r="E3" s="45"/>
      <c r="F3" s="45"/>
    </row>
    <row r="4" spans="1:26" x14ac:dyDescent="0.25">
      <c r="A4" s="45"/>
      <c r="B4" s="47"/>
      <c r="C4" s="47"/>
      <c r="D4" s="47"/>
      <c r="E4" s="47"/>
      <c r="F4" s="47"/>
      <c r="G4" s="41" t="s">
        <v>65</v>
      </c>
      <c r="H4" s="41"/>
      <c r="I4" s="41"/>
      <c r="J4" s="41"/>
      <c r="K4" s="41"/>
      <c r="L4" s="41" t="s">
        <v>66</v>
      </c>
      <c r="M4" s="41"/>
      <c r="N4" s="41"/>
      <c r="O4" s="41"/>
      <c r="P4" s="41"/>
    </row>
    <row r="5" spans="1:26" s="53" customFormat="1" x14ac:dyDescent="0.25">
      <c r="A5" s="42"/>
      <c r="B5" s="41" t="s">
        <v>61</v>
      </c>
      <c r="C5" s="41" t="s">
        <v>62</v>
      </c>
      <c r="D5" s="41" t="s">
        <v>63</v>
      </c>
      <c r="E5" s="41" t="s">
        <v>64</v>
      </c>
      <c r="F5" s="42"/>
      <c r="G5" s="41" t="s">
        <v>61</v>
      </c>
      <c r="H5" s="41" t="s">
        <v>62</v>
      </c>
      <c r="I5" s="41" t="s">
        <v>63</v>
      </c>
      <c r="J5" s="41" t="s">
        <v>64</v>
      </c>
      <c r="K5" s="41" t="s">
        <v>52</v>
      </c>
      <c r="L5" s="41" t="s">
        <v>61</v>
      </c>
      <c r="M5" s="41" t="s">
        <v>62</v>
      </c>
      <c r="N5" s="41" t="s">
        <v>63</v>
      </c>
      <c r="O5" s="41" t="s">
        <v>64</v>
      </c>
      <c r="P5" s="41" t="s">
        <v>52</v>
      </c>
      <c r="Q5" s="41"/>
      <c r="R5" s="41"/>
      <c r="S5" s="41"/>
      <c r="T5" s="41"/>
      <c r="U5" s="41"/>
      <c r="V5" s="41"/>
      <c r="W5" s="41"/>
      <c r="X5" s="41"/>
      <c r="Y5" s="41"/>
      <c r="Z5" s="41"/>
    </row>
    <row r="6" spans="1:26" s="53" customFormat="1" x14ac:dyDescent="0.25">
      <c r="A6" s="42">
        <v>2011</v>
      </c>
      <c r="B6" s="54">
        <f>G6/L6</f>
        <v>5.3409639094137089E-2</v>
      </c>
      <c r="C6" s="54">
        <f t="shared" ref="C6:E12" si="0">H6/M6</f>
        <v>9.1059075364815834E-2</v>
      </c>
      <c r="D6" s="54">
        <f t="shared" si="0"/>
        <v>7.7487336495414519E-2</v>
      </c>
      <c r="E6" s="54">
        <f t="shared" si="0"/>
        <v>6.1532191936455871E-2</v>
      </c>
      <c r="F6" s="42"/>
      <c r="G6" s="41">
        <v>81044</v>
      </c>
      <c r="H6" s="41">
        <v>122087</v>
      </c>
      <c r="I6" s="41">
        <v>11060</v>
      </c>
      <c r="J6" s="41">
        <v>249134</v>
      </c>
      <c r="K6" s="41">
        <v>463325</v>
      </c>
      <c r="L6" s="41">
        <v>1517404</v>
      </c>
      <c r="M6" s="41">
        <v>1340745</v>
      </c>
      <c r="N6" s="41">
        <v>142733</v>
      </c>
      <c r="O6" s="41">
        <v>4048840</v>
      </c>
      <c r="P6" s="41">
        <v>7049722</v>
      </c>
      <c r="Q6" s="55"/>
      <c r="R6" s="55"/>
      <c r="S6" s="55"/>
      <c r="T6" s="55"/>
      <c r="U6" s="55"/>
      <c r="V6" s="55"/>
      <c r="W6" s="55"/>
      <c r="X6" s="55"/>
      <c r="Y6" s="55"/>
      <c r="Z6" s="55"/>
    </row>
    <row r="7" spans="1:26" s="53" customFormat="1" x14ac:dyDescent="0.25">
      <c r="A7" s="42">
        <v>2012</v>
      </c>
      <c r="B7" s="54">
        <f t="shared" ref="B7:B12" si="1">G7/L7</f>
        <v>5.0275597873408726E-2</v>
      </c>
      <c r="C7" s="54">
        <f t="shared" si="0"/>
        <v>0.10126565412466637</v>
      </c>
      <c r="D7" s="54">
        <f t="shared" si="0"/>
        <v>7.8481913984619761E-2</v>
      </c>
      <c r="E7" s="54">
        <f t="shared" si="0"/>
        <v>7.5312813679422441E-2</v>
      </c>
      <c r="F7" s="42"/>
      <c r="G7" s="41">
        <v>90017</v>
      </c>
      <c r="H7" s="41">
        <v>144403</v>
      </c>
      <c r="I7" s="41">
        <v>11022</v>
      </c>
      <c r="J7" s="41">
        <v>308822</v>
      </c>
      <c r="K7" s="41">
        <v>554264</v>
      </c>
      <c r="L7" s="41">
        <v>1790471</v>
      </c>
      <c r="M7" s="41">
        <v>1425982</v>
      </c>
      <c r="N7" s="41">
        <v>140440</v>
      </c>
      <c r="O7" s="41">
        <v>4100524</v>
      </c>
      <c r="P7" s="41">
        <v>7457417</v>
      </c>
      <c r="Q7" s="55"/>
      <c r="R7" s="55"/>
      <c r="S7" s="55"/>
      <c r="T7" s="55"/>
      <c r="U7" s="55"/>
      <c r="V7" s="55"/>
      <c r="W7" s="55"/>
      <c r="X7" s="55"/>
      <c r="Y7" s="55"/>
      <c r="Z7" s="55"/>
    </row>
    <row r="8" spans="1:26" s="53" customFormat="1" x14ac:dyDescent="0.25">
      <c r="A8" s="42">
        <v>2013</v>
      </c>
      <c r="B8" s="54">
        <f t="shared" si="1"/>
        <v>3.2940512856671274E-2</v>
      </c>
      <c r="C8" s="54">
        <f t="shared" si="0"/>
        <v>0.10153927498152114</v>
      </c>
      <c r="D8" s="54">
        <f t="shared" si="0"/>
        <v>0.10026602689646168</v>
      </c>
      <c r="E8" s="54">
        <f t="shared" si="0"/>
        <v>6.3167234197950617E-2</v>
      </c>
      <c r="F8" s="42"/>
      <c r="G8" s="41">
        <v>61668</v>
      </c>
      <c r="H8" s="41">
        <v>150560</v>
      </c>
      <c r="I8" s="41">
        <v>12287</v>
      </c>
      <c r="J8" s="41">
        <v>289904</v>
      </c>
      <c r="K8" s="41">
        <v>514419</v>
      </c>
      <c r="L8" s="41">
        <v>1872102</v>
      </c>
      <c r="M8" s="41">
        <v>1482776</v>
      </c>
      <c r="N8" s="41">
        <v>122544</v>
      </c>
      <c r="O8" s="41">
        <v>4589468</v>
      </c>
      <c r="P8" s="41">
        <v>8066890</v>
      </c>
      <c r="Q8" s="55"/>
      <c r="R8" s="55"/>
      <c r="S8" s="55"/>
      <c r="T8" s="55"/>
      <c r="U8" s="55"/>
      <c r="V8" s="55"/>
      <c r="W8" s="55"/>
      <c r="X8" s="55"/>
      <c r="Y8" s="55"/>
      <c r="Z8" s="55"/>
    </row>
    <row r="9" spans="1:26" s="53" customFormat="1" x14ac:dyDescent="0.25">
      <c r="A9" s="42">
        <v>2014</v>
      </c>
      <c r="B9" s="54">
        <f t="shared" si="1"/>
        <v>1.0912470574725842E-2</v>
      </c>
      <c r="C9" s="54">
        <f t="shared" si="0"/>
        <v>0.10819741036089155</v>
      </c>
      <c r="D9" s="54">
        <f t="shared" si="0"/>
        <v>0.15976979274339073</v>
      </c>
      <c r="E9" s="54">
        <f t="shared" si="0"/>
        <v>7.6752762922238787E-2</v>
      </c>
      <c r="F9" s="42"/>
      <c r="G9" s="41">
        <v>21287</v>
      </c>
      <c r="H9" s="41">
        <v>166806</v>
      </c>
      <c r="I9" s="41">
        <v>18239</v>
      </c>
      <c r="J9" s="41">
        <v>368982</v>
      </c>
      <c r="K9" s="41">
        <v>575314</v>
      </c>
      <c r="L9" s="41">
        <v>1950704</v>
      </c>
      <c r="M9" s="41">
        <v>1541682</v>
      </c>
      <c r="N9" s="41">
        <v>114158</v>
      </c>
      <c r="O9" s="41">
        <v>4807410</v>
      </c>
      <c r="P9" s="41">
        <v>8413954</v>
      </c>
      <c r="Q9" s="55"/>
      <c r="R9" s="55"/>
      <c r="S9" s="55"/>
      <c r="T9" s="55"/>
      <c r="U9" s="55"/>
      <c r="V9" s="55"/>
      <c r="W9" s="55"/>
      <c r="X9" s="55"/>
      <c r="Y9" s="55"/>
      <c r="Z9" s="55"/>
    </row>
    <row r="10" spans="1:26" s="53" customFormat="1" x14ac:dyDescent="0.25">
      <c r="A10" s="42">
        <v>2015</v>
      </c>
      <c r="B10" s="54">
        <f t="shared" si="1"/>
        <v>1.2992873084576398E-2</v>
      </c>
      <c r="C10" s="54">
        <f t="shared" si="0"/>
        <v>8.43843904728728E-2</v>
      </c>
      <c r="D10" s="54">
        <f t="shared" si="0"/>
        <v>7.3878754959055562E-2</v>
      </c>
      <c r="E10" s="54">
        <f t="shared" si="0"/>
        <v>7.4095167521986915E-2</v>
      </c>
      <c r="F10" s="42"/>
      <c r="G10" s="41">
        <v>26203</v>
      </c>
      <c r="H10" s="41">
        <v>137348</v>
      </c>
      <c r="I10" s="41">
        <v>10745</v>
      </c>
      <c r="J10" s="41">
        <v>417362</v>
      </c>
      <c r="K10" s="41">
        <v>591658</v>
      </c>
      <c r="L10" s="41">
        <v>2016721</v>
      </c>
      <c r="M10" s="41">
        <v>1627647</v>
      </c>
      <c r="N10" s="41">
        <v>145441</v>
      </c>
      <c r="O10" s="41">
        <v>5632783</v>
      </c>
      <c r="P10" s="41">
        <v>9422592</v>
      </c>
      <c r="Q10" s="55"/>
      <c r="R10" s="55"/>
      <c r="S10" s="55"/>
      <c r="T10" s="55"/>
      <c r="U10" s="55"/>
      <c r="V10" s="55"/>
      <c r="W10" s="55"/>
      <c r="X10" s="55"/>
      <c r="Y10" s="55"/>
      <c r="Z10" s="55"/>
    </row>
    <row r="11" spans="1:26" s="53" customFormat="1" x14ac:dyDescent="0.25">
      <c r="A11" s="42">
        <v>2016</v>
      </c>
      <c r="B11" s="54">
        <f t="shared" si="1"/>
        <v>-1.346140286587358E-2</v>
      </c>
      <c r="C11" s="54">
        <f t="shared" si="0"/>
        <v>8.6803979818703927E-2</v>
      </c>
      <c r="D11" s="54">
        <f t="shared" si="0"/>
        <v>0.11985103075511808</v>
      </c>
      <c r="E11" s="54">
        <f t="shared" si="0"/>
        <v>6.0208012026911145E-2</v>
      </c>
      <c r="F11" s="42"/>
      <c r="G11" s="41">
        <v>-27110</v>
      </c>
      <c r="H11" s="41">
        <v>159334</v>
      </c>
      <c r="I11" s="41">
        <v>21819</v>
      </c>
      <c r="J11" s="41">
        <v>386872</v>
      </c>
      <c r="K11" s="41">
        <v>540915</v>
      </c>
      <c r="L11" s="41">
        <v>2013906</v>
      </c>
      <c r="M11" s="41">
        <v>1835561</v>
      </c>
      <c r="N11" s="41">
        <v>182051</v>
      </c>
      <c r="O11" s="41">
        <v>6425590</v>
      </c>
      <c r="P11" s="41">
        <v>10457108</v>
      </c>
      <c r="Q11" s="55"/>
      <c r="R11" s="55"/>
      <c r="S11" s="55"/>
      <c r="T11" s="55"/>
      <c r="U11" s="55"/>
      <c r="V11" s="55"/>
      <c r="W11" s="55"/>
      <c r="X11" s="55"/>
      <c r="Y11" s="55"/>
      <c r="Z11" s="55"/>
    </row>
    <row r="12" spans="1:26" s="53" customFormat="1" x14ac:dyDescent="0.25">
      <c r="A12" s="42">
        <v>2017</v>
      </c>
      <c r="B12" s="54">
        <f t="shared" si="1"/>
        <v>3.5933512149803185E-2</v>
      </c>
      <c r="C12" s="54">
        <f t="shared" si="0"/>
        <v>9.5826251342478408E-2</v>
      </c>
      <c r="D12" s="54">
        <f t="shared" si="0"/>
        <v>3.255150615761173E-2</v>
      </c>
      <c r="E12" s="54">
        <f t="shared" si="0"/>
        <v>5.1853548755758247E-2</v>
      </c>
      <c r="F12" s="42"/>
      <c r="G12" s="41">
        <v>68538</v>
      </c>
      <c r="H12" s="41">
        <v>200935</v>
      </c>
      <c r="I12" s="41">
        <v>5067</v>
      </c>
      <c r="J12" s="41">
        <v>405173</v>
      </c>
      <c r="K12" s="41">
        <v>679713</v>
      </c>
      <c r="L12" s="41">
        <v>1907356</v>
      </c>
      <c r="M12" s="41">
        <v>2096868</v>
      </c>
      <c r="N12" s="41">
        <v>155661</v>
      </c>
      <c r="O12" s="41">
        <v>7813795</v>
      </c>
      <c r="P12" s="41">
        <v>11973680</v>
      </c>
      <c r="Q12" s="55"/>
      <c r="R12" s="55"/>
      <c r="S12" s="55"/>
      <c r="T12" s="55"/>
      <c r="U12" s="55"/>
      <c r="V12" s="55"/>
      <c r="W12" s="55"/>
      <c r="X12" s="55"/>
      <c r="Y12" s="55"/>
      <c r="Z12" s="55"/>
    </row>
    <row r="13" spans="1:26" x14ac:dyDescent="0.25">
      <c r="A13" s="50"/>
      <c r="B13" s="49"/>
      <c r="C13" s="49"/>
      <c r="D13" s="49"/>
      <c r="E13" s="49"/>
      <c r="F13" s="49"/>
    </row>
    <row r="14" spans="1:26" x14ac:dyDescent="0.25">
      <c r="A14" s="46"/>
      <c r="B14" s="45"/>
      <c r="C14" s="45"/>
      <c r="D14" s="45"/>
      <c r="E14" s="45"/>
      <c r="F14" s="45"/>
    </row>
    <row r="15" spans="1:26" x14ac:dyDescent="0.25">
      <c r="A15" s="46"/>
      <c r="B15" s="45"/>
      <c r="C15" s="45"/>
      <c r="D15" s="45"/>
      <c r="E15" s="45"/>
      <c r="F15" s="45"/>
    </row>
    <row r="16" spans="1:26" x14ac:dyDescent="0.25">
      <c r="A16" s="48"/>
      <c r="B16" s="49"/>
      <c r="C16" s="49"/>
      <c r="D16" s="49"/>
      <c r="E16" s="49"/>
      <c r="F16" s="49"/>
    </row>
    <row r="17" spans="1:6" x14ac:dyDescent="0.25">
      <c r="A17" s="50"/>
      <c r="B17" s="49"/>
      <c r="C17" s="49"/>
      <c r="D17" s="49"/>
      <c r="E17" s="49"/>
      <c r="F17" s="49"/>
    </row>
    <row r="18" spans="1:6" x14ac:dyDescent="0.25">
      <c r="A18" s="50"/>
      <c r="B18" s="49"/>
      <c r="C18" s="49"/>
      <c r="D18" s="49"/>
      <c r="E18" s="49"/>
      <c r="F18" s="49"/>
    </row>
    <row r="19" spans="1:6" x14ac:dyDescent="0.25">
      <c r="A19" s="50"/>
      <c r="B19" s="45"/>
      <c r="C19" s="45"/>
      <c r="D19" s="45"/>
      <c r="E19" s="49"/>
      <c r="F19" s="45"/>
    </row>
    <row r="20" spans="1:6" x14ac:dyDescent="0.25">
      <c r="A20" s="46"/>
      <c r="B20" s="45"/>
      <c r="C20" s="45"/>
      <c r="D20" s="45"/>
      <c r="E20" s="45"/>
      <c r="F20" s="45"/>
    </row>
    <row r="21" spans="1:6" x14ac:dyDescent="0.25">
      <c r="A21" s="48" t="s">
        <v>59</v>
      </c>
      <c r="B21" s="49"/>
      <c r="C21" s="49"/>
      <c r="D21" s="49"/>
      <c r="E21" s="49"/>
      <c r="F21" s="49"/>
    </row>
  </sheetData>
  <conditionalFormatting sqref="B13:C13 B18:D18 F13 F18">
    <cfRule type="cellIs" dxfId="70" priority="29" stopIfTrue="1" operator="lessThan">
      <formula>0</formula>
    </cfRule>
  </conditionalFormatting>
  <conditionalFormatting sqref="Q8">
    <cfRule type="cellIs" dxfId="69" priority="4" stopIfTrue="1" operator="lessThan">
      <formula>0</formula>
    </cfRule>
  </conditionalFormatting>
  <conditionalFormatting sqref="A13">
    <cfRule type="cellIs" dxfId="68" priority="27" stopIfTrue="1" operator="lessThan">
      <formula>0</formula>
    </cfRule>
  </conditionalFormatting>
  <conditionalFormatting sqref="A18">
    <cfRule type="cellIs" dxfId="67" priority="26" stopIfTrue="1" operator="lessThan">
      <formula>0</formula>
    </cfRule>
  </conditionalFormatting>
  <conditionalFormatting sqref="A19">
    <cfRule type="cellIs" dxfId="66" priority="25" stopIfTrue="1" operator="lessThan">
      <formula>0</formula>
    </cfRule>
  </conditionalFormatting>
  <conditionalFormatting sqref="A10 F10:P10">
    <cfRule type="cellIs" dxfId="65" priority="24" stopIfTrue="1" operator="lessThan">
      <formula>0</formula>
    </cfRule>
  </conditionalFormatting>
  <conditionalFormatting sqref="G12:P12 A8 F8:P8">
    <cfRule type="cellIs" dxfId="64" priority="23" stopIfTrue="1" operator="lessThan">
      <formula>0</formula>
    </cfRule>
  </conditionalFormatting>
  <conditionalFormatting sqref="V10">
    <cfRule type="cellIs" dxfId="63" priority="22" stopIfTrue="1" operator="lessThan">
      <formula>0</formula>
    </cfRule>
  </conditionalFormatting>
  <conditionalFormatting sqref="V8">
    <cfRule type="cellIs" dxfId="62" priority="21" stopIfTrue="1" operator="lessThan">
      <formula>0</formula>
    </cfRule>
  </conditionalFormatting>
  <conditionalFormatting sqref="W10">
    <cfRule type="cellIs" dxfId="61" priority="20" stopIfTrue="1" operator="lessThan">
      <formula>0</formula>
    </cfRule>
  </conditionalFormatting>
  <conditionalFormatting sqref="W8">
    <cfRule type="cellIs" dxfId="60" priority="19" stopIfTrue="1" operator="lessThan">
      <formula>0</formula>
    </cfRule>
  </conditionalFormatting>
  <conditionalFormatting sqref="X10">
    <cfRule type="cellIs" dxfId="59" priority="18" stopIfTrue="1" operator="lessThan">
      <formula>0</formula>
    </cfRule>
  </conditionalFormatting>
  <conditionalFormatting sqref="X8">
    <cfRule type="cellIs" dxfId="58" priority="17" stopIfTrue="1" operator="lessThan">
      <formula>0</formula>
    </cfRule>
  </conditionalFormatting>
  <conditionalFormatting sqref="Y10">
    <cfRule type="cellIs" dxfId="57" priority="16" stopIfTrue="1" operator="lessThan">
      <formula>0</formula>
    </cfRule>
  </conditionalFormatting>
  <conditionalFormatting sqref="Y8">
    <cfRule type="cellIs" dxfId="56" priority="15" stopIfTrue="1" operator="lessThan">
      <formula>0</formula>
    </cfRule>
  </conditionalFormatting>
  <conditionalFormatting sqref="T8">
    <cfRule type="cellIs" dxfId="55" priority="14" stopIfTrue="1" operator="lessThan">
      <formula>0</formula>
    </cfRule>
  </conditionalFormatting>
  <conditionalFormatting sqref="T10">
    <cfRule type="cellIs" dxfId="54" priority="13" stopIfTrue="1" operator="lessThan">
      <formula>0</formula>
    </cfRule>
  </conditionalFormatting>
  <conditionalFormatting sqref="T11">
    <cfRule type="cellIs" dxfId="53" priority="12" stopIfTrue="1" operator="lessThan">
      <formula>0</formula>
    </cfRule>
  </conditionalFormatting>
  <conditionalFormatting sqref="U8">
    <cfRule type="cellIs" dxfId="52" priority="11" stopIfTrue="1" operator="lessThan">
      <formula>0</formula>
    </cfRule>
  </conditionalFormatting>
  <conditionalFormatting sqref="U10">
    <cfRule type="cellIs" dxfId="51" priority="10" stopIfTrue="1" operator="lessThan">
      <formula>0</formula>
    </cfRule>
  </conditionalFormatting>
  <conditionalFormatting sqref="U11">
    <cfRule type="cellIs" dxfId="50" priority="9" stopIfTrue="1" operator="lessThan">
      <formula>0</formula>
    </cfRule>
  </conditionalFormatting>
  <conditionalFormatting sqref="U12">
    <cfRule type="cellIs" dxfId="49" priority="8" stopIfTrue="1" operator="lessThan">
      <formula>0</formula>
    </cfRule>
  </conditionalFormatting>
  <conditionalFormatting sqref="Z8">
    <cfRule type="cellIs" dxfId="48" priority="7" stopIfTrue="1" operator="lessThan">
      <formula>0</formula>
    </cfRule>
  </conditionalFormatting>
  <conditionalFormatting sqref="Z10">
    <cfRule type="cellIs" dxfId="47" priority="6" stopIfTrue="1" operator="lessThan">
      <formula>0</formula>
    </cfRule>
  </conditionalFormatting>
  <conditionalFormatting sqref="Z11">
    <cfRule type="cellIs" dxfId="46" priority="5" stopIfTrue="1" operator="lessThan">
      <formula>0</formula>
    </cfRule>
  </conditionalFormatting>
  <conditionalFormatting sqref="Q10">
    <cfRule type="cellIs" dxfId="45" priority="3" stopIfTrue="1" operator="lessThan">
      <formula>0</formula>
    </cfRule>
  </conditionalFormatting>
  <conditionalFormatting sqref="Q11">
    <cfRule type="cellIs" dxfId="44" priority="2" stopIfTrue="1" operator="lessThan">
      <formula>0</formula>
    </cfRule>
  </conditionalFormatting>
  <conditionalFormatting sqref="Q12">
    <cfRule type="cellIs" dxfId="43" priority="1" stopIfTrue="1" operator="less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64" zoomScaleNormal="64" workbookViewId="0">
      <pane xSplit="1" ySplit="3" topLeftCell="B4" activePane="bottomRight" state="frozen"/>
      <selection pane="topRight" activeCell="B1" sqref="B1"/>
      <selection pane="bottomLeft" activeCell="A4" sqref="A4"/>
      <selection pane="bottomRight" activeCell="A29" sqref="A29"/>
    </sheetView>
  </sheetViews>
  <sheetFormatPr defaultRowHeight="15" x14ac:dyDescent="0.25"/>
  <cols>
    <col min="1" max="1" width="17.7109375" style="48" customWidth="1"/>
    <col min="2" max="2" width="9.85546875" style="46" bestFit="1" customWidth="1"/>
    <col min="3" max="3" width="9.85546875" style="46" customWidth="1"/>
    <col min="4" max="4" width="11.85546875" style="46" customWidth="1"/>
    <col min="5" max="5" width="13.42578125" style="46" bestFit="1" customWidth="1"/>
    <col min="6" max="6" width="12.28515625" style="46" bestFit="1" customWidth="1"/>
    <col min="7" max="8" width="9.140625" style="28"/>
    <col min="9" max="9" width="12.28515625" style="46" bestFit="1" customWidth="1"/>
    <col min="10" max="244" width="9.140625" style="46"/>
    <col min="245" max="245" width="6.140625" style="46" customWidth="1"/>
    <col min="246" max="246" width="5.7109375" style="46" customWidth="1"/>
    <col min="247" max="250" width="10.7109375" style="46" customWidth="1"/>
    <col min="251" max="251" width="11.28515625" style="46" customWidth="1"/>
    <col min="252" max="252" width="12.140625" style="46" customWidth="1"/>
    <col min="253" max="259" width="10.7109375" style="46" customWidth="1"/>
    <col min="260" max="260" width="11.7109375" style="46" customWidth="1"/>
    <col min="261" max="500" width="9.140625" style="46"/>
    <col min="501" max="501" width="6.140625" style="46" customWidth="1"/>
    <col min="502" max="502" width="5.7109375" style="46" customWidth="1"/>
    <col min="503" max="506" width="10.7109375" style="46" customWidth="1"/>
    <col min="507" max="507" width="11.28515625" style="46" customWidth="1"/>
    <col min="508" max="508" width="12.140625" style="46" customWidth="1"/>
    <col min="509" max="515" width="10.7109375" style="46" customWidth="1"/>
    <col min="516" max="516" width="11.7109375" style="46" customWidth="1"/>
    <col min="517" max="756" width="9.140625" style="46"/>
    <col min="757" max="757" width="6.140625" style="46" customWidth="1"/>
    <col min="758" max="758" width="5.7109375" style="46" customWidth="1"/>
    <col min="759" max="762" width="10.7109375" style="46" customWidth="1"/>
    <col min="763" max="763" width="11.28515625" style="46" customWidth="1"/>
    <col min="764" max="764" width="12.140625" style="46" customWidth="1"/>
    <col min="765" max="771" width="10.7109375" style="46" customWidth="1"/>
    <col min="772" max="772" width="11.7109375" style="46" customWidth="1"/>
    <col min="773" max="1012" width="9.140625" style="46"/>
    <col min="1013" max="1013" width="6.140625" style="46" customWidth="1"/>
    <col min="1014" max="1014" width="5.7109375" style="46" customWidth="1"/>
    <col min="1015" max="1018" width="10.7109375" style="46" customWidth="1"/>
    <col min="1019" max="1019" width="11.28515625" style="46" customWidth="1"/>
    <col min="1020" max="1020" width="12.140625" style="46" customWidth="1"/>
    <col min="1021" max="1027" width="10.7109375" style="46" customWidth="1"/>
    <col min="1028" max="1028" width="11.7109375" style="46" customWidth="1"/>
    <col min="1029" max="1268" width="9.140625" style="46"/>
    <col min="1269" max="1269" width="6.140625" style="46" customWidth="1"/>
    <col min="1270" max="1270" width="5.7109375" style="46" customWidth="1"/>
    <col min="1271" max="1274" width="10.7109375" style="46" customWidth="1"/>
    <col min="1275" max="1275" width="11.28515625" style="46" customWidth="1"/>
    <col min="1276" max="1276" width="12.140625" style="46" customWidth="1"/>
    <col min="1277" max="1283" width="10.7109375" style="46" customWidth="1"/>
    <col min="1284" max="1284" width="11.7109375" style="46" customWidth="1"/>
    <col min="1285" max="1524" width="9.140625" style="46"/>
    <col min="1525" max="1525" width="6.140625" style="46" customWidth="1"/>
    <col min="1526" max="1526" width="5.7109375" style="46" customWidth="1"/>
    <col min="1527" max="1530" width="10.7109375" style="46" customWidth="1"/>
    <col min="1531" max="1531" width="11.28515625" style="46" customWidth="1"/>
    <col min="1532" max="1532" width="12.140625" style="46" customWidth="1"/>
    <col min="1533" max="1539" width="10.7109375" style="46" customWidth="1"/>
    <col min="1540" max="1540" width="11.7109375" style="46" customWidth="1"/>
    <col min="1541" max="1780" width="9.140625" style="46"/>
    <col min="1781" max="1781" width="6.140625" style="46" customWidth="1"/>
    <col min="1782" max="1782" width="5.7109375" style="46" customWidth="1"/>
    <col min="1783" max="1786" width="10.7109375" style="46" customWidth="1"/>
    <col min="1787" max="1787" width="11.28515625" style="46" customWidth="1"/>
    <col min="1788" max="1788" width="12.140625" style="46" customWidth="1"/>
    <col min="1789" max="1795" width="10.7109375" style="46" customWidth="1"/>
    <col min="1796" max="1796" width="11.7109375" style="46" customWidth="1"/>
    <col min="1797" max="2036" width="9.140625" style="46"/>
    <col min="2037" max="2037" width="6.140625" style="46" customWidth="1"/>
    <col min="2038" max="2038" width="5.7109375" style="46" customWidth="1"/>
    <col min="2039" max="2042" width="10.7109375" style="46" customWidth="1"/>
    <col min="2043" max="2043" width="11.28515625" style="46" customWidth="1"/>
    <col min="2044" max="2044" width="12.140625" style="46" customWidth="1"/>
    <col min="2045" max="2051" width="10.7109375" style="46" customWidth="1"/>
    <col min="2052" max="2052" width="11.7109375" style="46" customWidth="1"/>
    <col min="2053" max="2292" width="9.140625" style="46"/>
    <col min="2293" max="2293" width="6.140625" style="46" customWidth="1"/>
    <col min="2294" max="2294" width="5.7109375" style="46" customWidth="1"/>
    <col min="2295" max="2298" width="10.7109375" style="46" customWidth="1"/>
    <col min="2299" max="2299" width="11.28515625" style="46" customWidth="1"/>
    <col min="2300" max="2300" width="12.140625" style="46" customWidth="1"/>
    <col min="2301" max="2307" width="10.7109375" style="46" customWidth="1"/>
    <col min="2308" max="2308" width="11.7109375" style="46" customWidth="1"/>
    <col min="2309" max="2548" width="9.140625" style="46"/>
    <col min="2549" max="2549" width="6.140625" style="46" customWidth="1"/>
    <col min="2550" max="2550" width="5.7109375" style="46" customWidth="1"/>
    <col min="2551" max="2554" width="10.7109375" style="46" customWidth="1"/>
    <col min="2555" max="2555" width="11.28515625" style="46" customWidth="1"/>
    <col min="2556" max="2556" width="12.140625" style="46" customWidth="1"/>
    <col min="2557" max="2563" width="10.7109375" style="46" customWidth="1"/>
    <col min="2564" max="2564" width="11.7109375" style="46" customWidth="1"/>
    <col min="2565" max="2804" width="9.140625" style="46"/>
    <col min="2805" max="2805" width="6.140625" style="46" customWidth="1"/>
    <col min="2806" max="2806" width="5.7109375" style="46" customWidth="1"/>
    <col min="2807" max="2810" width="10.7109375" style="46" customWidth="1"/>
    <col min="2811" max="2811" width="11.28515625" style="46" customWidth="1"/>
    <col min="2812" max="2812" width="12.140625" style="46" customWidth="1"/>
    <col min="2813" max="2819" width="10.7109375" style="46" customWidth="1"/>
    <col min="2820" max="2820" width="11.7109375" style="46" customWidth="1"/>
    <col min="2821" max="3060" width="9.140625" style="46"/>
    <col min="3061" max="3061" width="6.140625" style="46" customWidth="1"/>
    <col min="3062" max="3062" width="5.7109375" style="46" customWidth="1"/>
    <col min="3063" max="3066" width="10.7109375" style="46" customWidth="1"/>
    <col min="3067" max="3067" width="11.28515625" style="46" customWidth="1"/>
    <col min="3068" max="3068" width="12.140625" style="46" customWidth="1"/>
    <col min="3069" max="3075" width="10.7109375" style="46" customWidth="1"/>
    <col min="3076" max="3076" width="11.7109375" style="46" customWidth="1"/>
    <col min="3077" max="3316" width="9.140625" style="46"/>
    <col min="3317" max="3317" width="6.140625" style="46" customWidth="1"/>
    <col min="3318" max="3318" width="5.7109375" style="46" customWidth="1"/>
    <col min="3319" max="3322" width="10.7109375" style="46" customWidth="1"/>
    <col min="3323" max="3323" width="11.28515625" style="46" customWidth="1"/>
    <col min="3324" max="3324" width="12.140625" style="46" customWidth="1"/>
    <col min="3325" max="3331" width="10.7109375" style="46" customWidth="1"/>
    <col min="3332" max="3332" width="11.7109375" style="46" customWidth="1"/>
    <col min="3333" max="3572" width="9.140625" style="46"/>
    <col min="3573" max="3573" width="6.140625" style="46" customWidth="1"/>
    <col min="3574" max="3574" width="5.7109375" style="46" customWidth="1"/>
    <col min="3575" max="3578" width="10.7109375" style="46" customWidth="1"/>
    <col min="3579" max="3579" width="11.28515625" style="46" customWidth="1"/>
    <col min="3580" max="3580" width="12.140625" style="46" customWidth="1"/>
    <col min="3581" max="3587" width="10.7109375" style="46" customWidth="1"/>
    <col min="3588" max="3588" width="11.7109375" style="46" customWidth="1"/>
    <col min="3589" max="3828" width="9.140625" style="46"/>
    <col min="3829" max="3829" width="6.140625" style="46" customWidth="1"/>
    <col min="3830" max="3830" width="5.7109375" style="46" customWidth="1"/>
    <col min="3831" max="3834" width="10.7109375" style="46" customWidth="1"/>
    <col min="3835" max="3835" width="11.28515625" style="46" customWidth="1"/>
    <col min="3836" max="3836" width="12.140625" style="46" customWidth="1"/>
    <col min="3837" max="3843" width="10.7109375" style="46" customWidth="1"/>
    <col min="3844" max="3844" width="11.7109375" style="46" customWidth="1"/>
    <col min="3845" max="4084" width="9.140625" style="46"/>
    <col min="4085" max="4085" width="6.140625" style="46" customWidth="1"/>
    <col min="4086" max="4086" width="5.7109375" style="46" customWidth="1"/>
    <col min="4087" max="4090" width="10.7109375" style="46" customWidth="1"/>
    <col min="4091" max="4091" width="11.28515625" style="46" customWidth="1"/>
    <col min="4092" max="4092" width="12.140625" style="46" customWidth="1"/>
    <col min="4093" max="4099" width="10.7109375" style="46" customWidth="1"/>
    <col min="4100" max="4100" width="11.7109375" style="46" customWidth="1"/>
    <col min="4101" max="4340" width="9.140625" style="46"/>
    <col min="4341" max="4341" width="6.140625" style="46" customWidth="1"/>
    <col min="4342" max="4342" width="5.7109375" style="46" customWidth="1"/>
    <col min="4343" max="4346" width="10.7109375" style="46" customWidth="1"/>
    <col min="4347" max="4347" width="11.28515625" style="46" customWidth="1"/>
    <col min="4348" max="4348" width="12.140625" style="46" customWidth="1"/>
    <col min="4349" max="4355" width="10.7109375" style="46" customWidth="1"/>
    <col min="4356" max="4356" width="11.7109375" style="46" customWidth="1"/>
    <col min="4357" max="4596" width="9.140625" style="46"/>
    <col min="4597" max="4597" width="6.140625" style="46" customWidth="1"/>
    <col min="4598" max="4598" width="5.7109375" style="46" customWidth="1"/>
    <col min="4599" max="4602" width="10.7109375" style="46" customWidth="1"/>
    <col min="4603" max="4603" width="11.28515625" style="46" customWidth="1"/>
    <col min="4604" max="4604" width="12.140625" style="46" customWidth="1"/>
    <col min="4605" max="4611" width="10.7109375" style="46" customWidth="1"/>
    <col min="4612" max="4612" width="11.7109375" style="46" customWidth="1"/>
    <col min="4613" max="4852" width="9.140625" style="46"/>
    <col min="4853" max="4853" width="6.140625" style="46" customWidth="1"/>
    <col min="4854" max="4854" width="5.7109375" style="46" customWidth="1"/>
    <col min="4855" max="4858" width="10.7109375" style="46" customWidth="1"/>
    <col min="4859" max="4859" width="11.28515625" style="46" customWidth="1"/>
    <col min="4860" max="4860" width="12.140625" style="46" customWidth="1"/>
    <col min="4861" max="4867" width="10.7109375" style="46" customWidth="1"/>
    <col min="4868" max="4868" width="11.7109375" style="46" customWidth="1"/>
    <col min="4869" max="5108" width="9.140625" style="46"/>
    <col min="5109" max="5109" width="6.140625" style="46" customWidth="1"/>
    <col min="5110" max="5110" width="5.7109375" style="46" customWidth="1"/>
    <col min="5111" max="5114" width="10.7109375" style="46" customWidth="1"/>
    <col min="5115" max="5115" width="11.28515625" style="46" customWidth="1"/>
    <col min="5116" max="5116" width="12.140625" style="46" customWidth="1"/>
    <col min="5117" max="5123" width="10.7109375" style="46" customWidth="1"/>
    <col min="5124" max="5124" width="11.7109375" style="46" customWidth="1"/>
    <col min="5125" max="5364" width="9.140625" style="46"/>
    <col min="5365" max="5365" width="6.140625" style="46" customWidth="1"/>
    <col min="5366" max="5366" width="5.7109375" style="46" customWidth="1"/>
    <col min="5367" max="5370" width="10.7109375" style="46" customWidth="1"/>
    <col min="5371" max="5371" width="11.28515625" style="46" customWidth="1"/>
    <col min="5372" max="5372" width="12.140625" style="46" customWidth="1"/>
    <col min="5373" max="5379" width="10.7109375" style="46" customWidth="1"/>
    <col min="5380" max="5380" width="11.7109375" style="46" customWidth="1"/>
    <col min="5381" max="5620" width="9.140625" style="46"/>
    <col min="5621" max="5621" width="6.140625" style="46" customWidth="1"/>
    <col min="5622" max="5622" width="5.7109375" style="46" customWidth="1"/>
    <col min="5623" max="5626" width="10.7109375" style="46" customWidth="1"/>
    <col min="5627" max="5627" width="11.28515625" style="46" customWidth="1"/>
    <col min="5628" max="5628" width="12.140625" style="46" customWidth="1"/>
    <col min="5629" max="5635" width="10.7109375" style="46" customWidth="1"/>
    <col min="5636" max="5636" width="11.7109375" style="46" customWidth="1"/>
    <col min="5637" max="5876" width="9.140625" style="46"/>
    <col min="5877" max="5877" width="6.140625" style="46" customWidth="1"/>
    <col min="5878" max="5878" width="5.7109375" style="46" customWidth="1"/>
    <col min="5879" max="5882" width="10.7109375" style="46" customWidth="1"/>
    <col min="5883" max="5883" width="11.28515625" style="46" customWidth="1"/>
    <col min="5884" max="5884" width="12.140625" style="46" customWidth="1"/>
    <col min="5885" max="5891" width="10.7109375" style="46" customWidth="1"/>
    <col min="5892" max="5892" width="11.7109375" style="46" customWidth="1"/>
    <col min="5893" max="6132" width="9.140625" style="46"/>
    <col min="6133" max="6133" width="6.140625" style="46" customWidth="1"/>
    <col min="6134" max="6134" width="5.7109375" style="46" customWidth="1"/>
    <col min="6135" max="6138" width="10.7109375" style="46" customWidth="1"/>
    <col min="6139" max="6139" width="11.28515625" style="46" customWidth="1"/>
    <col min="6140" max="6140" width="12.140625" style="46" customWidth="1"/>
    <col min="6141" max="6147" width="10.7109375" style="46" customWidth="1"/>
    <col min="6148" max="6148" width="11.7109375" style="46" customWidth="1"/>
    <col min="6149" max="6388" width="9.140625" style="46"/>
    <col min="6389" max="6389" width="6.140625" style="46" customWidth="1"/>
    <col min="6390" max="6390" width="5.7109375" style="46" customWidth="1"/>
    <col min="6391" max="6394" width="10.7109375" style="46" customWidth="1"/>
    <col min="6395" max="6395" width="11.28515625" style="46" customWidth="1"/>
    <col min="6396" max="6396" width="12.140625" style="46" customWidth="1"/>
    <col min="6397" max="6403" width="10.7109375" style="46" customWidth="1"/>
    <col min="6404" max="6404" width="11.7109375" style="46" customWidth="1"/>
    <col min="6405" max="6644" width="9.140625" style="46"/>
    <col min="6645" max="6645" width="6.140625" style="46" customWidth="1"/>
    <col min="6646" max="6646" width="5.7109375" style="46" customWidth="1"/>
    <col min="6647" max="6650" width="10.7109375" style="46" customWidth="1"/>
    <col min="6651" max="6651" width="11.28515625" style="46" customWidth="1"/>
    <col min="6652" max="6652" width="12.140625" style="46" customWidth="1"/>
    <col min="6653" max="6659" width="10.7109375" style="46" customWidth="1"/>
    <col min="6660" max="6660" width="11.7109375" style="46" customWidth="1"/>
    <col min="6661" max="6900" width="9.140625" style="46"/>
    <col min="6901" max="6901" width="6.140625" style="46" customWidth="1"/>
    <col min="6902" max="6902" width="5.7109375" style="46" customWidth="1"/>
    <col min="6903" max="6906" width="10.7109375" style="46" customWidth="1"/>
    <col min="6907" max="6907" width="11.28515625" style="46" customWidth="1"/>
    <col min="6908" max="6908" width="12.140625" style="46" customWidth="1"/>
    <col min="6909" max="6915" width="10.7109375" style="46" customWidth="1"/>
    <col min="6916" max="6916" width="11.7109375" style="46" customWidth="1"/>
    <col min="6917" max="7156" width="9.140625" style="46"/>
    <col min="7157" max="7157" width="6.140625" style="46" customWidth="1"/>
    <col min="7158" max="7158" width="5.7109375" style="46" customWidth="1"/>
    <col min="7159" max="7162" width="10.7109375" style="46" customWidth="1"/>
    <col min="7163" max="7163" width="11.28515625" style="46" customWidth="1"/>
    <col min="7164" max="7164" width="12.140625" style="46" customWidth="1"/>
    <col min="7165" max="7171" width="10.7109375" style="46" customWidth="1"/>
    <col min="7172" max="7172" width="11.7109375" style="46" customWidth="1"/>
    <col min="7173" max="7412" width="9.140625" style="46"/>
    <col min="7413" max="7413" width="6.140625" style="46" customWidth="1"/>
    <col min="7414" max="7414" width="5.7109375" style="46" customWidth="1"/>
    <col min="7415" max="7418" width="10.7109375" style="46" customWidth="1"/>
    <col min="7419" max="7419" width="11.28515625" style="46" customWidth="1"/>
    <col min="7420" max="7420" width="12.140625" style="46" customWidth="1"/>
    <col min="7421" max="7427" width="10.7109375" style="46" customWidth="1"/>
    <col min="7428" max="7428" width="11.7109375" style="46" customWidth="1"/>
    <col min="7429" max="7668" width="9.140625" style="46"/>
    <col min="7669" max="7669" width="6.140625" style="46" customWidth="1"/>
    <col min="7670" max="7670" width="5.7109375" style="46" customWidth="1"/>
    <col min="7671" max="7674" width="10.7109375" style="46" customWidth="1"/>
    <col min="7675" max="7675" width="11.28515625" style="46" customWidth="1"/>
    <col min="7676" max="7676" width="12.140625" style="46" customWidth="1"/>
    <col min="7677" max="7683" width="10.7109375" style="46" customWidth="1"/>
    <col min="7684" max="7684" width="11.7109375" style="46" customWidth="1"/>
    <col min="7685" max="7924" width="9.140625" style="46"/>
    <col min="7925" max="7925" width="6.140625" style="46" customWidth="1"/>
    <col min="7926" max="7926" width="5.7109375" style="46" customWidth="1"/>
    <col min="7927" max="7930" width="10.7109375" style="46" customWidth="1"/>
    <col min="7931" max="7931" width="11.28515625" style="46" customWidth="1"/>
    <col min="7932" max="7932" width="12.140625" style="46" customWidth="1"/>
    <col min="7933" max="7939" width="10.7109375" style="46" customWidth="1"/>
    <col min="7940" max="7940" width="11.7109375" style="46" customWidth="1"/>
    <col min="7941" max="8180" width="9.140625" style="46"/>
    <col min="8181" max="8181" width="6.140625" style="46" customWidth="1"/>
    <col min="8182" max="8182" width="5.7109375" style="46" customWidth="1"/>
    <col min="8183" max="8186" width="10.7109375" style="46" customWidth="1"/>
    <col min="8187" max="8187" width="11.28515625" style="46" customWidth="1"/>
    <col min="8188" max="8188" width="12.140625" style="46" customWidth="1"/>
    <col min="8189" max="8195" width="10.7109375" style="46" customWidth="1"/>
    <col min="8196" max="8196" width="11.7109375" style="46" customWidth="1"/>
    <col min="8197" max="8436" width="9.140625" style="46"/>
    <col min="8437" max="8437" width="6.140625" style="46" customWidth="1"/>
    <col min="8438" max="8438" width="5.7109375" style="46" customWidth="1"/>
    <col min="8439" max="8442" width="10.7109375" style="46" customWidth="1"/>
    <col min="8443" max="8443" width="11.28515625" style="46" customWidth="1"/>
    <col min="8444" max="8444" width="12.140625" style="46" customWidth="1"/>
    <col min="8445" max="8451" width="10.7109375" style="46" customWidth="1"/>
    <col min="8452" max="8452" width="11.7109375" style="46" customWidth="1"/>
    <col min="8453" max="8692" width="9.140625" style="46"/>
    <col min="8693" max="8693" width="6.140625" style="46" customWidth="1"/>
    <col min="8694" max="8694" width="5.7109375" style="46" customWidth="1"/>
    <col min="8695" max="8698" width="10.7109375" style="46" customWidth="1"/>
    <col min="8699" max="8699" width="11.28515625" style="46" customWidth="1"/>
    <col min="8700" max="8700" width="12.140625" style="46" customWidth="1"/>
    <col min="8701" max="8707" width="10.7109375" style="46" customWidth="1"/>
    <col min="8708" max="8708" width="11.7109375" style="46" customWidth="1"/>
    <col min="8709" max="8948" width="9.140625" style="46"/>
    <col min="8949" max="8949" width="6.140625" style="46" customWidth="1"/>
    <col min="8950" max="8950" width="5.7109375" style="46" customWidth="1"/>
    <col min="8951" max="8954" width="10.7109375" style="46" customWidth="1"/>
    <col min="8955" max="8955" width="11.28515625" style="46" customWidth="1"/>
    <col min="8956" max="8956" width="12.140625" style="46" customWidth="1"/>
    <col min="8957" max="8963" width="10.7109375" style="46" customWidth="1"/>
    <col min="8964" max="8964" width="11.7109375" style="46" customWidth="1"/>
    <col min="8965" max="9204" width="9.140625" style="46"/>
    <col min="9205" max="9205" width="6.140625" style="46" customWidth="1"/>
    <col min="9206" max="9206" width="5.7109375" style="46" customWidth="1"/>
    <col min="9207" max="9210" width="10.7109375" style="46" customWidth="1"/>
    <col min="9211" max="9211" width="11.28515625" style="46" customWidth="1"/>
    <col min="9212" max="9212" width="12.140625" style="46" customWidth="1"/>
    <col min="9213" max="9219" width="10.7109375" style="46" customWidth="1"/>
    <col min="9220" max="9220" width="11.7109375" style="46" customWidth="1"/>
    <col min="9221" max="9460" width="9.140625" style="46"/>
    <col min="9461" max="9461" width="6.140625" style="46" customWidth="1"/>
    <col min="9462" max="9462" width="5.7109375" style="46" customWidth="1"/>
    <col min="9463" max="9466" width="10.7109375" style="46" customWidth="1"/>
    <col min="9467" max="9467" width="11.28515625" style="46" customWidth="1"/>
    <col min="9468" max="9468" width="12.140625" style="46" customWidth="1"/>
    <col min="9469" max="9475" width="10.7109375" style="46" customWidth="1"/>
    <col min="9476" max="9476" width="11.7109375" style="46" customWidth="1"/>
    <col min="9477" max="9716" width="9.140625" style="46"/>
    <col min="9717" max="9717" width="6.140625" style="46" customWidth="1"/>
    <col min="9718" max="9718" width="5.7109375" style="46" customWidth="1"/>
    <col min="9719" max="9722" width="10.7109375" style="46" customWidth="1"/>
    <col min="9723" max="9723" width="11.28515625" style="46" customWidth="1"/>
    <col min="9724" max="9724" width="12.140625" style="46" customWidth="1"/>
    <col min="9725" max="9731" width="10.7109375" style="46" customWidth="1"/>
    <col min="9732" max="9732" width="11.7109375" style="46" customWidth="1"/>
    <col min="9733" max="9972" width="9.140625" style="46"/>
    <col min="9973" max="9973" width="6.140625" style="46" customWidth="1"/>
    <col min="9974" max="9974" width="5.7109375" style="46" customWidth="1"/>
    <col min="9975" max="9978" width="10.7109375" style="46" customWidth="1"/>
    <col min="9979" max="9979" width="11.28515625" style="46" customWidth="1"/>
    <col min="9980" max="9980" width="12.140625" style="46" customWidth="1"/>
    <col min="9981" max="9987" width="10.7109375" style="46" customWidth="1"/>
    <col min="9988" max="9988" width="11.7109375" style="46" customWidth="1"/>
    <col min="9989" max="10228" width="9.140625" style="46"/>
    <col min="10229" max="10229" width="6.140625" style="46" customWidth="1"/>
    <col min="10230" max="10230" width="5.7109375" style="46" customWidth="1"/>
    <col min="10231" max="10234" width="10.7109375" style="46" customWidth="1"/>
    <col min="10235" max="10235" width="11.28515625" style="46" customWidth="1"/>
    <col min="10236" max="10236" width="12.140625" style="46" customWidth="1"/>
    <col min="10237" max="10243" width="10.7109375" style="46" customWidth="1"/>
    <col min="10244" max="10244" width="11.7109375" style="46" customWidth="1"/>
    <col min="10245" max="10484" width="9.140625" style="46"/>
    <col min="10485" max="10485" width="6.140625" style="46" customWidth="1"/>
    <col min="10486" max="10486" width="5.7109375" style="46" customWidth="1"/>
    <col min="10487" max="10490" width="10.7109375" style="46" customWidth="1"/>
    <col min="10491" max="10491" width="11.28515625" style="46" customWidth="1"/>
    <col min="10492" max="10492" width="12.140625" style="46" customWidth="1"/>
    <col min="10493" max="10499" width="10.7109375" style="46" customWidth="1"/>
    <col min="10500" max="10500" width="11.7109375" style="46" customWidth="1"/>
    <col min="10501" max="10740" width="9.140625" style="46"/>
    <col min="10741" max="10741" width="6.140625" style="46" customWidth="1"/>
    <col min="10742" max="10742" width="5.7109375" style="46" customWidth="1"/>
    <col min="10743" max="10746" width="10.7109375" style="46" customWidth="1"/>
    <col min="10747" max="10747" width="11.28515625" style="46" customWidth="1"/>
    <col min="10748" max="10748" width="12.140625" style="46" customWidth="1"/>
    <col min="10749" max="10755" width="10.7109375" style="46" customWidth="1"/>
    <col min="10756" max="10756" width="11.7109375" style="46" customWidth="1"/>
    <col min="10757" max="10996" width="9.140625" style="46"/>
    <col min="10997" max="10997" width="6.140625" style="46" customWidth="1"/>
    <col min="10998" max="10998" width="5.7109375" style="46" customWidth="1"/>
    <col min="10999" max="11002" width="10.7109375" style="46" customWidth="1"/>
    <col min="11003" max="11003" width="11.28515625" style="46" customWidth="1"/>
    <col min="11004" max="11004" width="12.140625" style="46" customWidth="1"/>
    <col min="11005" max="11011" width="10.7109375" style="46" customWidth="1"/>
    <col min="11012" max="11012" width="11.7109375" style="46" customWidth="1"/>
    <col min="11013" max="11252" width="9.140625" style="46"/>
    <col min="11253" max="11253" width="6.140625" style="46" customWidth="1"/>
    <col min="11254" max="11254" width="5.7109375" style="46" customWidth="1"/>
    <col min="11255" max="11258" width="10.7109375" style="46" customWidth="1"/>
    <col min="11259" max="11259" width="11.28515625" style="46" customWidth="1"/>
    <col min="11260" max="11260" width="12.140625" style="46" customWidth="1"/>
    <col min="11261" max="11267" width="10.7109375" style="46" customWidth="1"/>
    <col min="11268" max="11268" width="11.7109375" style="46" customWidth="1"/>
    <col min="11269" max="11508" width="9.140625" style="46"/>
    <col min="11509" max="11509" width="6.140625" style="46" customWidth="1"/>
    <col min="11510" max="11510" width="5.7109375" style="46" customWidth="1"/>
    <col min="11511" max="11514" width="10.7109375" style="46" customWidth="1"/>
    <col min="11515" max="11515" width="11.28515625" style="46" customWidth="1"/>
    <col min="11516" max="11516" width="12.140625" style="46" customWidth="1"/>
    <col min="11517" max="11523" width="10.7109375" style="46" customWidth="1"/>
    <col min="11524" max="11524" width="11.7109375" style="46" customWidth="1"/>
    <col min="11525" max="11764" width="9.140625" style="46"/>
    <col min="11765" max="11765" width="6.140625" style="46" customWidth="1"/>
    <col min="11766" max="11766" width="5.7109375" style="46" customWidth="1"/>
    <col min="11767" max="11770" width="10.7109375" style="46" customWidth="1"/>
    <col min="11771" max="11771" width="11.28515625" style="46" customWidth="1"/>
    <col min="11772" max="11772" width="12.140625" style="46" customWidth="1"/>
    <col min="11773" max="11779" width="10.7109375" style="46" customWidth="1"/>
    <col min="11780" max="11780" width="11.7109375" style="46" customWidth="1"/>
    <col min="11781" max="12020" width="9.140625" style="46"/>
    <col min="12021" max="12021" width="6.140625" style="46" customWidth="1"/>
    <col min="12022" max="12022" width="5.7109375" style="46" customWidth="1"/>
    <col min="12023" max="12026" width="10.7109375" style="46" customWidth="1"/>
    <col min="12027" max="12027" width="11.28515625" style="46" customWidth="1"/>
    <col min="12028" max="12028" width="12.140625" style="46" customWidth="1"/>
    <col min="12029" max="12035" width="10.7109375" style="46" customWidth="1"/>
    <col min="12036" max="12036" width="11.7109375" style="46" customWidth="1"/>
    <col min="12037" max="12276" width="9.140625" style="46"/>
    <col min="12277" max="12277" width="6.140625" style="46" customWidth="1"/>
    <col min="12278" max="12278" width="5.7109375" style="46" customWidth="1"/>
    <col min="12279" max="12282" width="10.7109375" style="46" customWidth="1"/>
    <col min="12283" max="12283" width="11.28515625" style="46" customWidth="1"/>
    <col min="12284" max="12284" width="12.140625" style="46" customWidth="1"/>
    <col min="12285" max="12291" width="10.7109375" style="46" customWidth="1"/>
    <col min="12292" max="12292" width="11.7109375" style="46" customWidth="1"/>
    <col min="12293" max="12532" width="9.140625" style="46"/>
    <col min="12533" max="12533" width="6.140625" style="46" customWidth="1"/>
    <col min="12534" max="12534" width="5.7109375" style="46" customWidth="1"/>
    <col min="12535" max="12538" width="10.7109375" style="46" customWidth="1"/>
    <col min="12539" max="12539" width="11.28515625" style="46" customWidth="1"/>
    <col min="12540" max="12540" width="12.140625" style="46" customWidth="1"/>
    <col min="12541" max="12547" width="10.7109375" style="46" customWidth="1"/>
    <col min="12548" max="12548" width="11.7109375" style="46" customWidth="1"/>
    <col min="12549" max="12788" width="9.140625" style="46"/>
    <col min="12789" max="12789" width="6.140625" style="46" customWidth="1"/>
    <col min="12790" max="12790" width="5.7109375" style="46" customWidth="1"/>
    <col min="12791" max="12794" width="10.7109375" style="46" customWidth="1"/>
    <col min="12795" max="12795" width="11.28515625" style="46" customWidth="1"/>
    <col min="12796" max="12796" width="12.140625" style="46" customWidth="1"/>
    <col min="12797" max="12803" width="10.7109375" style="46" customWidth="1"/>
    <col min="12804" max="12804" width="11.7109375" style="46" customWidth="1"/>
    <col min="12805" max="13044" width="9.140625" style="46"/>
    <col min="13045" max="13045" width="6.140625" style="46" customWidth="1"/>
    <col min="13046" max="13046" width="5.7109375" style="46" customWidth="1"/>
    <col min="13047" max="13050" width="10.7109375" style="46" customWidth="1"/>
    <col min="13051" max="13051" width="11.28515625" style="46" customWidth="1"/>
    <col min="13052" max="13052" width="12.140625" style="46" customWidth="1"/>
    <col min="13053" max="13059" width="10.7109375" style="46" customWidth="1"/>
    <col min="13060" max="13060" width="11.7109375" style="46" customWidth="1"/>
    <col min="13061" max="13300" width="9.140625" style="46"/>
    <col min="13301" max="13301" width="6.140625" style="46" customWidth="1"/>
    <col min="13302" max="13302" width="5.7109375" style="46" customWidth="1"/>
    <col min="13303" max="13306" width="10.7109375" style="46" customWidth="1"/>
    <col min="13307" max="13307" width="11.28515625" style="46" customWidth="1"/>
    <col min="13308" max="13308" width="12.140625" style="46" customWidth="1"/>
    <col min="13309" max="13315" width="10.7109375" style="46" customWidth="1"/>
    <col min="13316" max="13316" width="11.7109375" style="46" customWidth="1"/>
    <col min="13317" max="13556" width="9.140625" style="46"/>
    <col min="13557" max="13557" width="6.140625" style="46" customWidth="1"/>
    <col min="13558" max="13558" width="5.7109375" style="46" customWidth="1"/>
    <col min="13559" max="13562" width="10.7109375" style="46" customWidth="1"/>
    <col min="13563" max="13563" width="11.28515625" style="46" customWidth="1"/>
    <col min="13564" max="13564" width="12.140625" style="46" customWidth="1"/>
    <col min="13565" max="13571" width="10.7109375" style="46" customWidth="1"/>
    <col min="13572" max="13572" width="11.7109375" style="46" customWidth="1"/>
    <col min="13573" max="13812" width="9.140625" style="46"/>
    <col min="13813" max="13813" width="6.140625" style="46" customWidth="1"/>
    <col min="13814" max="13814" width="5.7109375" style="46" customWidth="1"/>
    <col min="13815" max="13818" width="10.7109375" style="46" customWidth="1"/>
    <col min="13819" max="13819" width="11.28515625" style="46" customWidth="1"/>
    <col min="13820" max="13820" width="12.140625" style="46" customWidth="1"/>
    <col min="13821" max="13827" width="10.7109375" style="46" customWidth="1"/>
    <col min="13828" max="13828" width="11.7109375" style="46" customWidth="1"/>
    <col min="13829" max="14068" width="9.140625" style="46"/>
    <col min="14069" max="14069" width="6.140625" style="46" customWidth="1"/>
    <col min="14070" max="14070" width="5.7109375" style="46" customWidth="1"/>
    <col min="14071" max="14074" width="10.7109375" style="46" customWidth="1"/>
    <col min="14075" max="14075" width="11.28515625" style="46" customWidth="1"/>
    <col min="14076" max="14076" width="12.140625" style="46" customWidth="1"/>
    <col min="14077" max="14083" width="10.7109375" style="46" customWidth="1"/>
    <col min="14084" max="14084" width="11.7109375" style="46" customWidth="1"/>
    <col min="14085" max="14324" width="9.140625" style="46"/>
    <col min="14325" max="14325" width="6.140625" style="46" customWidth="1"/>
    <col min="14326" max="14326" width="5.7109375" style="46" customWidth="1"/>
    <col min="14327" max="14330" width="10.7109375" style="46" customWidth="1"/>
    <col min="14331" max="14331" width="11.28515625" style="46" customWidth="1"/>
    <col min="14332" max="14332" width="12.140625" style="46" customWidth="1"/>
    <col min="14333" max="14339" width="10.7109375" style="46" customWidth="1"/>
    <col min="14340" max="14340" width="11.7109375" style="46" customWidth="1"/>
    <col min="14341" max="14580" width="9.140625" style="46"/>
    <col min="14581" max="14581" width="6.140625" style="46" customWidth="1"/>
    <col min="14582" max="14582" width="5.7109375" style="46" customWidth="1"/>
    <col min="14583" max="14586" width="10.7109375" style="46" customWidth="1"/>
    <col min="14587" max="14587" width="11.28515625" style="46" customWidth="1"/>
    <col min="14588" max="14588" width="12.140625" style="46" customWidth="1"/>
    <col min="14589" max="14595" width="10.7109375" style="46" customWidth="1"/>
    <col min="14596" max="14596" width="11.7109375" style="46" customWidth="1"/>
    <col min="14597" max="14836" width="9.140625" style="46"/>
    <col min="14837" max="14837" width="6.140625" style="46" customWidth="1"/>
    <col min="14838" max="14838" width="5.7109375" style="46" customWidth="1"/>
    <col min="14839" max="14842" width="10.7109375" style="46" customWidth="1"/>
    <col min="14843" max="14843" width="11.28515625" style="46" customWidth="1"/>
    <col min="14844" max="14844" width="12.140625" style="46" customWidth="1"/>
    <col min="14845" max="14851" width="10.7109375" style="46" customWidth="1"/>
    <col min="14852" max="14852" width="11.7109375" style="46" customWidth="1"/>
    <col min="14853" max="15092" width="9.140625" style="46"/>
    <col min="15093" max="15093" width="6.140625" style="46" customWidth="1"/>
    <col min="15094" max="15094" width="5.7109375" style="46" customWidth="1"/>
    <col min="15095" max="15098" width="10.7109375" style="46" customWidth="1"/>
    <col min="15099" max="15099" width="11.28515625" style="46" customWidth="1"/>
    <col min="15100" max="15100" width="12.140625" style="46" customWidth="1"/>
    <col min="15101" max="15107" width="10.7109375" style="46" customWidth="1"/>
    <col min="15108" max="15108" width="11.7109375" style="46" customWidth="1"/>
    <col min="15109" max="15348" width="9.140625" style="46"/>
    <col min="15349" max="15349" width="6.140625" style="46" customWidth="1"/>
    <col min="15350" max="15350" width="5.7109375" style="46" customWidth="1"/>
    <col min="15351" max="15354" width="10.7109375" style="46" customWidth="1"/>
    <col min="15355" max="15355" width="11.28515625" style="46" customWidth="1"/>
    <col min="15356" max="15356" width="12.140625" style="46" customWidth="1"/>
    <col min="15357" max="15363" width="10.7109375" style="46" customWidth="1"/>
    <col min="15364" max="15364" width="11.7109375" style="46" customWidth="1"/>
    <col min="15365" max="15604" width="9.140625" style="46"/>
    <col min="15605" max="15605" width="6.140625" style="46" customWidth="1"/>
    <col min="15606" max="15606" width="5.7109375" style="46" customWidth="1"/>
    <col min="15607" max="15610" width="10.7109375" style="46" customWidth="1"/>
    <col min="15611" max="15611" width="11.28515625" style="46" customWidth="1"/>
    <col min="15612" max="15612" width="12.140625" style="46" customWidth="1"/>
    <col min="15613" max="15619" width="10.7109375" style="46" customWidth="1"/>
    <col min="15620" max="15620" width="11.7109375" style="46" customWidth="1"/>
    <col min="15621" max="15860" width="9.140625" style="46"/>
    <col min="15861" max="15861" width="6.140625" style="46" customWidth="1"/>
    <col min="15862" max="15862" width="5.7109375" style="46" customWidth="1"/>
    <col min="15863" max="15866" width="10.7109375" style="46" customWidth="1"/>
    <col min="15867" max="15867" width="11.28515625" style="46" customWidth="1"/>
    <col min="15868" max="15868" width="12.140625" style="46" customWidth="1"/>
    <col min="15869" max="15875" width="10.7109375" style="46" customWidth="1"/>
    <col min="15876" max="15876" width="11.7109375" style="46" customWidth="1"/>
    <col min="15877" max="16116" width="9.140625" style="46"/>
    <col min="16117" max="16117" width="6.140625" style="46" customWidth="1"/>
    <col min="16118" max="16118" width="5.7109375" style="46" customWidth="1"/>
    <col min="16119" max="16122" width="10.7109375" style="46" customWidth="1"/>
    <col min="16123" max="16123" width="11.28515625" style="46" customWidth="1"/>
    <col min="16124" max="16124" width="12.140625" style="46" customWidth="1"/>
    <col min="16125" max="16131" width="10.7109375" style="46" customWidth="1"/>
    <col min="16132" max="16132" width="11.7109375" style="46" customWidth="1"/>
    <col min="16133" max="16384" width="9.140625" style="46"/>
  </cols>
  <sheetData>
    <row r="1" spans="1:9" ht="26.25" x14ac:dyDescent="0.4">
      <c r="A1" s="44" t="s">
        <v>250</v>
      </c>
    </row>
    <row r="2" spans="1:9" x14ac:dyDescent="0.25">
      <c r="A2" s="48" t="s">
        <v>44</v>
      </c>
    </row>
    <row r="3" spans="1:9" ht="16.5" customHeight="1" x14ac:dyDescent="0.25">
      <c r="B3" s="46" t="s">
        <v>243</v>
      </c>
      <c r="D3" s="46" t="s">
        <v>244</v>
      </c>
      <c r="E3" s="46" t="s">
        <v>245</v>
      </c>
      <c r="F3" s="46" t="s">
        <v>246</v>
      </c>
      <c r="G3" s="28" t="s">
        <v>247</v>
      </c>
      <c r="H3" s="28" t="s">
        <v>248</v>
      </c>
      <c r="I3" s="46" t="s">
        <v>249</v>
      </c>
    </row>
    <row r="4" spans="1:9" x14ac:dyDescent="0.25">
      <c r="A4" s="48">
        <v>1994</v>
      </c>
      <c r="B4" s="46">
        <f>I4*10^6/E4</f>
        <v>57997.322410050954</v>
      </c>
      <c r="D4" s="51">
        <v>1623847.8898346215</v>
      </c>
      <c r="E4" s="46">
        <v>40558495</v>
      </c>
      <c r="F4" s="51">
        <v>469558.88495177438</v>
      </c>
      <c r="G4" s="28">
        <f>F4/D4</f>
        <v>0.28916432868573422</v>
      </c>
      <c r="H4" s="28">
        <f>G4/G$27</f>
        <v>0.19961827007191796</v>
      </c>
      <c r="I4" s="46">
        <f>F4/H4</f>
        <v>2352284.1109814392</v>
      </c>
    </row>
    <row r="5" spans="1:9" x14ac:dyDescent="0.25">
      <c r="A5" s="48">
        <v>1995</v>
      </c>
      <c r="B5" s="46">
        <f t="shared" ref="B5:B27" si="0">I5*10^6/E5</f>
        <v>58559.988352495377</v>
      </c>
      <c r="D5" s="51">
        <v>1674703.9489894845</v>
      </c>
      <c r="E5" s="46">
        <v>41426810</v>
      </c>
      <c r="F5" s="51">
        <v>527324.02920409711</v>
      </c>
      <c r="G5" s="28">
        <f t="shared" ref="G5:G27" si="1">F5/D5</f>
        <v>0.31487596928536782</v>
      </c>
      <c r="H5" s="28">
        <f t="shared" ref="H5:H27" si="2">G5/G$27</f>
        <v>0.21736773882740817</v>
      </c>
      <c r="I5" s="46">
        <f t="shared" ref="I5:I27" si="3">F5/H5</f>
        <v>2425953.511081039</v>
      </c>
    </row>
    <row r="6" spans="1:9" x14ac:dyDescent="0.25">
      <c r="A6" s="48">
        <v>1996</v>
      </c>
      <c r="B6" s="46">
        <f t="shared" si="0"/>
        <v>59827.205513229019</v>
      </c>
      <c r="D6" s="51">
        <v>1743298.925655148</v>
      </c>
      <c r="E6" s="46">
        <v>42210216</v>
      </c>
      <c r="F6" s="51">
        <v>600287.73566997133</v>
      </c>
      <c r="G6" s="28">
        <f t="shared" si="1"/>
        <v>0.34434010532323228</v>
      </c>
      <c r="H6" s="28">
        <f t="shared" si="2"/>
        <v>0.23770766073884941</v>
      </c>
      <c r="I6" s="46">
        <f t="shared" si="3"/>
        <v>2525319.2673897874</v>
      </c>
    </row>
    <row r="7" spans="1:9" x14ac:dyDescent="0.25">
      <c r="A7" s="48">
        <v>1997</v>
      </c>
      <c r="B7" s="46">
        <f t="shared" si="0"/>
        <v>60895.063756059237</v>
      </c>
      <c r="D7" s="51">
        <v>1804316.0466545285</v>
      </c>
      <c r="E7" s="46">
        <v>42921506</v>
      </c>
      <c r="F7" s="51">
        <v>668982.52746789693</v>
      </c>
      <c r="G7" s="28">
        <f t="shared" si="1"/>
        <v>0.37076793098874805</v>
      </c>
      <c r="H7" s="28">
        <f t="shared" si="2"/>
        <v>0.25595153219107791</v>
      </c>
      <c r="I7" s="46">
        <f t="shared" si="3"/>
        <v>2613707.8443760793</v>
      </c>
    </row>
    <row r="8" spans="1:9" x14ac:dyDescent="0.25">
      <c r="A8" s="48">
        <v>1998</v>
      </c>
      <c r="B8" s="46">
        <f t="shared" si="0"/>
        <v>60828.287003150937</v>
      </c>
      <c r="D8" s="51">
        <v>1830157.8182993</v>
      </c>
      <c r="E8" s="46">
        <v>43584030</v>
      </c>
      <c r="F8" s="51">
        <v>733414.97932419402</v>
      </c>
      <c r="G8" s="28">
        <f t="shared" si="1"/>
        <v>0.40073865324124353</v>
      </c>
      <c r="H8" s="28">
        <f t="shared" si="2"/>
        <v>0.27664116481637707</v>
      </c>
      <c r="I8" s="46">
        <f t="shared" si="3"/>
        <v>2651141.8855939405</v>
      </c>
    </row>
    <row r="9" spans="1:9" x14ac:dyDescent="0.25">
      <c r="A9" s="34">
        <v>1999</v>
      </c>
      <c r="B9" s="46">
        <f t="shared" si="0"/>
        <v>60442.265174292537</v>
      </c>
      <c r="D9" s="51">
        <v>1845652.2005178884</v>
      </c>
      <c r="E9" s="46">
        <v>44233730</v>
      </c>
      <c r="F9" s="51">
        <v>790099.58336315106</v>
      </c>
      <c r="G9" s="28">
        <f t="shared" si="1"/>
        <v>0.42808692945585836</v>
      </c>
      <c r="H9" s="28">
        <f t="shared" si="2"/>
        <v>0.29552044917424647</v>
      </c>
      <c r="I9" s="46">
        <f t="shared" si="3"/>
        <v>2673586.8383080591</v>
      </c>
    </row>
    <row r="10" spans="1:9" x14ac:dyDescent="0.25">
      <c r="A10" s="34">
        <v>2000</v>
      </c>
      <c r="B10" s="46">
        <f t="shared" si="0"/>
        <v>61567.248180762144</v>
      </c>
      <c r="D10" s="51">
        <v>1908188.3613623637</v>
      </c>
      <c r="E10" s="46">
        <v>44896856</v>
      </c>
      <c r="F10" s="51">
        <v>886574.67512632115</v>
      </c>
      <c r="G10" s="28">
        <f t="shared" si="1"/>
        <v>0.46461591165630278</v>
      </c>
      <c r="H10" s="28">
        <f t="shared" si="2"/>
        <v>0.32073743312064962</v>
      </c>
      <c r="I10" s="46">
        <f t="shared" si="3"/>
        <v>2764175.8758879397</v>
      </c>
    </row>
    <row r="11" spans="1:9" x14ac:dyDescent="0.25">
      <c r="A11" s="34">
        <v>2001</v>
      </c>
      <c r="B11" s="46">
        <f t="shared" si="0"/>
        <v>63618.556658385023</v>
      </c>
      <c r="D11" s="51">
        <v>1990039.0309819819</v>
      </c>
      <c r="E11" s="46">
        <v>45312937</v>
      </c>
      <c r="F11" s="51">
        <v>1003427.483642652</v>
      </c>
      <c r="G11" s="28">
        <f t="shared" si="1"/>
        <v>0.50422502675613967</v>
      </c>
      <c r="H11" s="28">
        <f t="shared" si="2"/>
        <v>0.34808071944937924</v>
      </c>
      <c r="I11" s="46">
        <f t="shared" si="3"/>
        <v>2882743.6498923311</v>
      </c>
    </row>
    <row r="12" spans="1:9" x14ac:dyDescent="0.25">
      <c r="A12" s="34">
        <v>2002</v>
      </c>
      <c r="B12" s="46">
        <f t="shared" si="0"/>
        <v>64558.211648523014</v>
      </c>
      <c r="D12" s="51">
        <v>2043611.475550975</v>
      </c>
      <c r="E12" s="46">
        <v>45855482.882872403</v>
      </c>
      <c r="F12" s="51">
        <v>1123336.993054813</v>
      </c>
      <c r="G12" s="28">
        <f t="shared" si="1"/>
        <v>0.54968226910741524</v>
      </c>
      <c r="H12" s="28">
        <f t="shared" si="2"/>
        <v>0.37946113252330077</v>
      </c>
      <c r="I12" s="46">
        <f t="shared" si="3"/>
        <v>2960347.9691977007</v>
      </c>
    </row>
    <row r="13" spans="1:9" x14ac:dyDescent="0.25">
      <c r="A13" s="34">
        <v>2003</v>
      </c>
      <c r="B13" s="46">
        <f t="shared" si="0"/>
        <v>65991.440544971745</v>
      </c>
      <c r="D13" s="51">
        <v>2114615.5299000479</v>
      </c>
      <c r="E13" s="46">
        <v>46418193.898926698</v>
      </c>
      <c r="F13" s="51">
        <v>1276474.4317989056</v>
      </c>
      <c r="G13" s="28">
        <f t="shared" si="1"/>
        <v>0.60364374220747397</v>
      </c>
      <c r="H13" s="28">
        <f t="shared" si="2"/>
        <v>0.41671225530087136</v>
      </c>
      <c r="I13" s="46">
        <f t="shared" si="3"/>
        <v>3063203.4828859912</v>
      </c>
    </row>
    <row r="14" spans="1:9" x14ac:dyDescent="0.25">
      <c r="A14" s="34">
        <v>2004</v>
      </c>
      <c r="B14" s="46">
        <f t="shared" si="0"/>
        <v>67269.438927155003</v>
      </c>
      <c r="D14" s="51">
        <v>2182664.3293853798</v>
      </c>
      <c r="E14" s="46">
        <v>47001700.991372399</v>
      </c>
      <c r="F14" s="51">
        <v>1392782.827</v>
      </c>
      <c r="G14" s="28">
        <f t="shared" si="1"/>
        <v>0.63811132488347222</v>
      </c>
      <c r="H14" s="28">
        <f t="shared" si="2"/>
        <v>0.44050619716989492</v>
      </c>
      <c r="I14" s="46">
        <f t="shared" si="3"/>
        <v>3161778.0543115265</v>
      </c>
    </row>
    <row r="15" spans="1:9" x14ac:dyDescent="0.25">
      <c r="A15" s="34">
        <v>2005</v>
      </c>
      <c r="B15" s="46">
        <f t="shared" si="0"/>
        <v>69954.409934644791</v>
      </c>
      <c r="D15" s="51">
        <v>2298997.3706029002</v>
      </c>
      <c r="E15" s="46">
        <v>47606670.243965797</v>
      </c>
      <c r="F15" s="51">
        <v>1549322.2150000001</v>
      </c>
      <c r="G15" s="28">
        <f t="shared" si="1"/>
        <v>0.67391213004897799</v>
      </c>
      <c r="H15" s="28">
        <f t="shared" si="2"/>
        <v>0.4652205000259948</v>
      </c>
      <c r="I15" s="46">
        <f t="shared" si="3"/>
        <v>3330296.5258698394</v>
      </c>
    </row>
    <row r="16" spans="1:9" x14ac:dyDescent="0.25">
      <c r="A16" s="34">
        <v>2006</v>
      </c>
      <c r="B16" s="46">
        <f t="shared" si="0"/>
        <v>72566.551221028421</v>
      </c>
      <c r="D16" s="51">
        <v>2416259.4873905056</v>
      </c>
      <c r="E16" s="46">
        <v>48233804.484986603</v>
      </c>
      <c r="F16" s="51">
        <v>1725439.9753</v>
      </c>
      <c r="G16" s="28">
        <f t="shared" si="1"/>
        <v>0.71409547869522416</v>
      </c>
      <c r="H16" s="28">
        <f t="shared" si="2"/>
        <v>0.49296019592457863</v>
      </c>
      <c r="I16" s="46">
        <f t="shared" si="3"/>
        <v>3500160.8437448507</v>
      </c>
    </row>
    <row r="17" spans="1:9" x14ac:dyDescent="0.25">
      <c r="A17" s="34">
        <v>2007</v>
      </c>
      <c r="B17" s="46">
        <f t="shared" si="0"/>
        <v>75954.501188180817</v>
      </c>
      <c r="D17" s="51">
        <v>2563152.4900083048</v>
      </c>
      <c r="E17" s="46">
        <v>48883844.990928799</v>
      </c>
      <c r="F17" s="51">
        <v>1979540.2775000001</v>
      </c>
      <c r="G17" s="28">
        <f t="shared" si="1"/>
        <v>0.77230687023759015</v>
      </c>
      <c r="H17" s="28">
        <f t="shared" si="2"/>
        <v>0.53314515694995779</v>
      </c>
      <c r="I17" s="46">
        <f t="shared" si="3"/>
        <v>3712948.0624463484</v>
      </c>
    </row>
    <row r="18" spans="1:9" x14ac:dyDescent="0.25">
      <c r="A18" s="34">
        <v>2008</v>
      </c>
      <c r="B18" s="46">
        <f t="shared" si="0"/>
        <v>78318.083629964429</v>
      </c>
      <c r="D18" s="51">
        <v>2679338.9302815581</v>
      </c>
      <c r="E18" s="46">
        <v>49557573.295534201</v>
      </c>
      <c r="F18" s="51">
        <v>2244639.1349999998</v>
      </c>
      <c r="G18" s="28">
        <f t="shared" si="1"/>
        <v>0.83775856411123095</v>
      </c>
      <c r="H18" s="28">
        <f t="shared" si="2"/>
        <v>0.57832830233900212</v>
      </c>
      <c r="I18" s="46">
        <f t="shared" si="3"/>
        <v>3881254.1698577399</v>
      </c>
    </row>
    <row r="19" spans="1:9" x14ac:dyDescent="0.25">
      <c r="A19" s="34">
        <v>2009</v>
      </c>
      <c r="B19" s="46">
        <f t="shared" si="0"/>
        <v>77358.91277276403</v>
      </c>
      <c r="D19" s="51">
        <v>2683812.8729246161</v>
      </c>
      <c r="E19" s="46">
        <v>50255813.1102008</v>
      </c>
      <c r="F19" s="51">
        <v>2438920.7599999998</v>
      </c>
      <c r="G19" s="28">
        <f t="shared" si="1"/>
        <v>0.90875216547502757</v>
      </c>
      <c r="H19" s="28">
        <f t="shared" si="2"/>
        <v>0.62733718235828784</v>
      </c>
      <c r="I19" s="46">
        <f t="shared" si="3"/>
        <v>3887735.0627163551</v>
      </c>
    </row>
    <row r="20" spans="1:9" x14ac:dyDescent="0.25">
      <c r="A20" s="34">
        <v>2010</v>
      </c>
      <c r="B20" s="46">
        <f t="shared" si="0"/>
        <v>76785.208996626126</v>
      </c>
      <c r="D20" s="51">
        <v>2702266.2452135328</v>
      </c>
      <c r="E20" s="46">
        <v>50979432.362227701</v>
      </c>
      <c r="F20" s="51">
        <v>2622052.2171428381</v>
      </c>
      <c r="G20" s="28">
        <f t="shared" si="1"/>
        <v>0.9703160159689016</v>
      </c>
      <c r="H20" s="28">
        <f t="shared" si="2"/>
        <v>0.66983644010010068</v>
      </c>
      <c r="I20" s="46">
        <f t="shared" si="3"/>
        <v>3914466.3684630194</v>
      </c>
    </row>
    <row r="21" spans="1:9" x14ac:dyDescent="0.25">
      <c r="A21" s="34">
        <v>2011</v>
      </c>
      <c r="B21" s="46">
        <f t="shared" si="0"/>
        <v>78253.500746086793</v>
      </c>
      <c r="D21" s="51">
        <v>2794449.9002738581</v>
      </c>
      <c r="E21" s="46">
        <v>51729345.357815899</v>
      </c>
      <c r="F21" s="51">
        <v>2883058.7784326426</v>
      </c>
      <c r="G21" s="28">
        <f t="shared" si="1"/>
        <v>1.0317088805743486</v>
      </c>
      <c r="H21" s="28">
        <f t="shared" si="2"/>
        <v>0.71221766147342502</v>
      </c>
      <c r="I21" s="46">
        <f t="shared" si="3"/>
        <v>4048002.3655524277</v>
      </c>
    </row>
    <row r="22" spans="1:9" x14ac:dyDescent="0.25">
      <c r="A22" s="34">
        <v>2012</v>
      </c>
      <c r="B22" s="46">
        <f t="shared" si="0"/>
        <v>79248.756656268364</v>
      </c>
      <c r="D22" s="51">
        <v>2872507.8358179918</v>
      </c>
      <c r="E22" s="46">
        <v>52506515.077233501</v>
      </c>
      <c r="F22" s="51">
        <v>3143788.1419912651</v>
      </c>
      <c r="G22" s="28">
        <f t="shared" si="1"/>
        <v>1.0944402319083741</v>
      </c>
      <c r="H22" s="28">
        <f t="shared" si="2"/>
        <v>0.75552287788613559</v>
      </c>
      <c r="I22" s="46">
        <f t="shared" si="3"/>
        <v>4161076.0362243638</v>
      </c>
    </row>
    <row r="23" spans="1:9" x14ac:dyDescent="0.25">
      <c r="A23" s="34">
        <v>2013</v>
      </c>
      <c r="B23" s="46">
        <f t="shared" si="0"/>
        <v>79745.579251354196</v>
      </c>
      <c r="D23" s="51">
        <v>2934856.0253828112</v>
      </c>
      <c r="E23" s="46">
        <v>53311955.610082299</v>
      </c>
      <c r="F23" s="51">
        <v>3387769.3921708139</v>
      </c>
      <c r="G23" s="28">
        <f t="shared" si="1"/>
        <v>1.1543221755584847</v>
      </c>
      <c r="H23" s="28">
        <f t="shared" si="2"/>
        <v>0.79686106802289447</v>
      </c>
      <c r="I23" s="46">
        <f t="shared" si="3"/>
        <v>4251392.7811484952</v>
      </c>
    </row>
    <row r="24" spans="1:9" x14ac:dyDescent="0.25">
      <c r="A24" s="34">
        <v>2014</v>
      </c>
      <c r="B24" s="46">
        <f t="shared" si="0"/>
        <v>80218.776209505813</v>
      </c>
      <c r="D24" s="51">
        <v>2998498.7668848843</v>
      </c>
      <c r="E24" s="46">
        <v>54146734.739161998</v>
      </c>
      <c r="F24" s="51">
        <v>3678146.4890000001</v>
      </c>
      <c r="G24" s="28">
        <f t="shared" si="1"/>
        <v>1.2266626652046937</v>
      </c>
      <c r="H24" s="28">
        <f t="shared" si="2"/>
        <v>0.84679974291050741</v>
      </c>
      <c r="I24" s="46">
        <f t="shared" si="3"/>
        <v>4343584.7965163104</v>
      </c>
    </row>
    <row r="25" spans="1:9" x14ac:dyDescent="0.25">
      <c r="A25" s="34">
        <v>2015</v>
      </c>
      <c r="B25" s="46">
        <f t="shared" si="0"/>
        <v>80366.018689669363</v>
      </c>
      <c r="D25" s="51">
        <v>3052005.2370444285</v>
      </c>
      <c r="E25" s="46">
        <v>55011976.682029396</v>
      </c>
      <c r="F25" s="51">
        <v>3933007.6127666659</v>
      </c>
      <c r="G25" s="28">
        <f t="shared" si="1"/>
        <v>1.2886634547768347</v>
      </c>
      <c r="H25" s="28">
        <f t="shared" si="2"/>
        <v>0.88960063198882344</v>
      </c>
      <c r="I25" s="46">
        <f t="shared" si="3"/>
        <v>4421093.5461836299</v>
      </c>
    </row>
    <row r="26" spans="1:9" x14ac:dyDescent="0.25">
      <c r="A26" s="34">
        <v>2016</v>
      </c>
      <c r="B26" s="46">
        <f t="shared" si="0"/>
        <v>79313.718099436737</v>
      </c>
      <c r="D26" s="51">
        <v>3061149.6076429905</v>
      </c>
      <c r="E26" s="46">
        <v>55908865</v>
      </c>
      <c r="F26" s="51">
        <v>4193590.0906056673</v>
      </c>
      <c r="G26" s="28">
        <f t="shared" si="1"/>
        <v>1.3699396070467225</v>
      </c>
      <c r="H26" s="28">
        <f t="shared" si="2"/>
        <v>0.94570784613918757</v>
      </c>
      <c r="I26" s="46">
        <f t="shared" si="3"/>
        <v>4434339.9578694645</v>
      </c>
    </row>
    <row r="27" spans="1:9" x14ac:dyDescent="0.25">
      <c r="A27" s="34">
        <v>2017</v>
      </c>
      <c r="B27" s="46">
        <f t="shared" si="0"/>
        <v>79137.803689727487</v>
      </c>
      <c r="D27" s="51">
        <v>3087853.4810682768</v>
      </c>
      <c r="E27" s="46">
        <v>56521948.039076783</v>
      </c>
      <c r="F27" s="51">
        <v>4473022.8280774355</v>
      </c>
      <c r="G27" s="28">
        <f t="shared" si="1"/>
        <v>1.4485864875071548</v>
      </c>
      <c r="H27" s="28">
        <f t="shared" si="2"/>
        <v>1</v>
      </c>
      <c r="I27" s="46">
        <f t="shared" si="3"/>
        <v>4473022.8280774355</v>
      </c>
    </row>
    <row r="28" spans="1:9" x14ac:dyDescent="0.25">
      <c r="A28" s="34"/>
    </row>
    <row r="29" spans="1:9" x14ac:dyDescent="0.25">
      <c r="A29" s="25" t="s">
        <v>35</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9"/>
  <sheetViews>
    <sheetView zoomScale="68" zoomScaleNormal="68" workbookViewId="0">
      <pane xSplit="1" ySplit="3" topLeftCell="B4" activePane="bottomRight" state="frozen"/>
      <selection pane="topRight" activeCell="B1" sqref="B1"/>
      <selection pane="bottomLeft" activeCell="A9" sqref="A9"/>
      <selection pane="bottomRight"/>
    </sheetView>
  </sheetViews>
  <sheetFormatPr defaultRowHeight="15" x14ac:dyDescent="0.25"/>
  <cols>
    <col min="1" max="3" width="13.7109375" style="46" bestFit="1" customWidth="1"/>
    <col min="4" max="4" width="10.5703125" style="46" customWidth="1"/>
    <col min="5" max="5" width="10.85546875" style="46" bestFit="1" customWidth="1"/>
    <col min="6" max="6" width="19.28515625" style="46" customWidth="1"/>
    <col min="7" max="21" width="10.85546875" style="46" bestFit="1" customWidth="1"/>
    <col min="22" max="27" width="10.85546875" style="46" customWidth="1"/>
    <col min="28" max="16384" width="9.140625" style="46"/>
  </cols>
  <sheetData>
    <row r="1" spans="1:28" ht="26.25" x14ac:dyDescent="0.4">
      <c r="A1" s="44" t="s">
        <v>260</v>
      </c>
    </row>
    <row r="2" spans="1:28" x14ac:dyDescent="0.25">
      <c r="A2" s="46" t="s">
        <v>69</v>
      </c>
    </row>
    <row r="3" spans="1:28" s="56" customFormat="1" x14ac:dyDescent="0.25">
      <c r="A3" s="39"/>
      <c r="B3" s="56" t="s">
        <v>2</v>
      </c>
      <c r="C3" s="56" t="s">
        <v>3</v>
      </c>
      <c r="D3" s="56" t="s">
        <v>4</v>
      </c>
      <c r="E3" s="56" t="s">
        <v>5</v>
      </c>
      <c r="F3" s="56" t="s">
        <v>68</v>
      </c>
      <c r="G3" s="57"/>
      <c r="H3" s="57"/>
      <c r="I3" s="57"/>
      <c r="J3" s="57"/>
      <c r="K3" s="57"/>
      <c r="L3" s="57"/>
      <c r="M3" s="57"/>
      <c r="N3" s="57"/>
      <c r="O3" s="57"/>
      <c r="P3" s="57"/>
      <c r="Q3" s="57"/>
      <c r="R3" s="57"/>
      <c r="S3" s="57"/>
      <c r="T3" s="57"/>
      <c r="U3" s="57"/>
      <c r="V3" s="57"/>
      <c r="W3" s="57"/>
      <c r="X3" s="57"/>
      <c r="Y3" s="57"/>
      <c r="Z3" s="57"/>
      <c r="AA3" s="57"/>
      <c r="AB3" s="57"/>
    </row>
    <row r="4" spans="1:28" x14ac:dyDescent="0.25">
      <c r="A4" s="48">
        <v>2010</v>
      </c>
      <c r="B4" s="51">
        <v>13.553342816500711</v>
      </c>
      <c r="C4" s="51">
        <v>38.541963015647227</v>
      </c>
      <c r="D4" s="51">
        <v>3.1593172119487911</v>
      </c>
      <c r="E4" s="51">
        <v>77.065433854907539</v>
      </c>
      <c r="F4" s="28">
        <v>0.70299999999999996</v>
      </c>
      <c r="G4" s="51"/>
      <c r="H4" s="51"/>
      <c r="I4" s="51"/>
      <c r="J4" s="51"/>
      <c r="K4" s="51"/>
      <c r="L4" s="51"/>
      <c r="M4" s="51"/>
      <c r="N4" s="51"/>
      <c r="O4" s="51"/>
      <c r="P4" s="51"/>
      <c r="Q4" s="51"/>
      <c r="R4" s="51"/>
      <c r="S4" s="51"/>
      <c r="T4" s="51"/>
      <c r="U4" s="51"/>
      <c r="V4" s="51"/>
      <c r="W4" s="51"/>
      <c r="X4" s="51"/>
      <c r="Y4" s="51"/>
      <c r="Z4" s="51"/>
      <c r="AA4" s="51"/>
      <c r="AB4" s="51"/>
    </row>
    <row r="5" spans="1:28" x14ac:dyDescent="0.25">
      <c r="A5" s="48"/>
      <c r="B5" s="51">
        <v>24.118980169971675</v>
      </c>
      <c r="C5" s="51">
        <v>39.20396600566572</v>
      </c>
      <c r="D5" s="51">
        <v>4.5977337110481589</v>
      </c>
      <c r="E5" s="51">
        <v>83.14305949008498</v>
      </c>
      <c r="F5" s="28">
        <v>0.70599999999999996</v>
      </c>
      <c r="G5" s="51"/>
      <c r="H5" s="51"/>
      <c r="I5" s="51"/>
      <c r="J5" s="51"/>
      <c r="K5" s="51"/>
      <c r="L5" s="51"/>
      <c r="M5" s="51"/>
      <c r="N5" s="51"/>
      <c r="O5" s="51"/>
      <c r="P5" s="51"/>
      <c r="Q5" s="51"/>
      <c r="R5" s="51"/>
      <c r="S5" s="51"/>
      <c r="T5" s="51"/>
      <c r="U5" s="51"/>
      <c r="V5" s="51"/>
      <c r="W5" s="51"/>
      <c r="X5" s="51"/>
      <c r="Y5" s="51"/>
      <c r="Z5" s="51"/>
      <c r="AA5" s="51"/>
      <c r="AB5" s="51"/>
    </row>
    <row r="6" spans="1:28" x14ac:dyDescent="0.25">
      <c r="A6" s="48"/>
      <c r="B6" s="51">
        <v>24.053445850914205</v>
      </c>
      <c r="C6" s="51">
        <v>39.578059071729953</v>
      </c>
      <c r="D6" s="51">
        <v>4.6821378340365678</v>
      </c>
      <c r="E6" s="51">
        <v>88.015471167369896</v>
      </c>
      <c r="F6" s="28">
        <v>0.71099999999999997</v>
      </c>
    </row>
    <row r="7" spans="1:28" x14ac:dyDescent="0.25">
      <c r="A7" s="48"/>
      <c r="B7" s="51">
        <v>37.728671328671325</v>
      </c>
      <c r="C7" s="51">
        <v>50.342657342657347</v>
      </c>
      <c r="D7" s="51">
        <v>4.546853146853147</v>
      </c>
      <c r="E7" s="51">
        <v>83.342657342657347</v>
      </c>
      <c r="F7" s="28">
        <v>0.71499999999999997</v>
      </c>
    </row>
    <row r="8" spans="1:28" x14ac:dyDescent="0.25">
      <c r="A8" s="48">
        <v>2011</v>
      </c>
      <c r="B8" s="51">
        <v>27.23770491803279</v>
      </c>
      <c r="C8" s="51">
        <v>41.357923497267755</v>
      </c>
      <c r="D8" s="51">
        <v>1.6857923497267759</v>
      </c>
      <c r="E8" s="51">
        <v>93.259562841530055</v>
      </c>
      <c r="F8" s="28">
        <v>0.73199999999999998</v>
      </c>
    </row>
    <row r="9" spans="1:28" x14ac:dyDescent="0.25">
      <c r="A9" s="48"/>
      <c r="B9" s="51">
        <v>29.67476383265857</v>
      </c>
      <c r="C9" s="51">
        <v>41.479082321187583</v>
      </c>
      <c r="D9" s="51">
        <v>2.9055330634278005</v>
      </c>
      <c r="E9" s="51">
        <v>83.619433198380563</v>
      </c>
      <c r="F9" s="28">
        <v>0.74099999999999999</v>
      </c>
    </row>
    <row r="10" spans="1:28" x14ac:dyDescent="0.25">
      <c r="A10" s="48"/>
      <c r="B10" s="51">
        <v>27.910904255319149</v>
      </c>
      <c r="C10" s="51">
        <v>43.002659574468083</v>
      </c>
      <c r="D10" s="51">
        <v>5.0917553191489358</v>
      </c>
      <c r="E10" s="51">
        <v>130.69680851063831</v>
      </c>
      <c r="F10" s="28">
        <v>0.752</v>
      </c>
    </row>
    <row r="11" spans="1:28" x14ac:dyDescent="0.25">
      <c r="A11" s="48"/>
      <c r="B11" s="51">
        <v>33.715415019762851</v>
      </c>
      <c r="C11" s="51">
        <v>55.077733860342555</v>
      </c>
      <c r="D11" s="51">
        <v>5.0553359683794463</v>
      </c>
      <c r="E11" s="51">
        <v>104.24769433465086</v>
      </c>
      <c r="F11" s="28">
        <v>0.75900000000000001</v>
      </c>
      <c r="G11" s="51"/>
      <c r="H11" s="51"/>
      <c r="I11" s="51"/>
      <c r="J11" s="51"/>
      <c r="K11" s="51"/>
      <c r="L11" s="51"/>
      <c r="M11" s="51"/>
      <c r="N11" s="51"/>
      <c r="O11" s="51"/>
      <c r="P11" s="51"/>
      <c r="Q11" s="51"/>
      <c r="R11" s="51"/>
      <c r="S11" s="51"/>
      <c r="T11" s="51"/>
      <c r="U11" s="51"/>
    </row>
    <row r="12" spans="1:28" x14ac:dyDescent="0.25">
      <c r="A12" s="48">
        <v>2012</v>
      </c>
      <c r="B12" s="51">
        <v>27.640463917525775</v>
      </c>
      <c r="C12" s="51">
        <v>50.93427835051547</v>
      </c>
      <c r="D12" s="51">
        <v>1.5502577319587632</v>
      </c>
      <c r="E12" s="51">
        <v>89.500000000000014</v>
      </c>
      <c r="F12" s="28">
        <v>0.77599999999999991</v>
      </c>
      <c r="G12" s="51"/>
      <c r="H12" s="51"/>
      <c r="I12" s="51"/>
      <c r="J12" s="51"/>
      <c r="K12" s="51"/>
      <c r="L12" s="51"/>
      <c r="M12" s="51"/>
      <c r="N12" s="51"/>
      <c r="O12" s="51"/>
      <c r="P12" s="51"/>
      <c r="Q12" s="51"/>
      <c r="R12" s="51"/>
      <c r="S12" s="51"/>
      <c r="T12" s="51"/>
      <c r="U12" s="51"/>
    </row>
    <row r="13" spans="1:28" x14ac:dyDescent="0.25">
      <c r="A13" s="48"/>
      <c r="B13" s="51">
        <v>32.565217391304351</v>
      </c>
      <c r="C13" s="51">
        <v>47.437340153452688</v>
      </c>
      <c r="D13" s="51">
        <v>3.6355498721227621</v>
      </c>
      <c r="E13" s="51">
        <v>100.77365728900256</v>
      </c>
      <c r="F13" s="28">
        <v>0.78200000000000003</v>
      </c>
      <c r="G13" s="51"/>
      <c r="H13" s="51"/>
      <c r="I13" s="51"/>
      <c r="J13" s="51"/>
      <c r="K13" s="51"/>
      <c r="L13" s="51"/>
      <c r="M13" s="51"/>
      <c r="N13" s="51"/>
      <c r="O13" s="51"/>
      <c r="P13" s="51"/>
      <c r="Q13" s="51"/>
      <c r="R13" s="51"/>
      <c r="S13" s="51"/>
      <c r="T13" s="51"/>
      <c r="U13" s="51"/>
    </row>
    <row r="14" spans="1:28" x14ac:dyDescent="0.25">
      <c r="A14" s="48"/>
      <c r="B14" s="51">
        <v>17.707440100882728</v>
      </c>
      <c r="C14" s="51">
        <v>48.539722572509461</v>
      </c>
      <c r="D14" s="51">
        <v>5.9735182849936956</v>
      </c>
      <c r="E14" s="51">
        <v>114.04791929382095</v>
      </c>
      <c r="F14" s="28">
        <v>0.79299999999999993</v>
      </c>
      <c r="G14" s="51"/>
      <c r="H14" s="51"/>
      <c r="I14" s="51"/>
      <c r="J14" s="51"/>
      <c r="K14" s="51"/>
      <c r="L14" s="51"/>
      <c r="M14" s="51"/>
      <c r="N14" s="51"/>
      <c r="O14" s="51"/>
      <c r="P14" s="51"/>
      <c r="Q14" s="51"/>
      <c r="R14" s="51"/>
      <c r="S14" s="51"/>
      <c r="T14" s="51"/>
      <c r="U14" s="51"/>
    </row>
    <row r="15" spans="1:28" x14ac:dyDescent="0.25">
      <c r="A15" s="48"/>
      <c r="B15" s="51">
        <v>6.1633416458852865</v>
      </c>
      <c r="C15" s="51">
        <v>47.569825436408976</v>
      </c>
      <c r="D15" s="51">
        <v>5.0985037406483791</v>
      </c>
      <c r="E15" s="51">
        <v>96.130922693266839</v>
      </c>
      <c r="F15" s="28">
        <v>0.80200000000000005</v>
      </c>
      <c r="G15" s="51"/>
      <c r="H15" s="51"/>
      <c r="I15" s="51"/>
      <c r="J15" s="51"/>
      <c r="K15" s="51"/>
      <c r="L15" s="51"/>
      <c r="M15" s="51"/>
      <c r="N15" s="51"/>
      <c r="O15" s="51"/>
      <c r="P15" s="51"/>
      <c r="Q15" s="51"/>
      <c r="R15" s="51"/>
      <c r="S15" s="51"/>
      <c r="T15" s="51"/>
      <c r="U15" s="51"/>
    </row>
    <row r="16" spans="1:28" x14ac:dyDescent="0.25">
      <c r="A16" s="48">
        <v>2013</v>
      </c>
      <c r="B16" s="51">
        <v>20.945255474452551</v>
      </c>
      <c r="C16" s="51">
        <v>44.794403892944032</v>
      </c>
      <c r="D16" s="51">
        <v>0.75182481751824803</v>
      </c>
      <c r="E16" s="51">
        <v>52.995133819951327</v>
      </c>
      <c r="F16" s="28">
        <v>0.82200000000000006</v>
      </c>
      <c r="G16" s="51"/>
      <c r="H16" s="51"/>
      <c r="I16" s="51"/>
      <c r="J16" s="51"/>
      <c r="K16" s="51"/>
      <c r="L16" s="51"/>
      <c r="M16" s="51"/>
      <c r="N16" s="51"/>
      <c r="O16" s="51"/>
      <c r="P16" s="51"/>
      <c r="Q16" s="51"/>
      <c r="R16" s="51"/>
      <c r="S16" s="51"/>
      <c r="T16" s="51"/>
      <c r="U16" s="51"/>
    </row>
    <row r="17" spans="1:21" x14ac:dyDescent="0.25">
      <c r="A17" s="48"/>
      <c r="B17" s="51">
        <v>8.5878787878787879</v>
      </c>
      <c r="C17" s="51">
        <v>41.864242424242427</v>
      </c>
      <c r="D17" s="51">
        <v>7.1333333333333337</v>
      </c>
      <c r="E17" s="51">
        <v>99.282424242424241</v>
      </c>
      <c r="F17" s="28">
        <v>0.82499999999999996</v>
      </c>
      <c r="G17" s="51"/>
      <c r="H17" s="51"/>
      <c r="I17" s="51"/>
      <c r="J17" s="51"/>
      <c r="K17" s="51"/>
      <c r="L17" s="51"/>
      <c r="M17" s="51"/>
      <c r="N17" s="51"/>
      <c r="O17" s="51"/>
      <c r="P17" s="51"/>
      <c r="Q17" s="51"/>
      <c r="R17" s="51"/>
      <c r="S17" s="51"/>
      <c r="T17" s="51"/>
      <c r="U17" s="51"/>
    </row>
    <row r="18" spans="1:21" x14ac:dyDescent="0.25">
      <c r="A18" s="48"/>
      <c r="B18" s="51">
        <v>-0.82023809523809532</v>
      </c>
      <c r="C18" s="51">
        <v>58.677380952380958</v>
      </c>
      <c r="D18" s="51">
        <v>6.9095238095238098</v>
      </c>
      <c r="E18" s="51">
        <v>128.84285714285716</v>
      </c>
      <c r="F18" s="28">
        <v>0.84</v>
      </c>
    </row>
    <row r="19" spans="1:21" x14ac:dyDescent="0.25">
      <c r="A19" s="48"/>
      <c r="B19" s="51">
        <v>-1.7704142011834318</v>
      </c>
      <c r="C19" s="51">
        <v>50.094674556213015</v>
      </c>
      <c r="D19" s="51">
        <v>5.3136094674556213</v>
      </c>
      <c r="E19" s="51">
        <v>130.59881656804734</v>
      </c>
      <c r="F19" s="28">
        <v>0.84499999999999997</v>
      </c>
    </row>
    <row r="20" spans="1:21" x14ac:dyDescent="0.25">
      <c r="A20" s="48">
        <v>2014</v>
      </c>
      <c r="B20" s="51">
        <v>18.792431192660551</v>
      </c>
      <c r="C20" s="51">
        <v>46.6158256880734</v>
      </c>
      <c r="D20" s="51">
        <v>2.3623853211009176</v>
      </c>
      <c r="E20" s="51">
        <v>78.543577981651381</v>
      </c>
      <c r="F20" s="28">
        <v>0.872</v>
      </c>
    </row>
    <row r="21" spans="1:21" x14ac:dyDescent="0.25">
      <c r="A21" s="48"/>
      <c r="B21" s="51">
        <v>10.74659090909091</v>
      </c>
      <c r="C21" s="51">
        <v>35.029545454545456</v>
      </c>
      <c r="D21" s="51">
        <v>1.6738636363636363</v>
      </c>
      <c r="E21" s="51">
        <v>99.592045454545456</v>
      </c>
      <c r="F21" s="28">
        <v>0.88</v>
      </c>
    </row>
    <row r="22" spans="1:21" x14ac:dyDescent="0.25">
      <c r="A22" s="48"/>
      <c r="B22" s="51">
        <v>15.148314606741573</v>
      </c>
      <c r="C22" s="51">
        <v>43.201123595505621</v>
      </c>
      <c r="D22" s="51">
        <v>2.3044943820224719</v>
      </c>
      <c r="E22" s="51">
        <v>142.03258426966292</v>
      </c>
      <c r="F22" s="28">
        <v>0.89</v>
      </c>
    </row>
    <row r="23" spans="1:21" x14ac:dyDescent="0.25">
      <c r="A23" s="48"/>
      <c r="B23" s="51">
        <v>3.7820224719101123</v>
      </c>
      <c r="C23" s="51">
        <v>37.73932584269663</v>
      </c>
      <c r="D23" s="51">
        <v>2.5292134831460675</v>
      </c>
      <c r="E23" s="51">
        <v>120.3505617977528</v>
      </c>
      <c r="F23" s="28">
        <v>0.89</v>
      </c>
    </row>
    <row r="24" spans="1:21" x14ac:dyDescent="0.25">
      <c r="A24" s="48">
        <v>2015</v>
      </c>
      <c r="B24" s="51">
        <v>-0.11245865490628446</v>
      </c>
      <c r="C24" s="51">
        <v>38.020948180815871</v>
      </c>
      <c r="D24" s="51">
        <v>5.4796030871003305</v>
      </c>
      <c r="E24" s="51">
        <v>106.06394707828004</v>
      </c>
      <c r="F24" s="28">
        <v>0.90700000000000003</v>
      </c>
    </row>
    <row r="25" spans="1:21" x14ac:dyDescent="0.25">
      <c r="A25" s="48"/>
      <c r="B25" s="51">
        <v>-6.3268186753528779</v>
      </c>
      <c r="C25" s="51">
        <v>51.34636264929425</v>
      </c>
      <c r="D25" s="51">
        <v>5.5906623235613466</v>
      </c>
      <c r="E25" s="51">
        <v>101.99348534201955</v>
      </c>
      <c r="F25" s="28">
        <v>0.92099999999999993</v>
      </c>
    </row>
    <row r="26" spans="1:21" x14ac:dyDescent="0.25">
      <c r="A26" s="48"/>
      <c r="B26" s="51">
        <v>-6.7787325456498388</v>
      </c>
      <c r="C26" s="51">
        <v>46.470461868958111</v>
      </c>
      <c r="D26" s="51">
        <v>6.9430719656283575</v>
      </c>
      <c r="E26" s="51">
        <v>110.87540279269604</v>
      </c>
      <c r="F26" s="28">
        <v>0.93099999999999994</v>
      </c>
    </row>
    <row r="27" spans="1:21" x14ac:dyDescent="0.25">
      <c r="A27" s="48"/>
      <c r="B27" s="51">
        <v>-14.661686232657415</v>
      </c>
      <c r="C27" s="51">
        <v>34.089647812166483</v>
      </c>
      <c r="D27" s="51">
        <v>4.4525080042689433</v>
      </c>
      <c r="E27" s="51">
        <v>126.11739594450374</v>
      </c>
      <c r="F27" s="28">
        <v>0.93700000000000006</v>
      </c>
    </row>
    <row r="28" spans="1:21" x14ac:dyDescent="0.25">
      <c r="A28" s="48">
        <v>2016</v>
      </c>
      <c r="B28" s="51">
        <v>-1.2800829875518671</v>
      </c>
      <c r="C28" s="51">
        <v>38.213692946058089</v>
      </c>
      <c r="D28" s="51">
        <v>6.2593360995850613</v>
      </c>
      <c r="E28" s="51">
        <v>74.210580912863065</v>
      </c>
      <c r="F28" s="28">
        <v>0.96400000000000008</v>
      </c>
    </row>
    <row r="29" spans="1:21" x14ac:dyDescent="0.25">
      <c r="A29" s="48"/>
      <c r="B29" s="51">
        <v>10.599591419816138</v>
      </c>
      <c r="C29" s="51">
        <v>47.116445352400405</v>
      </c>
      <c r="D29" s="51">
        <v>1.0919305413687435</v>
      </c>
      <c r="E29" s="51">
        <v>93.347293156281907</v>
      </c>
      <c r="F29" s="28">
        <v>0.97900000000000009</v>
      </c>
    </row>
    <row r="30" spans="1:21" x14ac:dyDescent="0.25">
      <c r="A30" s="48"/>
      <c r="B30" s="51">
        <v>14.508097165991904</v>
      </c>
      <c r="C30" s="51">
        <v>87.884615384615387</v>
      </c>
      <c r="D30" s="51">
        <v>2.4504048582995952</v>
      </c>
      <c r="E30" s="51">
        <v>118.27125506072875</v>
      </c>
      <c r="F30" s="28">
        <v>0.98799999999999999</v>
      </c>
    </row>
    <row r="31" spans="1:21" x14ac:dyDescent="0.25">
      <c r="A31" s="48"/>
      <c r="B31" s="51">
        <v>23.914999999999999</v>
      </c>
      <c r="C31" s="51">
        <v>38.725000000000001</v>
      </c>
      <c r="D31" s="51">
        <v>3.7130000000000001</v>
      </c>
      <c r="E31" s="51">
        <v>98.551000000000002</v>
      </c>
      <c r="F31" s="28">
        <v>1</v>
      </c>
    </row>
    <row r="32" spans="1:21" x14ac:dyDescent="0.25">
      <c r="A32" s="48">
        <v>2017</v>
      </c>
      <c r="B32" s="51">
        <v>19.464320625610952</v>
      </c>
      <c r="C32" s="51">
        <v>28.595307917888569</v>
      </c>
      <c r="D32" s="51">
        <v>-2.0879765395894432</v>
      </c>
      <c r="E32" s="51">
        <v>96.171065493646154</v>
      </c>
      <c r="F32" s="28">
        <v>1.0229999999999999</v>
      </c>
    </row>
    <row r="33" spans="6:6" x14ac:dyDescent="0.25">
      <c r="F33" s="51"/>
    </row>
    <row r="34" spans="6:6" x14ac:dyDescent="0.25">
      <c r="F34" s="51"/>
    </row>
    <row r="35" spans="6:6" x14ac:dyDescent="0.25">
      <c r="F35" s="51"/>
    </row>
    <row r="36" spans="6:6" x14ac:dyDescent="0.25">
      <c r="F36" s="51"/>
    </row>
    <row r="37" spans="6:6" x14ac:dyDescent="0.25">
      <c r="F37" s="51"/>
    </row>
    <row r="38" spans="6:6" x14ac:dyDescent="0.25">
      <c r="F38" s="51"/>
    </row>
    <row r="39" spans="6:6" x14ac:dyDescent="0.25">
      <c r="F39" s="51"/>
    </row>
    <row r="40" spans="6:6" x14ac:dyDescent="0.25">
      <c r="F40" s="51"/>
    </row>
    <row r="41" spans="6:6" x14ac:dyDescent="0.25">
      <c r="F41" s="51"/>
    </row>
    <row r="42" spans="6:6" x14ac:dyDescent="0.25">
      <c r="F42" s="51"/>
    </row>
    <row r="43" spans="6:6" x14ac:dyDescent="0.25">
      <c r="F43" s="51"/>
    </row>
    <row r="44" spans="6:6" x14ac:dyDescent="0.25">
      <c r="F44" s="51"/>
    </row>
    <row r="45" spans="6:6" x14ac:dyDescent="0.25">
      <c r="F45" s="51"/>
    </row>
    <row r="46" spans="6:6" x14ac:dyDescent="0.25">
      <c r="F46" s="51"/>
    </row>
    <row r="47" spans="6:6" x14ac:dyDescent="0.25">
      <c r="F47" s="51"/>
    </row>
    <row r="48" spans="6:6" x14ac:dyDescent="0.25">
      <c r="F48" s="51"/>
    </row>
    <row r="49" spans="6:6" x14ac:dyDescent="0.25">
      <c r="F49" s="51"/>
    </row>
    <row r="50" spans="6:6" x14ac:dyDescent="0.25">
      <c r="F50" s="51"/>
    </row>
    <row r="51" spans="6:6" x14ac:dyDescent="0.25">
      <c r="F51" s="51"/>
    </row>
    <row r="52" spans="6:6" x14ac:dyDescent="0.25">
      <c r="F52" s="51"/>
    </row>
    <row r="53" spans="6:6" x14ac:dyDescent="0.25">
      <c r="F53" s="51"/>
    </row>
    <row r="54" spans="6:6" x14ac:dyDescent="0.25">
      <c r="F54" s="51"/>
    </row>
    <row r="55" spans="6:6" x14ac:dyDescent="0.25">
      <c r="F55" s="51"/>
    </row>
    <row r="56" spans="6:6" x14ac:dyDescent="0.25">
      <c r="F56" s="51"/>
    </row>
    <row r="57" spans="6:6" x14ac:dyDescent="0.25">
      <c r="F57" s="51"/>
    </row>
    <row r="58" spans="6:6" x14ac:dyDescent="0.25">
      <c r="F58" s="51"/>
    </row>
    <row r="59" spans="6:6" x14ac:dyDescent="0.25">
      <c r="F59" s="51"/>
    </row>
    <row r="60" spans="6:6" x14ac:dyDescent="0.25">
      <c r="F60" s="51"/>
    </row>
    <row r="61" spans="6:6" x14ac:dyDescent="0.25">
      <c r="F61" s="51"/>
    </row>
    <row r="62" spans="6:6" x14ac:dyDescent="0.25">
      <c r="F62" s="51"/>
    </row>
    <row r="63" spans="6:6" x14ac:dyDescent="0.25">
      <c r="F63" s="51"/>
    </row>
    <row r="64" spans="6:6" x14ac:dyDescent="0.25">
      <c r="F64" s="51"/>
    </row>
    <row r="65" spans="6:6" x14ac:dyDescent="0.25">
      <c r="F65" s="51"/>
    </row>
    <row r="66" spans="6:6" x14ac:dyDescent="0.25">
      <c r="F66" s="51"/>
    </row>
    <row r="67" spans="6:6" x14ac:dyDescent="0.25">
      <c r="F67" s="51"/>
    </row>
    <row r="68" spans="6:6" x14ac:dyDescent="0.25">
      <c r="F68" s="51"/>
    </row>
    <row r="69" spans="6:6" x14ac:dyDescent="0.25">
      <c r="F69" s="51"/>
    </row>
    <row r="70" spans="6:6" x14ac:dyDescent="0.25">
      <c r="F70" s="51"/>
    </row>
    <row r="71" spans="6:6" x14ac:dyDescent="0.25">
      <c r="F71" s="51"/>
    </row>
    <row r="72" spans="6:6" x14ac:dyDescent="0.25">
      <c r="F72" s="51"/>
    </row>
    <row r="73" spans="6:6" x14ac:dyDescent="0.25">
      <c r="F73" s="51"/>
    </row>
    <row r="74" spans="6:6" x14ac:dyDescent="0.25">
      <c r="F74" s="51"/>
    </row>
    <row r="75" spans="6:6" x14ac:dyDescent="0.25">
      <c r="F75" s="51"/>
    </row>
    <row r="76" spans="6:6" x14ac:dyDescent="0.25">
      <c r="F76" s="51"/>
    </row>
    <row r="77" spans="6:6" x14ac:dyDescent="0.25">
      <c r="F77" s="51"/>
    </row>
    <row r="78" spans="6:6" x14ac:dyDescent="0.25">
      <c r="F78" s="51"/>
    </row>
    <row r="79" spans="6:6" x14ac:dyDescent="0.25">
      <c r="F79" s="51"/>
    </row>
    <row r="80" spans="6:6" x14ac:dyDescent="0.25">
      <c r="F80" s="51"/>
    </row>
    <row r="81" spans="6:6" x14ac:dyDescent="0.25">
      <c r="F81" s="51"/>
    </row>
    <row r="82" spans="6:6" x14ac:dyDescent="0.25">
      <c r="F82" s="51"/>
    </row>
    <row r="83" spans="6:6" x14ac:dyDescent="0.25">
      <c r="F83" s="51"/>
    </row>
    <row r="84" spans="6:6" x14ac:dyDescent="0.25">
      <c r="F84" s="51"/>
    </row>
    <row r="85" spans="6:6" x14ac:dyDescent="0.25">
      <c r="F85" s="51"/>
    </row>
    <row r="86" spans="6:6" x14ac:dyDescent="0.25">
      <c r="F86" s="51"/>
    </row>
    <row r="87" spans="6:6" x14ac:dyDescent="0.25">
      <c r="F87" s="51"/>
    </row>
    <row r="88" spans="6:6" x14ac:dyDescent="0.25">
      <c r="F88" s="51"/>
    </row>
    <row r="89" spans="6:6" x14ac:dyDescent="0.25">
      <c r="F89" s="51"/>
    </row>
    <row r="90" spans="6:6" x14ac:dyDescent="0.25">
      <c r="F90" s="51"/>
    </row>
    <row r="91" spans="6:6" x14ac:dyDescent="0.25">
      <c r="F91" s="51"/>
    </row>
    <row r="92" spans="6:6" x14ac:dyDescent="0.25">
      <c r="F92" s="51"/>
    </row>
    <row r="93" spans="6:6" x14ac:dyDescent="0.25">
      <c r="F93" s="51"/>
    </row>
    <row r="94" spans="6:6" x14ac:dyDescent="0.25">
      <c r="F94" s="51"/>
    </row>
    <row r="95" spans="6:6" x14ac:dyDescent="0.25">
      <c r="F95" s="51"/>
    </row>
    <row r="96" spans="6:6" x14ac:dyDescent="0.25">
      <c r="F96" s="51"/>
    </row>
    <row r="97" spans="6:6" x14ac:dyDescent="0.25">
      <c r="F97" s="51"/>
    </row>
    <row r="98" spans="6:6" x14ac:dyDescent="0.25">
      <c r="F98" s="51"/>
    </row>
    <row r="99" spans="6:6" x14ac:dyDescent="0.25">
      <c r="F99" s="51"/>
    </row>
    <row r="100" spans="6:6" x14ac:dyDescent="0.25">
      <c r="F100" s="51"/>
    </row>
    <row r="101" spans="6:6" x14ac:dyDescent="0.25">
      <c r="F101" s="51"/>
    </row>
    <row r="102" spans="6:6" x14ac:dyDescent="0.25">
      <c r="F102" s="51"/>
    </row>
    <row r="103" spans="6:6" x14ac:dyDescent="0.25">
      <c r="F103" s="51"/>
    </row>
    <row r="104" spans="6:6" x14ac:dyDescent="0.25">
      <c r="F104" s="51"/>
    </row>
    <row r="105" spans="6:6" x14ac:dyDescent="0.25">
      <c r="F105" s="51"/>
    </row>
    <row r="106" spans="6:6" x14ac:dyDescent="0.25">
      <c r="F106" s="51"/>
    </row>
    <row r="107" spans="6:6" x14ac:dyDescent="0.25">
      <c r="F107" s="51"/>
    </row>
    <row r="108" spans="6:6" x14ac:dyDescent="0.25">
      <c r="F108" s="51"/>
    </row>
    <row r="109" spans="6:6" x14ac:dyDescent="0.25">
      <c r="F109" s="51"/>
    </row>
    <row r="110" spans="6:6" x14ac:dyDescent="0.25">
      <c r="F110" s="51"/>
    </row>
    <row r="111" spans="6:6" x14ac:dyDescent="0.25">
      <c r="F111" s="51"/>
    </row>
    <row r="112" spans="6:6" x14ac:dyDescent="0.25">
      <c r="F112" s="51"/>
    </row>
    <row r="113" spans="6:6" x14ac:dyDescent="0.25">
      <c r="F113" s="51"/>
    </row>
    <row r="114" spans="6:6" x14ac:dyDescent="0.25">
      <c r="F114" s="51"/>
    </row>
    <row r="115" spans="6:6" x14ac:dyDescent="0.25">
      <c r="F115" s="51"/>
    </row>
    <row r="116" spans="6:6" x14ac:dyDescent="0.25">
      <c r="F116" s="51"/>
    </row>
    <row r="117" spans="6:6" x14ac:dyDescent="0.25">
      <c r="F117" s="51"/>
    </row>
    <row r="118" spans="6:6" x14ac:dyDescent="0.25">
      <c r="F118" s="51"/>
    </row>
    <row r="119" spans="6:6" x14ac:dyDescent="0.25">
      <c r="F119" s="51"/>
    </row>
    <row r="120" spans="6:6" x14ac:dyDescent="0.25">
      <c r="F120" s="51"/>
    </row>
    <row r="121" spans="6:6" x14ac:dyDescent="0.25">
      <c r="F121" s="51"/>
    </row>
    <row r="122" spans="6:6" x14ac:dyDescent="0.25">
      <c r="F122" s="51"/>
    </row>
    <row r="123" spans="6:6" x14ac:dyDescent="0.25">
      <c r="F123" s="51"/>
    </row>
    <row r="124" spans="6:6" x14ac:dyDescent="0.25">
      <c r="F124" s="51"/>
    </row>
    <row r="125" spans="6:6" x14ac:dyDescent="0.25">
      <c r="F125" s="51"/>
    </row>
    <row r="126" spans="6:6" x14ac:dyDescent="0.25">
      <c r="F126" s="51"/>
    </row>
    <row r="127" spans="6:6" x14ac:dyDescent="0.25">
      <c r="F127" s="51"/>
    </row>
    <row r="128" spans="6:6" x14ac:dyDescent="0.25">
      <c r="F128" s="51"/>
    </row>
    <row r="129" spans="6:6" x14ac:dyDescent="0.25">
      <c r="F129" s="51"/>
    </row>
    <row r="130" spans="6:6" x14ac:dyDescent="0.25">
      <c r="F130" s="51"/>
    </row>
    <row r="131" spans="6:6" x14ac:dyDescent="0.25">
      <c r="F131" s="51"/>
    </row>
    <row r="132" spans="6:6" x14ac:dyDescent="0.25">
      <c r="F132" s="51"/>
    </row>
    <row r="133" spans="6:6" x14ac:dyDescent="0.25">
      <c r="F133" s="51"/>
    </row>
    <row r="134" spans="6:6" x14ac:dyDescent="0.25">
      <c r="F134" s="51"/>
    </row>
    <row r="135" spans="6:6" x14ac:dyDescent="0.25">
      <c r="F135" s="51"/>
    </row>
    <row r="136" spans="6:6" x14ac:dyDescent="0.25">
      <c r="F136" s="51"/>
    </row>
    <row r="137" spans="6:6" x14ac:dyDescent="0.25">
      <c r="F137" s="51"/>
    </row>
    <row r="138" spans="6:6" x14ac:dyDescent="0.25">
      <c r="F138" s="51"/>
    </row>
    <row r="139" spans="6:6" x14ac:dyDescent="0.25">
      <c r="F139" s="51"/>
    </row>
    <row r="140" spans="6:6" x14ac:dyDescent="0.25">
      <c r="F140" s="51"/>
    </row>
    <row r="141" spans="6:6" x14ac:dyDescent="0.25">
      <c r="F141" s="51"/>
    </row>
    <row r="142" spans="6:6" x14ac:dyDescent="0.25">
      <c r="F142" s="51"/>
    </row>
    <row r="143" spans="6:6" x14ac:dyDescent="0.25">
      <c r="F143" s="51"/>
    </row>
    <row r="144" spans="6:6" x14ac:dyDescent="0.25">
      <c r="F144" s="51"/>
    </row>
    <row r="145" spans="6:6" x14ac:dyDescent="0.25">
      <c r="F145" s="51"/>
    </row>
    <row r="146" spans="6:6" x14ac:dyDescent="0.25">
      <c r="F146" s="51"/>
    </row>
    <row r="147" spans="6:6" x14ac:dyDescent="0.25">
      <c r="F147" s="51"/>
    </row>
    <row r="148" spans="6:6" x14ac:dyDescent="0.25">
      <c r="F148" s="51"/>
    </row>
    <row r="149" spans="6:6" x14ac:dyDescent="0.25">
      <c r="F149" s="51"/>
    </row>
    <row r="150" spans="6:6" x14ac:dyDescent="0.25">
      <c r="F150" s="51"/>
    </row>
    <row r="151" spans="6:6" x14ac:dyDescent="0.25">
      <c r="F151" s="51"/>
    </row>
    <row r="152" spans="6:6" x14ac:dyDescent="0.25">
      <c r="F152" s="51"/>
    </row>
    <row r="153" spans="6:6" x14ac:dyDescent="0.25">
      <c r="F153" s="51"/>
    </row>
    <row r="154" spans="6:6" x14ac:dyDescent="0.25">
      <c r="F154" s="51"/>
    </row>
    <row r="155" spans="6:6" x14ac:dyDescent="0.25">
      <c r="F155" s="51"/>
    </row>
    <row r="156" spans="6:6" x14ac:dyDescent="0.25">
      <c r="F156" s="51"/>
    </row>
    <row r="157" spans="6:6" x14ac:dyDescent="0.25">
      <c r="F157" s="51"/>
    </row>
    <row r="158" spans="6:6" x14ac:dyDescent="0.25">
      <c r="F158" s="51"/>
    </row>
    <row r="159" spans="6:6" x14ac:dyDescent="0.25">
      <c r="F159" s="51"/>
    </row>
    <row r="160" spans="6:6" x14ac:dyDescent="0.25">
      <c r="F160" s="51"/>
    </row>
    <row r="161" spans="6:6" x14ac:dyDescent="0.25">
      <c r="F161" s="51"/>
    </row>
    <row r="162" spans="6:6" x14ac:dyDescent="0.25">
      <c r="F162" s="51"/>
    </row>
    <row r="163" spans="6:6" x14ac:dyDescent="0.25">
      <c r="F163" s="51"/>
    </row>
    <row r="164" spans="6:6" x14ac:dyDescent="0.25">
      <c r="F164" s="51"/>
    </row>
    <row r="165" spans="6:6" x14ac:dyDescent="0.25">
      <c r="F165" s="51"/>
    </row>
    <row r="166" spans="6:6" x14ac:dyDescent="0.25">
      <c r="F166" s="51"/>
    </row>
    <row r="167" spans="6:6" x14ac:dyDescent="0.25">
      <c r="F167" s="51"/>
    </row>
    <row r="168" spans="6:6" x14ac:dyDescent="0.25">
      <c r="F168" s="51"/>
    </row>
    <row r="169" spans="6:6" x14ac:dyDescent="0.25">
      <c r="F169" s="51"/>
    </row>
    <row r="170" spans="6:6" x14ac:dyDescent="0.25">
      <c r="F170" s="51"/>
    </row>
    <row r="171" spans="6:6" x14ac:dyDescent="0.25">
      <c r="F171" s="51"/>
    </row>
    <row r="172" spans="6:6" x14ac:dyDescent="0.25">
      <c r="F172" s="51"/>
    </row>
    <row r="173" spans="6:6" x14ac:dyDescent="0.25">
      <c r="F173" s="51"/>
    </row>
    <row r="174" spans="6:6" x14ac:dyDescent="0.25">
      <c r="F174" s="51"/>
    </row>
    <row r="175" spans="6:6" x14ac:dyDescent="0.25">
      <c r="F175" s="51"/>
    </row>
    <row r="176" spans="6:6" x14ac:dyDescent="0.25">
      <c r="F176" s="51"/>
    </row>
    <row r="177" spans="6:6" x14ac:dyDescent="0.25">
      <c r="F177" s="51"/>
    </row>
    <row r="178" spans="6:6" x14ac:dyDescent="0.25">
      <c r="F178" s="51"/>
    </row>
    <row r="179" spans="6:6" x14ac:dyDescent="0.25">
      <c r="F179" s="51"/>
    </row>
    <row r="180" spans="6:6" x14ac:dyDescent="0.25">
      <c r="F180" s="51"/>
    </row>
    <row r="181" spans="6:6" x14ac:dyDescent="0.25">
      <c r="F181" s="51"/>
    </row>
    <row r="182" spans="6:6" x14ac:dyDescent="0.25">
      <c r="F182" s="51"/>
    </row>
    <row r="183" spans="6:6" x14ac:dyDescent="0.25">
      <c r="F183" s="51"/>
    </row>
    <row r="184" spans="6:6" x14ac:dyDescent="0.25">
      <c r="F184" s="51"/>
    </row>
    <row r="185" spans="6:6" x14ac:dyDescent="0.25">
      <c r="F185" s="51"/>
    </row>
    <row r="186" spans="6:6" x14ac:dyDescent="0.25">
      <c r="F186" s="51"/>
    </row>
    <row r="187" spans="6:6" x14ac:dyDescent="0.25">
      <c r="F187" s="51"/>
    </row>
    <row r="188" spans="6:6" x14ac:dyDescent="0.25">
      <c r="F188" s="51"/>
    </row>
    <row r="189" spans="6:6" x14ac:dyDescent="0.25">
      <c r="F189" s="51"/>
    </row>
    <row r="190" spans="6:6" x14ac:dyDescent="0.25">
      <c r="F190" s="51"/>
    </row>
    <row r="191" spans="6:6" x14ac:dyDescent="0.25">
      <c r="F191" s="51"/>
    </row>
    <row r="192" spans="6:6" x14ac:dyDescent="0.25">
      <c r="F192" s="51"/>
    </row>
    <row r="193" spans="6:6" x14ac:dyDescent="0.25">
      <c r="F193" s="51"/>
    </row>
    <row r="194" spans="6:6" x14ac:dyDescent="0.25">
      <c r="F194" s="51"/>
    </row>
    <row r="195" spans="6:6" x14ac:dyDescent="0.25">
      <c r="F195" s="51"/>
    </row>
    <row r="196" spans="6:6" x14ac:dyDescent="0.25">
      <c r="F196" s="51"/>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1"/>
    </row>
    <row r="211" spans="6:6" x14ac:dyDescent="0.25">
      <c r="F211" s="51"/>
    </row>
    <row r="212" spans="6:6" x14ac:dyDescent="0.25">
      <c r="F212" s="51"/>
    </row>
    <row r="213" spans="6:6" x14ac:dyDescent="0.25">
      <c r="F213" s="51"/>
    </row>
    <row r="214" spans="6:6" x14ac:dyDescent="0.25">
      <c r="F214" s="51"/>
    </row>
    <row r="215" spans="6:6" x14ac:dyDescent="0.25">
      <c r="F215" s="51"/>
    </row>
    <row r="216" spans="6:6" x14ac:dyDescent="0.25">
      <c r="F216" s="51"/>
    </row>
    <row r="217" spans="6:6" x14ac:dyDescent="0.25">
      <c r="F217" s="51"/>
    </row>
    <row r="218" spans="6:6" x14ac:dyDescent="0.25">
      <c r="F218" s="51"/>
    </row>
    <row r="219" spans="6:6" x14ac:dyDescent="0.25">
      <c r="F219" s="51"/>
    </row>
    <row r="220" spans="6:6" x14ac:dyDescent="0.25">
      <c r="F220" s="51"/>
    </row>
    <row r="221" spans="6:6" x14ac:dyDescent="0.25">
      <c r="F221" s="51"/>
    </row>
    <row r="222" spans="6:6" x14ac:dyDescent="0.25">
      <c r="F222" s="51"/>
    </row>
    <row r="223" spans="6:6" x14ac:dyDescent="0.25">
      <c r="F223" s="51"/>
    </row>
    <row r="224" spans="6:6" x14ac:dyDescent="0.25">
      <c r="F224" s="51"/>
    </row>
    <row r="225" spans="6:6" x14ac:dyDescent="0.25">
      <c r="F225" s="51"/>
    </row>
    <row r="226" spans="6:6" x14ac:dyDescent="0.25">
      <c r="F226" s="51"/>
    </row>
    <row r="227" spans="6:6" x14ac:dyDescent="0.25">
      <c r="F227" s="51"/>
    </row>
    <row r="228" spans="6:6" x14ac:dyDescent="0.25">
      <c r="F228" s="51"/>
    </row>
    <row r="229" spans="6:6" x14ac:dyDescent="0.25">
      <c r="F229" s="51"/>
    </row>
    <row r="230" spans="6:6" x14ac:dyDescent="0.25">
      <c r="F230" s="51"/>
    </row>
    <row r="231" spans="6:6" x14ac:dyDescent="0.25">
      <c r="F231" s="51"/>
    </row>
    <row r="232" spans="6:6" x14ac:dyDescent="0.25">
      <c r="F232" s="51"/>
    </row>
    <row r="233" spans="6:6" x14ac:dyDescent="0.25">
      <c r="F233" s="51"/>
    </row>
    <row r="234" spans="6:6" x14ac:dyDescent="0.25">
      <c r="F234" s="51"/>
    </row>
    <row r="235" spans="6:6" x14ac:dyDescent="0.25">
      <c r="F235" s="51"/>
    </row>
    <row r="236" spans="6:6" x14ac:dyDescent="0.25">
      <c r="F236" s="51"/>
    </row>
    <row r="237" spans="6:6" x14ac:dyDescent="0.25">
      <c r="F237" s="51"/>
    </row>
    <row r="238" spans="6:6" x14ac:dyDescent="0.25">
      <c r="F238" s="51"/>
    </row>
    <row r="239" spans="6:6" x14ac:dyDescent="0.25">
      <c r="F239" s="51"/>
    </row>
    <row r="240" spans="6:6" x14ac:dyDescent="0.25">
      <c r="F240" s="51"/>
    </row>
    <row r="241" spans="6:6" x14ac:dyDescent="0.25">
      <c r="F241" s="51"/>
    </row>
    <row r="242" spans="6:6" x14ac:dyDescent="0.25">
      <c r="F242" s="51"/>
    </row>
    <row r="243" spans="6:6" x14ac:dyDescent="0.25">
      <c r="F243" s="51"/>
    </row>
    <row r="244" spans="6:6" x14ac:dyDescent="0.25">
      <c r="F244" s="51"/>
    </row>
    <row r="245" spans="6:6" x14ac:dyDescent="0.25">
      <c r="F245" s="51"/>
    </row>
    <row r="246" spans="6:6" x14ac:dyDescent="0.25">
      <c r="F246" s="51"/>
    </row>
    <row r="247" spans="6:6" x14ac:dyDescent="0.25">
      <c r="F247" s="51"/>
    </row>
    <row r="248" spans="6:6" x14ac:dyDescent="0.25">
      <c r="F248" s="51"/>
    </row>
    <row r="249" spans="6:6" x14ac:dyDescent="0.25">
      <c r="F249" s="51"/>
    </row>
    <row r="250" spans="6:6" x14ac:dyDescent="0.25">
      <c r="F250" s="51"/>
    </row>
    <row r="251" spans="6:6" x14ac:dyDescent="0.25">
      <c r="F251" s="51"/>
    </row>
    <row r="252" spans="6:6" x14ac:dyDescent="0.25">
      <c r="F252" s="51"/>
    </row>
    <row r="253" spans="6:6" x14ac:dyDescent="0.25">
      <c r="F253" s="51"/>
    </row>
    <row r="254" spans="6:6" x14ac:dyDescent="0.25">
      <c r="F254" s="51"/>
    </row>
    <row r="255" spans="6:6" x14ac:dyDescent="0.25">
      <c r="F255" s="51"/>
    </row>
    <row r="256" spans="6:6" x14ac:dyDescent="0.25">
      <c r="F256" s="51"/>
    </row>
    <row r="257" spans="6:6" x14ac:dyDescent="0.25">
      <c r="F257" s="51"/>
    </row>
    <row r="258" spans="6:6" x14ac:dyDescent="0.25">
      <c r="F258" s="51"/>
    </row>
    <row r="259" spans="6:6" x14ac:dyDescent="0.25">
      <c r="F259" s="51"/>
    </row>
    <row r="260" spans="6:6" x14ac:dyDescent="0.25">
      <c r="F260" s="51"/>
    </row>
    <row r="261" spans="6:6" x14ac:dyDescent="0.25">
      <c r="F261" s="51"/>
    </row>
    <row r="262" spans="6:6" x14ac:dyDescent="0.25">
      <c r="F262" s="51"/>
    </row>
    <row r="263" spans="6:6" x14ac:dyDescent="0.25">
      <c r="F263" s="51"/>
    </row>
    <row r="264" spans="6:6" x14ac:dyDescent="0.25">
      <c r="F264" s="51"/>
    </row>
    <row r="265" spans="6:6" x14ac:dyDescent="0.25">
      <c r="F265" s="51"/>
    </row>
    <row r="266" spans="6:6" x14ac:dyDescent="0.25">
      <c r="F266" s="51"/>
    </row>
    <row r="267" spans="6:6" x14ac:dyDescent="0.25">
      <c r="F267" s="51"/>
    </row>
    <row r="268" spans="6:6" x14ac:dyDescent="0.25">
      <c r="F268" s="51"/>
    </row>
    <row r="269" spans="6:6" x14ac:dyDescent="0.25">
      <c r="F269" s="51"/>
    </row>
    <row r="270" spans="6:6" x14ac:dyDescent="0.25">
      <c r="F270" s="51"/>
    </row>
    <row r="271" spans="6:6" x14ac:dyDescent="0.25">
      <c r="F271" s="51"/>
    </row>
    <row r="272" spans="6:6" x14ac:dyDescent="0.25">
      <c r="F272" s="51"/>
    </row>
    <row r="273" spans="6:6" x14ac:dyDescent="0.25">
      <c r="F273" s="51"/>
    </row>
    <row r="274" spans="6:6" x14ac:dyDescent="0.25">
      <c r="F274" s="51"/>
    </row>
    <row r="275" spans="6:6" x14ac:dyDescent="0.25">
      <c r="F275" s="51"/>
    </row>
    <row r="276" spans="6:6" x14ac:dyDescent="0.25">
      <c r="F276" s="51"/>
    </row>
    <row r="277" spans="6:6" x14ac:dyDescent="0.25">
      <c r="F277" s="51"/>
    </row>
    <row r="278" spans="6:6" x14ac:dyDescent="0.25">
      <c r="F278" s="51"/>
    </row>
    <row r="279" spans="6:6" x14ac:dyDescent="0.25">
      <c r="F279" s="51"/>
    </row>
    <row r="280" spans="6:6" x14ac:dyDescent="0.25">
      <c r="F280" s="51"/>
    </row>
    <row r="281" spans="6:6" x14ac:dyDescent="0.25">
      <c r="F281" s="51"/>
    </row>
    <row r="282" spans="6:6" x14ac:dyDescent="0.25">
      <c r="F282" s="51"/>
    </row>
    <row r="283" spans="6:6" x14ac:dyDescent="0.25">
      <c r="F283" s="51"/>
    </row>
    <row r="284" spans="6:6" x14ac:dyDescent="0.25">
      <c r="F284" s="51"/>
    </row>
    <row r="285" spans="6:6" x14ac:dyDescent="0.25">
      <c r="F285" s="51"/>
    </row>
    <row r="286" spans="6:6" x14ac:dyDescent="0.25">
      <c r="F286" s="51"/>
    </row>
    <row r="287" spans="6:6" x14ac:dyDescent="0.25">
      <c r="F287" s="51"/>
    </row>
    <row r="288" spans="6:6" x14ac:dyDescent="0.25">
      <c r="F288" s="51"/>
    </row>
    <row r="289" spans="6:6" x14ac:dyDescent="0.25">
      <c r="F289" s="51"/>
    </row>
  </sheetData>
  <conditionalFormatting sqref="R16:T16 P16 N16 L16 J16 H16 C33:C65469 C1:C2">
    <cfRule type="cellIs" dxfId="42" priority="116" stopIfTrue="1" operator="lessThan">
      <formula>0</formula>
    </cfRule>
  </conditionalFormatting>
  <conditionalFormatting sqref="A33:A65469 A1:A2">
    <cfRule type="cellIs" dxfId="41" priority="115" stopIfTrue="1" operator="lessThan">
      <formula>0</formula>
    </cfRule>
  </conditionalFormatting>
  <conditionalFormatting sqref="S11">
    <cfRule type="cellIs" dxfId="40" priority="108" stopIfTrue="1" operator="lessThan">
      <formula>0</formula>
    </cfRule>
  </conditionalFormatting>
  <conditionalFormatting sqref="U11">
    <cfRule type="cellIs" dxfId="39" priority="110" stopIfTrue="1" operator="lessThan">
      <formula>0</formula>
    </cfRule>
  </conditionalFormatting>
  <conditionalFormatting sqref="T11">
    <cfRule type="cellIs" dxfId="38" priority="109" stopIfTrue="1" operator="lessThan">
      <formula>0</formula>
    </cfRule>
  </conditionalFormatting>
  <conditionalFormatting sqref="R11">
    <cfRule type="cellIs" dxfId="37" priority="107" stopIfTrue="1" operator="lessThan">
      <formula>0</formula>
    </cfRule>
  </conditionalFormatting>
  <conditionalFormatting sqref="P11">
    <cfRule type="cellIs" dxfId="36" priority="106" stopIfTrue="1" operator="lessThan">
      <formula>0</formula>
    </cfRule>
  </conditionalFormatting>
  <conditionalFormatting sqref="N11">
    <cfRule type="cellIs" dxfId="35" priority="105" stopIfTrue="1" operator="lessThan">
      <formula>0</formula>
    </cfRule>
  </conditionalFormatting>
  <conditionalFormatting sqref="L11">
    <cfRule type="cellIs" dxfId="34" priority="104" stopIfTrue="1" operator="lessThan">
      <formula>0</formula>
    </cfRule>
  </conditionalFormatting>
  <conditionalFormatting sqref="J11">
    <cfRule type="cellIs" dxfId="33" priority="103" stopIfTrue="1" operator="lessThan">
      <formula>0</formula>
    </cfRule>
  </conditionalFormatting>
  <conditionalFormatting sqref="H11">
    <cfRule type="cellIs" dxfId="32" priority="102" stopIfTrue="1" operator="lessThan">
      <formula>0</formula>
    </cfRule>
  </conditionalFormatting>
  <conditionalFormatting sqref="T17">
    <cfRule type="cellIs" dxfId="31" priority="97" stopIfTrue="1" operator="lessThan">
      <formula>0</formula>
    </cfRule>
  </conditionalFormatting>
  <conditionalFormatting sqref="S17">
    <cfRule type="cellIs" dxfId="30" priority="96" stopIfTrue="1" operator="lessThan">
      <formula>0</formula>
    </cfRule>
  </conditionalFormatting>
  <conditionalFormatting sqref="R17">
    <cfRule type="cellIs" dxfId="29" priority="95" stopIfTrue="1" operator="lessThan">
      <formula>0</formula>
    </cfRule>
  </conditionalFormatting>
  <conditionalFormatting sqref="P17">
    <cfRule type="cellIs" dxfId="28" priority="94" stopIfTrue="1" operator="lessThan">
      <formula>0</formula>
    </cfRule>
  </conditionalFormatting>
  <conditionalFormatting sqref="N17">
    <cfRule type="cellIs" dxfId="27" priority="93" stopIfTrue="1" operator="lessThan">
      <formula>0</formula>
    </cfRule>
  </conditionalFormatting>
  <conditionalFormatting sqref="L17">
    <cfRule type="cellIs" dxfId="26" priority="92" stopIfTrue="1" operator="lessThan">
      <formula>0</formula>
    </cfRule>
  </conditionalFormatting>
  <conditionalFormatting sqref="J17">
    <cfRule type="cellIs" dxfId="25" priority="91" stopIfTrue="1" operator="lessThan">
      <formula>0</formula>
    </cfRule>
  </conditionalFormatting>
  <conditionalFormatting sqref="H17">
    <cfRule type="cellIs" dxfId="24" priority="90" stopIfTrue="1" operator="lessThan">
      <formula>0</formula>
    </cfRule>
  </conditionalFormatting>
  <conditionalFormatting sqref="T12">
    <cfRule type="cellIs" dxfId="23" priority="84" stopIfTrue="1" operator="lessThan">
      <formula>0</formula>
    </cfRule>
  </conditionalFormatting>
  <conditionalFormatting sqref="S12">
    <cfRule type="cellIs" dxfId="22" priority="83" stopIfTrue="1" operator="lessThan">
      <formula>0</formula>
    </cfRule>
  </conditionalFormatting>
  <conditionalFormatting sqref="U12">
    <cfRule type="cellIs" dxfId="21" priority="85" stopIfTrue="1" operator="lessThan">
      <formula>0</formula>
    </cfRule>
  </conditionalFormatting>
  <conditionalFormatting sqref="R12">
    <cfRule type="cellIs" dxfId="20" priority="82" stopIfTrue="1" operator="lessThan">
      <formula>0</formula>
    </cfRule>
  </conditionalFormatting>
  <conditionalFormatting sqref="P12">
    <cfRule type="cellIs" dxfId="19" priority="81" stopIfTrue="1" operator="lessThan">
      <formula>0</formula>
    </cfRule>
  </conditionalFormatting>
  <conditionalFormatting sqref="N12">
    <cfRule type="cellIs" dxfId="18" priority="80" stopIfTrue="1" operator="lessThan">
      <formula>0</formula>
    </cfRule>
  </conditionalFormatting>
  <conditionalFormatting sqref="L12">
    <cfRule type="cellIs" dxfId="17" priority="79" stopIfTrue="1" operator="lessThan">
      <formula>0</formula>
    </cfRule>
  </conditionalFormatting>
  <conditionalFormatting sqref="J12">
    <cfRule type="cellIs" dxfId="16" priority="78" stopIfTrue="1" operator="lessThan">
      <formula>0</formula>
    </cfRule>
  </conditionalFormatting>
  <conditionalFormatting sqref="H12">
    <cfRule type="cellIs" dxfId="15" priority="77" stopIfTrue="1" operator="lessThan">
      <formula>0</formula>
    </cfRule>
  </conditionalFormatting>
  <conditionalFormatting sqref="T13">
    <cfRule type="cellIs" dxfId="14" priority="71" stopIfTrue="1" operator="lessThan">
      <formula>0</formula>
    </cfRule>
  </conditionalFormatting>
  <conditionalFormatting sqref="S13">
    <cfRule type="cellIs" dxfId="13" priority="70" stopIfTrue="1" operator="lessThan">
      <formula>0</formula>
    </cfRule>
  </conditionalFormatting>
  <conditionalFormatting sqref="U13">
    <cfRule type="cellIs" dxfId="12" priority="72" stopIfTrue="1" operator="lessThan">
      <formula>0</formula>
    </cfRule>
  </conditionalFormatting>
  <conditionalFormatting sqref="R13">
    <cfRule type="cellIs" dxfId="11" priority="69" stopIfTrue="1" operator="lessThan">
      <formula>0</formula>
    </cfRule>
  </conditionalFormatting>
  <conditionalFormatting sqref="P13">
    <cfRule type="cellIs" dxfId="10" priority="68" stopIfTrue="1" operator="lessThan">
      <formula>0</formula>
    </cfRule>
  </conditionalFormatting>
  <conditionalFormatting sqref="N13">
    <cfRule type="cellIs" dxfId="9" priority="67" stopIfTrue="1" operator="lessThan">
      <formula>0</formula>
    </cfRule>
  </conditionalFormatting>
  <conditionalFormatting sqref="L13">
    <cfRule type="cellIs" dxfId="8" priority="66" stopIfTrue="1" operator="lessThan">
      <formula>0</formula>
    </cfRule>
  </conditionalFormatting>
  <conditionalFormatting sqref="J13">
    <cfRule type="cellIs" dxfId="7" priority="65" stopIfTrue="1" operator="lessThan">
      <formula>0</formula>
    </cfRule>
  </conditionalFormatting>
  <conditionalFormatting sqref="H13">
    <cfRule type="cellIs" dxfId="6" priority="64" stopIfTrue="1" operator="lessThan">
      <formula>0</formula>
    </cfRule>
  </conditionalFormatting>
  <conditionalFormatting sqref="A8 A16 A24">
    <cfRule type="cellIs" dxfId="5" priority="2" stopIfTrue="1" operator="lessThan">
      <formula>0</formula>
    </cfRule>
  </conditionalFormatting>
  <conditionalFormatting sqref="A6 A14 A22 A30">
    <cfRule type="cellIs" dxfId="4" priority="1" stopIfTrue="1" operator="lessThan">
      <formula>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zoomScale="57" zoomScaleNormal="57" workbookViewId="0"/>
  </sheetViews>
  <sheetFormatPr defaultRowHeight="15" x14ac:dyDescent="0.25"/>
  <cols>
    <col min="1" max="4" width="9.140625" style="43"/>
    <col min="5" max="5" width="9.140625" style="108"/>
    <col min="6" max="16384" width="9.140625" style="43"/>
  </cols>
  <sheetData>
    <row r="1" spans="1:10" ht="26.25" x14ac:dyDescent="0.4">
      <c r="A1" s="44" t="s">
        <v>278</v>
      </c>
    </row>
    <row r="2" spans="1:10" x14ac:dyDescent="0.25">
      <c r="A2" s="43" t="s">
        <v>279</v>
      </c>
    </row>
    <row r="3" spans="1:10" x14ac:dyDescent="0.25">
      <c r="C3" s="43" t="s">
        <v>261</v>
      </c>
    </row>
    <row r="4" spans="1:10" ht="15" customHeight="1" x14ac:dyDescent="0.25">
      <c r="C4" s="108" t="s">
        <v>277</v>
      </c>
      <c r="D4" s="43" t="s">
        <v>262</v>
      </c>
      <c r="E4" s="108" t="s">
        <v>263</v>
      </c>
      <c r="F4" s="43" t="s">
        <v>264</v>
      </c>
    </row>
    <row r="5" spans="1:10" x14ac:dyDescent="0.25">
      <c r="A5" s="43" t="s">
        <v>265</v>
      </c>
      <c r="B5" s="43">
        <v>2009</v>
      </c>
      <c r="C5" s="108">
        <f>E5/E$5*100</f>
        <v>100</v>
      </c>
      <c r="D5" s="108">
        <f>F5/F$5*100</f>
        <v>100</v>
      </c>
      <c r="E5" s="108">
        <v>314.85856275340086</v>
      </c>
      <c r="F5" s="104">
        <v>76.39</v>
      </c>
      <c r="G5" s="109"/>
      <c r="H5" s="110"/>
      <c r="I5" s="110"/>
      <c r="J5" s="110"/>
    </row>
    <row r="6" spans="1:10" x14ac:dyDescent="0.25">
      <c r="A6" s="43" t="s">
        <v>266</v>
      </c>
      <c r="C6" s="108">
        <f t="shared" ref="C6:D69" si="0">E6/E$5*100</f>
        <v>106.68243365417149</v>
      </c>
      <c r="D6" s="108">
        <f t="shared" si="0"/>
        <v>101.03416677575601</v>
      </c>
      <c r="E6" s="108">
        <v>335.8987773138748</v>
      </c>
      <c r="F6" s="104">
        <v>77.180000000000007</v>
      </c>
      <c r="G6" s="109"/>
      <c r="H6" s="110"/>
      <c r="I6" s="110"/>
      <c r="J6" s="110"/>
    </row>
    <row r="7" spans="1:10" x14ac:dyDescent="0.25">
      <c r="A7" s="43" t="s">
        <v>267</v>
      </c>
      <c r="C7" s="108">
        <f t="shared" si="0"/>
        <v>95.97996995613893</v>
      </c>
      <c r="D7" s="108">
        <f t="shared" si="0"/>
        <v>101.29598114936509</v>
      </c>
      <c r="E7" s="108">
        <v>302.201153935045</v>
      </c>
      <c r="F7" s="104">
        <v>77.38</v>
      </c>
      <c r="G7" s="109"/>
      <c r="H7" s="110"/>
      <c r="I7" s="110"/>
      <c r="J7" s="110"/>
    </row>
    <row r="8" spans="1:10" x14ac:dyDescent="0.25">
      <c r="A8" s="43" t="s">
        <v>268</v>
      </c>
      <c r="C8" s="108">
        <f t="shared" si="0"/>
        <v>95.528499305608491</v>
      </c>
      <c r="D8" s="108">
        <f t="shared" si="0"/>
        <v>111.02238512894358</v>
      </c>
      <c r="E8" s="108">
        <v>300.77965993353143</v>
      </c>
      <c r="F8" s="104">
        <v>84.81</v>
      </c>
      <c r="G8" s="109"/>
      <c r="H8" s="110"/>
      <c r="I8" s="110"/>
      <c r="J8" s="110"/>
    </row>
    <row r="9" spans="1:10" x14ac:dyDescent="0.25">
      <c r="A9" s="43" t="s">
        <v>269</v>
      </c>
      <c r="C9" s="108">
        <f t="shared" si="0"/>
        <v>102.62834560308987</v>
      </c>
      <c r="D9" s="108">
        <f t="shared" si="0"/>
        <v>116.49430553737399</v>
      </c>
      <c r="E9" s="108">
        <v>323.1341339434818</v>
      </c>
      <c r="F9" s="104">
        <v>88.99</v>
      </c>
      <c r="G9" s="109"/>
      <c r="H9" s="110"/>
      <c r="I9" s="110"/>
      <c r="J9" s="110"/>
    </row>
    <row r="10" spans="1:10" x14ac:dyDescent="0.25">
      <c r="A10" s="43" t="s">
        <v>270</v>
      </c>
      <c r="C10" s="108">
        <f t="shared" si="0"/>
        <v>101.61258346562545</v>
      </c>
      <c r="D10" s="108">
        <f t="shared" si="0"/>
        <v>118.86372561853645</v>
      </c>
      <c r="E10" s="108">
        <v>319.93591987646812</v>
      </c>
      <c r="F10" s="104">
        <v>90.8</v>
      </c>
      <c r="G10" s="109"/>
      <c r="H10" s="110"/>
      <c r="I10" s="110"/>
      <c r="J10" s="110"/>
    </row>
    <row r="11" spans="1:10" x14ac:dyDescent="0.25">
      <c r="A11" s="43" t="s">
        <v>271</v>
      </c>
      <c r="C11" s="108">
        <f t="shared" si="0"/>
        <v>108.37934652961292</v>
      </c>
      <c r="D11" s="108">
        <f t="shared" si="0"/>
        <v>119.97643670637518</v>
      </c>
      <c r="E11" s="108">
        <v>341.24165280466707</v>
      </c>
      <c r="F11" s="104">
        <v>91.65</v>
      </c>
      <c r="G11" s="109"/>
      <c r="H11" s="110"/>
      <c r="I11" s="110"/>
      <c r="J11" s="110"/>
    </row>
    <row r="12" spans="1:10" x14ac:dyDescent="0.25">
      <c r="A12" s="43" t="s">
        <v>272</v>
      </c>
      <c r="C12" s="108">
        <f t="shared" si="0"/>
        <v>118.66792011739977</v>
      </c>
      <c r="D12" s="108">
        <f t="shared" si="0"/>
        <v>119.02081424270192</v>
      </c>
      <c r="E12" s="108">
        <v>373.63610773099879</v>
      </c>
      <c r="F12" s="104">
        <v>90.92</v>
      </c>
      <c r="G12" s="109"/>
      <c r="H12" s="110"/>
      <c r="I12" s="110"/>
      <c r="J12" s="110"/>
    </row>
    <row r="13" spans="1:10" x14ac:dyDescent="0.25">
      <c r="A13" s="43" t="s">
        <v>273</v>
      </c>
      <c r="C13" s="108">
        <f t="shared" si="0"/>
        <v>106.36113481920025</v>
      </c>
      <c r="D13" s="108">
        <f t="shared" si="0"/>
        <v>124.11310380939912</v>
      </c>
      <c r="E13" s="108">
        <v>334.88714041994092</v>
      </c>
      <c r="F13" s="104">
        <v>94.81</v>
      </c>
      <c r="G13" s="109"/>
      <c r="H13" s="110"/>
      <c r="I13" s="110"/>
      <c r="J13" s="110"/>
    </row>
    <row r="14" spans="1:10" x14ac:dyDescent="0.25">
      <c r="A14" s="43" t="s">
        <v>274</v>
      </c>
      <c r="C14" s="108">
        <f t="shared" si="0"/>
        <v>113.02719880197265</v>
      </c>
      <c r="D14" s="108">
        <f t="shared" si="0"/>
        <v>123.44547715669589</v>
      </c>
      <c r="E14" s="108">
        <v>355.87581366832023</v>
      </c>
      <c r="F14" s="104">
        <v>94.3</v>
      </c>
      <c r="G14" s="109"/>
      <c r="H14" s="110"/>
      <c r="I14" s="110"/>
      <c r="J14" s="110"/>
    </row>
    <row r="15" spans="1:10" x14ac:dyDescent="0.25">
      <c r="A15" s="43" t="s">
        <v>275</v>
      </c>
      <c r="C15" s="108">
        <f t="shared" si="0"/>
        <v>113.88670316633306</v>
      </c>
      <c r="D15" s="108">
        <f t="shared" si="0"/>
        <v>122.0054981018458</v>
      </c>
      <c r="E15" s="108">
        <v>358.58203675674815</v>
      </c>
      <c r="F15" s="104">
        <v>93.2</v>
      </c>
      <c r="G15" s="109"/>
      <c r="H15" s="110"/>
      <c r="I15" s="110"/>
      <c r="J15" s="110"/>
    </row>
    <row r="16" spans="1:10" x14ac:dyDescent="0.25">
      <c r="A16" s="43" t="s">
        <v>276</v>
      </c>
      <c r="C16" s="108">
        <f t="shared" si="0"/>
        <v>123.65852087266857</v>
      </c>
      <c r="D16" s="108">
        <f t="shared" si="0"/>
        <v>123.96910590391413</v>
      </c>
      <c r="E16" s="108">
        <v>389.34944154179846</v>
      </c>
      <c r="F16" s="104">
        <v>94.7</v>
      </c>
      <c r="G16" s="109"/>
      <c r="H16" s="110"/>
      <c r="I16" s="110"/>
      <c r="J16" s="110"/>
    </row>
    <row r="17" spans="1:10" x14ac:dyDescent="0.25">
      <c r="A17" s="43" t="s">
        <v>265</v>
      </c>
      <c r="B17" s="43">
        <v>2010</v>
      </c>
      <c r="C17" s="108">
        <f t="shared" si="0"/>
        <v>151.36066926206732</v>
      </c>
      <c r="D17" s="108">
        <f t="shared" si="0"/>
        <v>125.60544573897107</v>
      </c>
      <c r="E17" s="108">
        <v>476.57202781247378</v>
      </c>
      <c r="F17" s="104">
        <v>95.95</v>
      </c>
      <c r="G17" s="109"/>
      <c r="H17" s="110"/>
      <c r="I17" s="110"/>
      <c r="J17" s="110"/>
    </row>
    <row r="18" spans="1:10" x14ac:dyDescent="0.25">
      <c r="A18" s="43" t="s">
        <v>266</v>
      </c>
      <c r="C18" s="108">
        <f t="shared" si="0"/>
        <v>136.61259296653967</v>
      </c>
      <c r="D18" s="108">
        <f t="shared" si="0"/>
        <v>124.46655321377142</v>
      </c>
      <c r="E18" s="108">
        <v>430.1364467546004</v>
      </c>
      <c r="F18" s="104">
        <v>95.08</v>
      </c>
      <c r="G18" s="109"/>
      <c r="H18" s="110"/>
      <c r="I18" s="110"/>
      <c r="J18" s="110"/>
    </row>
    <row r="19" spans="1:10" x14ac:dyDescent="0.25">
      <c r="A19" s="43" t="s">
        <v>267</v>
      </c>
      <c r="C19" s="108">
        <f t="shared" si="0"/>
        <v>161.92812421128943</v>
      </c>
      <c r="D19" s="108">
        <f t="shared" si="0"/>
        <v>128.60322031679539</v>
      </c>
      <c r="E19" s="108">
        <v>509.84456458520765</v>
      </c>
      <c r="F19" s="104">
        <v>98.24</v>
      </c>
      <c r="G19" s="109"/>
      <c r="H19" s="110"/>
      <c r="I19" s="110"/>
      <c r="J19" s="110"/>
    </row>
    <row r="20" spans="1:10" x14ac:dyDescent="0.25">
      <c r="A20" s="43" t="s">
        <v>268</v>
      </c>
      <c r="C20" s="108">
        <f t="shared" si="0"/>
        <v>194.41295047313656</v>
      </c>
      <c r="D20" s="108">
        <f t="shared" si="0"/>
        <v>130.31810446393507</v>
      </c>
      <c r="E20" s="108">
        <v>612.12582166619882</v>
      </c>
      <c r="F20" s="104">
        <v>99.55</v>
      </c>
      <c r="G20" s="109"/>
      <c r="H20" s="110"/>
      <c r="I20" s="110"/>
      <c r="J20" s="110"/>
    </row>
    <row r="21" spans="1:10" x14ac:dyDescent="0.25">
      <c r="A21" s="43" t="s">
        <v>269</v>
      </c>
      <c r="C21" s="108">
        <f t="shared" si="0"/>
        <v>173.70804666592895</v>
      </c>
      <c r="D21" s="108">
        <f t="shared" si="0"/>
        <v>129.15303050137453</v>
      </c>
      <c r="E21" s="108">
        <v>546.93465911935073</v>
      </c>
      <c r="F21" s="104">
        <v>98.66</v>
      </c>
      <c r="G21" s="109"/>
      <c r="H21" s="110"/>
      <c r="I21" s="110"/>
      <c r="J21" s="110"/>
    </row>
    <row r="22" spans="1:10" x14ac:dyDescent="0.25">
      <c r="A22" s="43" t="s">
        <v>270</v>
      </c>
      <c r="C22" s="108">
        <f t="shared" si="0"/>
        <v>173.51212925385676</v>
      </c>
      <c r="D22" s="108">
        <f t="shared" si="0"/>
        <v>130.37046733865688</v>
      </c>
      <c r="E22" s="108">
        <v>546.31779637151658</v>
      </c>
      <c r="F22" s="104">
        <v>99.59</v>
      </c>
      <c r="G22" s="109"/>
      <c r="H22" s="110"/>
      <c r="I22" s="110"/>
      <c r="J22" s="110"/>
    </row>
    <row r="23" spans="1:10" x14ac:dyDescent="0.25">
      <c r="A23" s="43" t="s">
        <v>271</v>
      </c>
      <c r="C23" s="108">
        <f t="shared" si="0"/>
        <v>165.90573698849451</v>
      </c>
      <c r="D23" s="108">
        <f t="shared" si="0"/>
        <v>129.16612122005498</v>
      </c>
      <c r="E23" s="108">
        <v>522.36841900741115</v>
      </c>
      <c r="F23" s="104">
        <v>98.67</v>
      </c>
      <c r="G23" s="109"/>
      <c r="H23" s="110"/>
      <c r="I23" s="110"/>
      <c r="J23" s="110"/>
    </row>
    <row r="24" spans="1:10" x14ac:dyDescent="0.25">
      <c r="A24" s="43" t="s">
        <v>272</v>
      </c>
      <c r="C24" s="108">
        <f t="shared" si="0"/>
        <v>136.19906522318468</v>
      </c>
      <c r="D24" s="108">
        <f t="shared" si="0"/>
        <v>132.46498232752975</v>
      </c>
      <c r="E24" s="108">
        <v>428.83441924528631</v>
      </c>
      <c r="F24" s="104">
        <v>101.19</v>
      </c>
      <c r="G24" s="109"/>
      <c r="H24" s="110"/>
      <c r="I24" s="110"/>
      <c r="J24" s="110"/>
    </row>
    <row r="25" spans="1:10" x14ac:dyDescent="0.25">
      <c r="A25" s="43" t="s">
        <v>273</v>
      </c>
      <c r="C25" s="108">
        <f t="shared" si="0"/>
        <v>173.10896898116263</v>
      </c>
      <c r="D25" s="108">
        <f t="shared" si="0"/>
        <v>134.08823144390627</v>
      </c>
      <c r="E25" s="108">
        <v>545.04841173131922</v>
      </c>
      <c r="F25" s="104">
        <v>102.43</v>
      </c>
      <c r="G25" s="109"/>
      <c r="H25" s="110"/>
      <c r="I25" s="110"/>
      <c r="J25" s="110"/>
    </row>
    <row r="26" spans="1:10" x14ac:dyDescent="0.25">
      <c r="A26" s="43" t="s">
        <v>274</v>
      </c>
      <c r="C26" s="108">
        <f t="shared" si="0"/>
        <v>173.33494408441504</v>
      </c>
      <c r="D26" s="108">
        <f t="shared" si="0"/>
        <v>134.07514072522582</v>
      </c>
      <c r="E26" s="108">
        <v>545.7599136936002</v>
      </c>
      <c r="F26" s="104">
        <v>102.42</v>
      </c>
      <c r="G26" s="109"/>
      <c r="H26" s="110"/>
      <c r="I26" s="110"/>
      <c r="J26" s="110"/>
    </row>
    <row r="27" spans="1:10" x14ac:dyDescent="0.25">
      <c r="A27" s="43" t="s">
        <v>275</v>
      </c>
      <c r="C27" s="108">
        <f t="shared" si="0"/>
        <v>188.20648491813355</v>
      </c>
      <c r="D27" s="108">
        <f t="shared" si="0"/>
        <v>133.78714491425578</v>
      </c>
      <c r="E27" s="108">
        <v>592.58423342193146</v>
      </c>
      <c r="F27" s="104">
        <v>102.2</v>
      </c>
      <c r="G27" s="109"/>
      <c r="H27" s="110"/>
      <c r="I27" s="110"/>
      <c r="J27" s="110"/>
    </row>
    <row r="28" spans="1:10" x14ac:dyDescent="0.25">
      <c r="A28" s="43" t="s">
        <v>276</v>
      </c>
      <c r="C28" s="108">
        <f t="shared" si="0"/>
        <v>219.58824427837712</v>
      </c>
      <c r="D28" s="108">
        <f t="shared" si="0"/>
        <v>138.22489854693023</v>
      </c>
      <c r="E28" s="108">
        <v>691.39238991032516</v>
      </c>
      <c r="F28" s="104">
        <v>105.59</v>
      </c>
      <c r="G28" s="109"/>
      <c r="H28" s="110"/>
      <c r="I28" s="110"/>
      <c r="J28" s="110"/>
    </row>
    <row r="29" spans="1:10" x14ac:dyDescent="0.25">
      <c r="A29" s="43" t="s">
        <v>265</v>
      </c>
      <c r="B29" s="43">
        <v>2011</v>
      </c>
      <c r="C29" s="108">
        <f t="shared" si="0"/>
        <v>221.01255142333898</v>
      </c>
      <c r="D29" s="108">
        <f t="shared" si="0"/>
        <v>135.80311559104595</v>
      </c>
      <c r="E29" s="108">
        <v>695.87694291614605</v>
      </c>
      <c r="F29" s="104">
        <v>103.74</v>
      </c>
      <c r="G29" s="109"/>
      <c r="H29" s="110"/>
      <c r="I29" s="110"/>
      <c r="J29" s="110"/>
    </row>
    <row r="30" spans="1:10" x14ac:dyDescent="0.25">
      <c r="A30" s="43" t="s">
        <v>266</v>
      </c>
      <c r="C30" s="108">
        <f t="shared" si="0"/>
        <v>221.44093100909271</v>
      </c>
      <c r="D30" s="108">
        <f t="shared" si="0"/>
        <v>129.11375834533317</v>
      </c>
      <c r="E30" s="108">
        <v>697.22573272297927</v>
      </c>
      <c r="F30" s="104">
        <v>98.63</v>
      </c>
      <c r="G30" s="109"/>
      <c r="H30" s="110"/>
      <c r="I30" s="110"/>
      <c r="J30" s="110"/>
    </row>
    <row r="31" spans="1:10" x14ac:dyDescent="0.25">
      <c r="A31" s="43" t="s">
        <v>267</v>
      </c>
      <c r="C31" s="108">
        <f t="shared" si="0"/>
        <v>207.95308186611661</v>
      </c>
      <c r="D31" s="108">
        <f t="shared" si="0"/>
        <v>132.9362482000262</v>
      </c>
      <c r="E31" s="108">
        <v>654.75808476505779</v>
      </c>
      <c r="F31" s="104">
        <v>101.55</v>
      </c>
      <c r="G31" s="109"/>
      <c r="H31" s="110"/>
      <c r="I31" s="110"/>
      <c r="J31" s="110"/>
    </row>
    <row r="32" spans="1:10" x14ac:dyDescent="0.25">
      <c r="A32" s="43" t="s">
        <v>268</v>
      </c>
      <c r="C32" s="108">
        <f t="shared" si="0"/>
        <v>232.42160931703148</v>
      </c>
      <c r="D32" s="108">
        <f t="shared" si="0"/>
        <v>134.44168084827857</v>
      </c>
      <c r="E32" s="108">
        <v>731.79933862392977</v>
      </c>
      <c r="F32" s="104">
        <v>102.7</v>
      </c>
      <c r="G32" s="109"/>
      <c r="H32" s="110"/>
      <c r="I32" s="110"/>
      <c r="J32" s="110"/>
    </row>
    <row r="33" spans="1:10" x14ac:dyDescent="0.25">
      <c r="A33" s="43" t="s">
        <v>269</v>
      </c>
      <c r="C33" s="108">
        <f t="shared" si="0"/>
        <v>238.24316000777196</v>
      </c>
      <c r="D33" s="108">
        <f t="shared" si="0"/>
        <v>131.86280926822883</v>
      </c>
      <c r="E33" s="108">
        <v>750.12898945875588</v>
      </c>
      <c r="F33" s="104">
        <v>100.73</v>
      </c>
      <c r="G33" s="109"/>
      <c r="H33" s="110"/>
      <c r="I33" s="110"/>
      <c r="J33" s="110"/>
    </row>
    <row r="34" spans="1:10" x14ac:dyDescent="0.25">
      <c r="A34" s="43" t="s">
        <v>270</v>
      </c>
      <c r="C34" s="108">
        <f t="shared" si="0"/>
        <v>232.14375064440321</v>
      </c>
      <c r="D34" s="108">
        <f t="shared" si="0"/>
        <v>132.91006676266528</v>
      </c>
      <c r="E34" s="108">
        <v>730.9244768008067</v>
      </c>
      <c r="F34" s="104">
        <v>101.53</v>
      </c>
      <c r="G34" s="109"/>
      <c r="H34" s="110"/>
      <c r="I34" s="110"/>
      <c r="J34" s="110"/>
    </row>
    <row r="35" spans="1:10" x14ac:dyDescent="0.25">
      <c r="A35" s="43" t="s">
        <v>271</v>
      </c>
      <c r="C35" s="108">
        <f t="shared" si="0"/>
        <v>222.91556053475512</v>
      </c>
      <c r="D35" s="108">
        <f t="shared" si="0"/>
        <v>132.67443382641707</v>
      </c>
      <c r="E35" s="108">
        <v>701.86873005341727</v>
      </c>
      <c r="F35" s="104">
        <v>101.35</v>
      </c>
      <c r="G35" s="109"/>
      <c r="H35" s="110"/>
      <c r="I35" s="110"/>
      <c r="J35" s="110"/>
    </row>
    <row r="36" spans="1:10" x14ac:dyDescent="0.25">
      <c r="A36" s="43" t="s">
        <v>272</v>
      </c>
      <c r="C36" s="108">
        <f t="shared" si="0"/>
        <v>212.10155976503907</v>
      </c>
      <c r="D36" s="108">
        <f t="shared" si="0"/>
        <v>127.16324126194527</v>
      </c>
      <c r="E36" s="108">
        <v>667.81992265374765</v>
      </c>
      <c r="F36" s="104">
        <v>97.14</v>
      </c>
      <c r="G36" s="109"/>
      <c r="H36" s="110"/>
      <c r="I36" s="110"/>
      <c r="J36" s="110"/>
    </row>
    <row r="37" spans="1:10" x14ac:dyDescent="0.25">
      <c r="A37" s="43" t="s">
        <v>273</v>
      </c>
      <c r="C37" s="108">
        <f t="shared" si="0"/>
        <v>221.32694563757047</v>
      </c>
      <c r="D37" s="108">
        <f t="shared" si="0"/>
        <v>122.16258672601126</v>
      </c>
      <c r="E37" s="108">
        <v>696.86684002045524</v>
      </c>
      <c r="F37" s="104">
        <v>93.32</v>
      </c>
      <c r="G37" s="109"/>
      <c r="H37" s="110"/>
      <c r="I37" s="110"/>
      <c r="J37" s="110"/>
    </row>
    <row r="38" spans="1:10" x14ac:dyDescent="0.25">
      <c r="A38" s="43" t="s">
        <v>274</v>
      </c>
      <c r="C38" s="108">
        <f t="shared" si="0"/>
        <v>205.95713797787516</v>
      </c>
      <c r="D38" s="108">
        <f t="shared" si="0"/>
        <v>116.28485403848671</v>
      </c>
      <c r="E38" s="108">
        <v>648.4736845251764</v>
      </c>
      <c r="F38" s="104">
        <v>88.83</v>
      </c>
      <c r="G38" s="109"/>
      <c r="H38" s="110"/>
      <c r="I38" s="110"/>
      <c r="J38" s="110"/>
    </row>
    <row r="39" spans="1:10" x14ac:dyDescent="0.25">
      <c r="A39" s="43" t="s">
        <v>275</v>
      </c>
      <c r="C39" s="108">
        <f t="shared" si="0"/>
        <v>186.91140359080421</v>
      </c>
      <c r="D39" s="108">
        <f t="shared" si="0"/>
        <v>113.99397826940698</v>
      </c>
      <c r="E39" s="108">
        <v>588.50655896821468</v>
      </c>
      <c r="F39" s="104">
        <v>87.08</v>
      </c>
      <c r="G39" s="109"/>
      <c r="H39" s="110"/>
      <c r="I39" s="110"/>
      <c r="J39" s="110"/>
    </row>
    <row r="40" spans="1:10" x14ac:dyDescent="0.25">
      <c r="A40" s="43" t="s">
        <v>276</v>
      </c>
      <c r="C40" s="108">
        <f t="shared" si="0"/>
        <v>185.24942804437666</v>
      </c>
      <c r="D40" s="108">
        <f t="shared" si="0"/>
        <v>115.15905223196754</v>
      </c>
      <c r="E40" s="108">
        <v>583.2736866494198</v>
      </c>
      <c r="F40" s="104">
        <v>87.97</v>
      </c>
      <c r="G40" s="109"/>
      <c r="H40" s="110"/>
      <c r="I40" s="110"/>
      <c r="J40" s="110"/>
    </row>
    <row r="41" spans="1:10" x14ac:dyDescent="0.25">
      <c r="A41" s="43" t="s">
        <v>265</v>
      </c>
      <c r="B41" s="43">
        <v>2012</v>
      </c>
      <c r="C41" s="108">
        <f t="shared" si="0"/>
        <v>197.0310086301304</v>
      </c>
      <c r="D41" s="108">
        <f t="shared" si="0"/>
        <v>117.89501243618274</v>
      </c>
      <c r="E41" s="108">
        <v>620.36900195135786</v>
      </c>
      <c r="F41" s="104">
        <v>90.06</v>
      </c>
      <c r="G41" s="109"/>
      <c r="H41" s="110"/>
      <c r="I41" s="110"/>
      <c r="J41" s="110"/>
    </row>
    <row r="42" spans="1:10" x14ac:dyDescent="0.25">
      <c r="A42" s="43" t="s">
        <v>266</v>
      </c>
      <c r="C42" s="108">
        <f t="shared" si="0"/>
        <v>185.44445938400028</v>
      </c>
      <c r="D42" s="108">
        <f t="shared" si="0"/>
        <v>121.71750229087577</v>
      </c>
      <c r="E42" s="108">
        <v>583.88775952227752</v>
      </c>
      <c r="F42" s="104">
        <v>92.98</v>
      </c>
      <c r="G42" s="109"/>
      <c r="H42" s="110"/>
      <c r="I42" s="110"/>
      <c r="J42" s="110"/>
    </row>
    <row r="43" spans="1:10" x14ac:dyDescent="0.25">
      <c r="A43" s="43" t="s">
        <v>267</v>
      </c>
      <c r="C43" s="108">
        <f t="shared" si="0"/>
        <v>208.59263631495946</v>
      </c>
      <c r="D43" s="108">
        <f t="shared" si="0"/>
        <v>123.34075140725224</v>
      </c>
      <c r="E43" s="108">
        <v>656.77177671070979</v>
      </c>
      <c r="F43" s="104">
        <v>94.22</v>
      </c>
      <c r="G43" s="109"/>
      <c r="H43" s="110"/>
      <c r="I43" s="110"/>
      <c r="J43" s="110"/>
    </row>
    <row r="44" spans="1:10" x14ac:dyDescent="0.25">
      <c r="A44" s="43" t="s">
        <v>268</v>
      </c>
      <c r="C44" s="108">
        <f t="shared" si="0"/>
        <v>219.04508793000116</v>
      </c>
      <c r="D44" s="108">
        <f t="shared" si="0"/>
        <v>119.9371645503338</v>
      </c>
      <c r="E44" s="108">
        <v>689.68221563832481</v>
      </c>
      <c r="F44" s="104">
        <v>91.62</v>
      </c>
      <c r="G44" s="109"/>
      <c r="H44" s="110"/>
      <c r="I44" s="110"/>
      <c r="J44" s="110"/>
    </row>
    <row r="45" spans="1:10" x14ac:dyDescent="0.25">
      <c r="A45" s="43" t="s">
        <v>269</v>
      </c>
      <c r="C45" s="108">
        <f t="shared" si="0"/>
        <v>199.96584898001794</v>
      </c>
      <c r="D45" s="108">
        <f t="shared" si="0"/>
        <v>116.91320853514857</v>
      </c>
      <c r="E45" s="108">
        <v>629.60959809612052</v>
      </c>
      <c r="F45" s="104">
        <v>89.31</v>
      </c>
      <c r="G45" s="109"/>
      <c r="H45" s="110"/>
      <c r="I45" s="110"/>
      <c r="J45" s="110"/>
    </row>
    <row r="46" spans="1:10" x14ac:dyDescent="0.25">
      <c r="A46" s="43" t="s">
        <v>270</v>
      </c>
      <c r="C46" s="108">
        <f t="shared" si="0"/>
        <v>180.22255856277144</v>
      </c>
      <c r="D46" s="108">
        <f t="shared" si="0"/>
        <v>114.9626914517607</v>
      </c>
      <c r="E46" s="108">
        <v>567.4461576481483</v>
      </c>
      <c r="F46" s="104">
        <v>87.82</v>
      </c>
      <c r="G46" s="109"/>
      <c r="H46" s="110"/>
      <c r="I46" s="110"/>
      <c r="J46" s="110"/>
    </row>
    <row r="47" spans="1:10" x14ac:dyDescent="0.25">
      <c r="A47" s="43" t="s">
        <v>271</v>
      </c>
      <c r="C47" s="108">
        <f t="shared" si="0"/>
        <v>183.81984014936779</v>
      </c>
      <c r="D47" s="108">
        <f t="shared" si="0"/>
        <v>117.33211153292315</v>
      </c>
      <c r="E47" s="108">
        <v>578.7725067498983</v>
      </c>
      <c r="F47" s="104">
        <v>89.63</v>
      </c>
      <c r="G47" s="109"/>
      <c r="H47" s="110"/>
      <c r="I47" s="110"/>
      <c r="J47" s="110"/>
    </row>
    <row r="48" spans="1:10" x14ac:dyDescent="0.25">
      <c r="A48" s="43" t="s">
        <v>272</v>
      </c>
      <c r="C48" s="108">
        <f t="shared" si="0"/>
        <v>150.66491594044797</v>
      </c>
      <c r="D48" s="108">
        <f t="shared" si="0"/>
        <v>116.32412619452808</v>
      </c>
      <c r="E48" s="108">
        <v>474.38138890371403</v>
      </c>
      <c r="F48" s="104">
        <v>88.86</v>
      </c>
      <c r="G48" s="109"/>
      <c r="H48" s="110"/>
      <c r="I48" s="110"/>
      <c r="J48" s="110"/>
    </row>
    <row r="49" spans="1:10" x14ac:dyDescent="0.25">
      <c r="A49" s="43" t="s">
        <v>273</v>
      </c>
      <c r="C49" s="108">
        <f t="shared" si="0"/>
        <v>162.36654501976304</v>
      </c>
      <c r="D49" s="108">
        <f t="shared" si="0"/>
        <v>114.46524414190338</v>
      </c>
      <c r="E49" s="108">
        <v>511.22497004157947</v>
      </c>
      <c r="F49" s="104">
        <v>87.44</v>
      </c>
      <c r="G49" s="109"/>
      <c r="H49" s="110"/>
      <c r="I49" s="110"/>
      <c r="J49" s="110"/>
    </row>
    <row r="50" spans="1:10" x14ac:dyDescent="0.25">
      <c r="A50" s="43" t="s">
        <v>274</v>
      </c>
      <c r="C50" s="108">
        <f t="shared" si="0"/>
        <v>171.11075535653771</v>
      </c>
      <c r="D50" s="108">
        <f t="shared" si="0"/>
        <v>109.07186804555569</v>
      </c>
      <c r="E50" s="108">
        <v>538.75686503208249</v>
      </c>
      <c r="F50" s="104">
        <v>83.32</v>
      </c>
      <c r="G50" s="109"/>
      <c r="H50" s="110"/>
      <c r="I50" s="110"/>
      <c r="J50" s="110"/>
    </row>
    <row r="51" spans="1:10" x14ac:dyDescent="0.25">
      <c r="A51" s="43" t="s">
        <v>275</v>
      </c>
      <c r="C51" s="108">
        <f t="shared" si="0"/>
        <v>171.37609679254575</v>
      </c>
      <c r="D51" s="108">
        <f t="shared" si="0"/>
        <v>107.88061264563424</v>
      </c>
      <c r="E51" s="108">
        <v>539.59231526388669</v>
      </c>
      <c r="F51" s="104">
        <v>82.41</v>
      </c>
      <c r="G51" s="109"/>
      <c r="H51" s="110"/>
      <c r="I51" s="110"/>
      <c r="J51" s="110"/>
    </row>
    <row r="52" spans="1:10" x14ac:dyDescent="0.25">
      <c r="A52" s="43" t="s">
        <v>276</v>
      </c>
      <c r="C52" s="108">
        <f t="shared" si="0"/>
        <v>178.43580369528306</v>
      </c>
      <c r="D52" s="108">
        <f t="shared" si="0"/>
        <v>109.05877732687526</v>
      </c>
      <c r="E52" s="108">
        <v>561.82040695244791</v>
      </c>
      <c r="F52" s="104">
        <v>83.31</v>
      </c>
      <c r="G52" s="109"/>
      <c r="H52" s="110"/>
      <c r="I52" s="110"/>
      <c r="J52" s="110"/>
    </row>
    <row r="53" spans="1:10" x14ac:dyDescent="0.25">
      <c r="A53" s="43" t="s">
        <v>265</v>
      </c>
      <c r="B53" s="43">
        <v>2013</v>
      </c>
      <c r="C53" s="108">
        <f t="shared" si="0"/>
        <v>224.12142338547457</v>
      </c>
      <c r="D53" s="108">
        <f t="shared" si="0"/>
        <v>107.12135096216781</v>
      </c>
      <c r="E53" s="108">
        <v>705.66549249396962</v>
      </c>
      <c r="F53" s="104">
        <v>81.83</v>
      </c>
      <c r="G53" s="109"/>
      <c r="H53" s="110"/>
      <c r="I53" s="110"/>
      <c r="J53" s="110"/>
    </row>
    <row r="54" spans="1:10" x14ac:dyDescent="0.25">
      <c r="A54" s="43" t="s">
        <v>266</v>
      </c>
      <c r="C54" s="108">
        <f t="shared" si="0"/>
        <v>217.39405537249991</v>
      </c>
      <c r="D54" s="108">
        <f t="shared" si="0"/>
        <v>106.30972640397958</v>
      </c>
      <c r="E54" s="108">
        <v>684.48379825718564</v>
      </c>
      <c r="F54" s="104">
        <v>81.209999999999994</v>
      </c>
      <c r="G54" s="109"/>
      <c r="H54" s="110"/>
      <c r="I54" s="110"/>
      <c r="J54" s="110"/>
    </row>
    <row r="55" spans="1:10" x14ac:dyDescent="0.25">
      <c r="A55" s="43" t="s">
        <v>267</v>
      </c>
      <c r="C55" s="108">
        <f t="shared" si="0"/>
        <v>193.87507327419397</v>
      </c>
      <c r="D55" s="108">
        <f t="shared" si="0"/>
        <v>104.28066500850896</v>
      </c>
      <c r="E55" s="108">
        <v>610.43226924822989</v>
      </c>
      <c r="F55" s="104">
        <v>79.66</v>
      </c>
      <c r="G55" s="109"/>
      <c r="H55" s="110"/>
      <c r="I55" s="110"/>
      <c r="J55" s="110"/>
    </row>
    <row r="56" spans="1:10" x14ac:dyDescent="0.25">
      <c r="A56" s="43" t="s">
        <v>268</v>
      </c>
      <c r="C56" s="108">
        <f t="shared" si="0"/>
        <v>205.89817670225389</v>
      </c>
      <c r="D56" s="108">
        <f t="shared" si="0"/>
        <v>104.89592878649037</v>
      </c>
      <c r="E56" s="108">
        <v>648.28803990017423</v>
      </c>
      <c r="F56" s="104">
        <v>80.13</v>
      </c>
      <c r="G56" s="109"/>
      <c r="H56" s="110"/>
      <c r="I56" s="110"/>
      <c r="J56" s="110"/>
    </row>
    <row r="57" spans="1:10" x14ac:dyDescent="0.25">
      <c r="A57" s="43" t="s">
        <v>269</v>
      </c>
      <c r="C57" s="108">
        <f t="shared" si="0"/>
        <v>189.7067090878603</v>
      </c>
      <c r="D57" s="108">
        <f t="shared" si="0"/>
        <v>102.48723654928655</v>
      </c>
      <c r="E57" s="108">
        <v>597.30781768081226</v>
      </c>
      <c r="F57" s="104">
        <v>78.290000000000006</v>
      </c>
      <c r="G57" s="109"/>
      <c r="H57" s="110"/>
      <c r="I57" s="110"/>
      <c r="J57" s="110"/>
    </row>
    <row r="58" spans="1:10" x14ac:dyDescent="0.25">
      <c r="A58" s="43" t="s">
        <v>270</v>
      </c>
      <c r="C58" s="108">
        <f t="shared" si="0"/>
        <v>161.29707582155433</v>
      </c>
      <c r="D58" s="108">
        <f t="shared" si="0"/>
        <v>95.470611336562385</v>
      </c>
      <c r="E58" s="108">
        <v>507.85765469500922</v>
      </c>
      <c r="F58" s="104">
        <v>72.930000000000007</v>
      </c>
      <c r="G58" s="109"/>
      <c r="H58" s="110"/>
      <c r="I58" s="110"/>
      <c r="J58" s="110"/>
    </row>
    <row r="59" spans="1:10" x14ac:dyDescent="0.25">
      <c r="A59" s="43" t="s">
        <v>271</v>
      </c>
      <c r="C59" s="108">
        <f t="shared" si="0"/>
        <v>180.47200589555382</v>
      </c>
      <c r="D59" s="108">
        <f t="shared" si="0"/>
        <v>97.30331195182616</v>
      </c>
      <c r="E59" s="108">
        <v>568.23156393497356</v>
      </c>
      <c r="F59" s="104">
        <v>74.33</v>
      </c>
      <c r="G59" s="109"/>
      <c r="H59" s="110"/>
      <c r="I59" s="110"/>
      <c r="J59" s="110"/>
    </row>
    <row r="60" spans="1:10" x14ac:dyDescent="0.25">
      <c r="A60" s="43" t="s">
        <v>272</v>
      </c>
      <c r="C60" s="108">
        <f t="shared" si="0"/>
        <v>161.97607156745153</v>
      </c>
      <c r="D60" s="108">
        <f t="shared" si="0"/>
        <v>95.130252650870545</v>
      </c>
      <c r="E60" s="108">
        <v>509.99553094169784</v>
      </c>
      <c r="F60" s="104">
        <v>72.67</v>
      </c>
      <c r="G60" s="109"/>
      <c r="H60" s="110"/>
      <c r="I60" s="110"/>
      <c r="J60" s="110"/>
    </row>
    <row r="61" spans="1:10" x14ac:dyDescent="0.25">
      <c r="A61" s="43" t="s">
        <v>273</v>
      </c>
      <c r="C61" s="108">
        <f t="shared" si="0"/>
        <v>185.25278231878463</v>
      </c>
      <c r="D61" s="108">
        <f t="shared" si="0"/>
        <v>95.784788584893306</v>
      </c>
      <c r="E61" s="108">
        <v>583.28424786961159</v>
      </c>
      <c r="F61" s="104">
        <v>73.17</v>
      </c>
      <c r="G61" s="109"/>
      <c r="H61" s="110"/>
      <c r="I61" s="110"/>
      <c r="J61" s="110"/>
    </row>
    <row r="62" spans="1:10" x14ac:dyDescent="0.25">
      <c r="A62" s="43" t="s">
        <v>274</v>
      </c>
      <c r="C62" s="108">
        <f t="shared" si="0"/>
        <v>176.50760017782636</v>
      </c>
      <c r="D62" s="108">
        <f t="shared" si="0"/>
        <v>95.130252650870545</v>
      </c>
      <c r="E62" s="108">
        <v>555.74929307042328</v>
      </c>
      <c r="F62" s="104">
        <v>72.67</v>
      </c>
      <c r="G62" s="109"/>
      <c r="H62" s="110"/>
      <c r="I62" s="110"/>
      <c r="J62" s="110"/>
    </row>
    <row r="63" spans="1:10" x14ac:dyDescent="0.25">
      <c r="A63" s="43" t="s">
        <v>275</v>
      </c>
      <c r="C63" s="108">
        <f t="shared" si="0"/>
        <v>194.76268168491964</v>
      </c>
      <c r="D63" s="108">
        <f t="shared" si="0"/>
        <v>93.20591700484357</v>
      </c>
      <c r="E63" s="108">
        <v>613.22698033311906</v>
      </c>
      <c r="F63" s="104">
        <v>71.2</v>
      </c>
      <c r="G63" s="109"/>
      <c r="H63" s="110"/>
      <c r="I63" s="110"/>
      <c r="J63" s="110"/>
    </row>
    <row r="64" spans="1:10" x14ac:dyDescent="0.25">
      <c r="A64" s="43" t="s">
        <v>276</v>
      </c>
      <c r="C64" s="108">
        <f t="shared" si="0"/>
        <v>184.92884446314156</v>
      </c>
      <c r="D64" s="108">
        <f t="shared" si="0"/>
        <v>91.360125670899336</v>
      </c>
      <c r="E64" s="108">
        <v>582.26430179311967</v>
      </c>
      <c r="F64" s="104">
        <v>69.790000000000006</v>
      </c>
      <c r="G64" s="109"/>
      <c r="H64" s="110"/>
      <c r="I64" s="110"/>
      <c r="J64" s="110"/>
    </row>
    <row r="65" spans="1:10" x14ac:dyDescent="0.25">
      <c r="A65" s="43" t="s">
        <v>265</v>
      </c>
      <c r="B65" s="43">
        <v>2014</v>
      </c>
      <c r="C65" s="108">
        <f t="shared" si="0"/>
        <v>185.01093692137482</v>
      </c>
      <c r="D65" s="108">
        <f t="shared" si="0"/>
        <v>87.393637910721296</v>
      </c>
      <c r="E65" s="108">
        <v>582.52277692724181</v>
      </c>
      <c r="F65" s="104">
        <v>66.760000000000005</v>
      </c>
      <c r="G65" s="109"/>
      <c r="H65" s="110"/>
      <c r="I65" s="110"/>
      <c r="J65" s="110"/>
    </row>
    <row r="66" spans="1:10" x14ac:dyDescent="0.25">
      <c r="A66" s="43" t="s">
        <v>266</v>
      </c>
      <c r="C66" s="108">
        <f t="shared" si="0"/>
        <v>172.89752049817844</v>
      </c>
      <c r="D66" s="108">
        <f t="shared" si="0"/>
        <v>86.477287603089408</v>
      </c>
      <c r="E66" s="108">
        <v>544.38264807683129</v>
      </c>
      <c r="F66" s="104">
        <v>66.06</v>
      </c>
      <c r="G66" s="109"/>
      <c r="H66" s="110"/>
      <c r="I66" s="110"/>
      <c r="J66" s="110"/>
    </row>
    <row r="67" spans="1:10" x14ac:dyDescent="0.25">
      <c r="A67" s="43" t="s">
        <v>267</v>
      </c>
      <c r="C67" s="108">
        <f t="shared" si="0"/>
        <v>167.25837958313841</v>
      </c>
      <c r="D67" s="108">
        <f t="shared" si="0"/>
        <v>88.192171750229093</v>
      </c>
      <c r="E67" s="108">
        <v>526.62733004009726</v>
      </c>
      <c r="F67" s="104">
        <v>67.37</v>
      </c>
      <c r="G67" s="109"/>
      <c r="H67" s="110"/>
      <c r="I67" s="110"/>
      <c r="J67" s="110"/>
    </row>
    <row r="68" spans="1:10" x14ac:dyDescent="0.25">
      <c r="A68" s="43" t="s">
        <v>268</v>
      </c>
      <c r="C68" s="108">
        <f t="shared" si="0"/>
        <v>174.13051220424506</v>
      </c>
      <c r="D68" s="108">
        <f t="shared" si="0"/>
        <v>89.854693022646941</v>
      </c>
      <c r="E68" s="108">
        <v>548.26482804142131</v>
      </c>
      <c r="F68" s="104">
        <v>68.64</v>
      </c>
      <c r="G68" s="109"/>
      <c r="H68" s="110"/>
      <c r="I68" s="110"/>
      <c r="J68" s="110"/>
    </row>
    <row r="69" spans="1:10" x14ac:dyDescent="0.25">
      <c r="A69" s="43" t="s">
        <v>269</v>
      </c>
      <c r="C69" s="108">
        <f t="shared" si="0"/>
        <v>164.71691733977249</v>
      </c>
      <c r="D69" s="108">
        <f t="shared" si="0"/>
        <v>91.255399921455677</v>
      </c>
      <c r="E69" s="108">
        <v>518.62531854771498</v>
      </c>
      <c r="F69" s="104">
        <v>69.709999999999994</v>
      </c>
      <c r="G69" s="109"/>
      <c r="H69" s="110"/>
      <c r="I69" s="110"/>
      <c r="J69" s="110"/>
    </row>
    <row r="70" spans="1:10" x14ac:dyDescent="0.25">
      <c r="A70" s="43" t="s">
        <v>270</v>
      </c>
      <c r="C70" s="108">
        <f t="shared" ref="C70:D106" si="1">E70/E$5*100</f>
        <v>150.24226336206237</v>
      </c>
      <c r="D70" s="108">
        <f t="shared" si="1"/>
        <v>89.108522057860966</v>
      </c>
      <c r="E70" s="108">
        <v>473.05063106996892</v>
      </c>
      <c r="F70" s="104">
        <v>68.069999999999993</v>
      </c>
      <c r="G70" s="109"/>
      <c r="H70" s="110"/>
      <c r="I70" s="110"/>
      <c r="J70" s="110"/>
    </row>
    <row r="71" spans="1:10" x14ac:dyDescent="0.25">
      <c r="A71" s="43" t="s">
        <v>271</v>
      </c>
      <c r="C71" s="108">
        <f t="shared" si="1"/>
        <v>152.7111100754675</v>
      </c>
      <c r="D71" s="108">
        <f t="shared" si="1"/>
        <v>89.095431339180521</v>
      </c>
      <c r="E71" s="108">
        <v>480.82400634838086</v>
      </c>
      <c r="F71" s="104">
        <v>68.06</v>
      </c>
      <c r="G71" s="109"/>
      <c r="H71" s="110"/>
      <c r="I71" s="110"/>
      <c r="J71" s="110"/>
    </row>
    <row r="72" spans="1:10" x14ac:dyDescent="0.25">
      <c r="A72" s="43" t="s">
        <v>272</v>
      </c>
      <c r="C72" s="108">
        <f t="shared" si="1"/>
        <v>132.24880428861877</v>
      </c>
      <c r="D72" s="108">
        <f t="shared" si="1"/>
        <v>89.723785835842392</v>
      </c>
      <c r="E72" s="108">
        <v>416.39668444170297</v>
      </c>
      <c r="F72" s="104">
        <v>68.540000000000006</v>
      </c>
      <c r="G72" s="109"/>
      <c r="H72" s="110"/>
      <c r="I72" s="110"/>
      <c r="J72" s="110"/>
    </row>
    <row r="73" spans="1:10" x14ac:dyDescent="0.25">
      <c r="A73" s="43" t="s">
        <v>273</v>
      </c>
      <c r="C73" s="108">
        <f t="shared" si="1"/>
        <v>132.7439645120586</v>
      </c>
      <c r="D73" s="108">
        <f t="shared" si="1"/>
        <v>88.755072653488682</v>
      </c>
      <c r="E73" s="108">
        <v>417.95573880455214</v>
      </c>
      <c r="F73" s="104">
        <v>67.8</v>
      </c>
      <c r="G73" s="109"/>
      <c r="H73" s="110"/>
      <c r="I73" s="110"/>
      <c r="J73" s="110"/>
    </row>
    <row r="74" spans="1:10" x14ac:dyDescent="0.25">
      <c r="A74" s="43" t="s">
        <v>274</v>
      </c>
      <c r="C74" s="108">
        <f t="shared" si="1"/>
        <v>124.944801652943</v>
      </c>
      <c r="D74" s="108">
        <f t="shared" si="1"/>
        <v>88.820526246890935</v>
      </c>
      <c r="E74" s="108">
        <v>393.39940671954372</v>
      </c>
      <c r="F74" s="104">
        <v>67.849999999999994</v>
      </c>
      <c r="G74" s="109"/>
      <c r="H74" s="110"/>
      <c r="I74" s="110"/>
      <c r="J74" s="110"/>
    </row>
    <row r="75" spans="1:10" x14ac:dyDescent="0.25">
      <c r="A75" s="43" t="s">
        <v>275</v>
      </c>
      <c r="C75" s="108">
        <f t="shared" si="1"/>
        <v>118.30732464886928</v>
      </c>
      <c r="D75" s="108">
        <f t="shared" si="1"/>
        <v>89.802330147925119</v>
      </c>
      <c r="E75" s="108">
        <v>372.5007420214298</v>
      </c>
      <c r="F75" s="104">
        <v>68.599999999999994</v>
      </c>
      <c r="G75" s="109"/>
      <c r="H75" s="110"/>
      <c r="I75" s="110"/>
      <c r="J75" s="110"/>
    </row>
    <row r="76" spans="1:10" x14ac:dyDescent="0.25">
      <c r="A76" s="43" t="s">
        <v>276</v>
      </c>
      <c r="C76" s="108">
        <f t="shared" si="1"/>
        <v>118.63590718728601</v>
      </c>
      <c r="D76" s="108">
        <f t="shared" si="1"/>
        <v>88.048173844744085</v>
      </c>
      <c r="E76" s="108">
        <v>373.53531227934729</v>
      </c>
      <c r="F76" s="104">
        <v>67.260000000000005</v>
      </c>
      <c r="G76" s="109"/>
      <c r="H76" s="110"/>
      <c r="I76" s="110"/>
      <c r="J76" s="110"/>
    </row>
    <row r="77" spans="1:10" x14ac:dyDescent="0.25">
      <c r="A77" s="43" t="s">
        <v>265</v>
      </c>
      <c r="B77" s="43">
        <v>2015</v>
      </c>
      <c r="C77" s="108">
        <f t="shared" si="1"/>
        <v>115.02344210681801</v>
      </c>
      <c r="D77" s="108">
        <f t="shared" si="1"/>
        <v>89.095431339180521</v>
      </c>
      <c r="E77" s="108">
        <v>362.16115664701726</v>
      </c>
      <c r="F77" s="104">
        <v>68.06</v>
      </c>
      <c r="G77" s="109"/>
      <c r="H77" s="110"/>
      <c r="I77" s="110"/>
      <c r="J77" s="110"/>
    </row>
    <row r="78" spans="1:10" x14ac:dyDescent="0.25">
      <c r="A78" s="43" t="s">
        <v>266</v>
      </c>
      <c r="C78" s="108">
        <f t="shared" si="1"/>
        <v>114.21440306990915</v>
      </c>
      <c r="D78" s="108">
        <f t="shared" si="1"/>
        <v>89.972509490771046</v>
      </c>
      <c r="E78" s="108">
        <v>359.61382796329212</v>
      </c>
      <c r="F78" s="104">
        <v>68.73</v>
      </c>
      <c r="G78" s="109"/>
      <c r="H78" s="110"/>
      <c r="I78" s="110"/>
      <c r="J78" s="110"/>
    </row>
    <row r="79" spans="1:10" x14ac:dyDescent="0.25">
      <c r="A79" s="43" t="s">
        <v>267</v>
      </c>
      <c r="C79" s="108">
        <f t="shared" si="1"/>
        <v>104.31436785248613</v>
      </c>
      <c r="D79" s="108">
        <f t="shared" si="1"/>
        <v>88.231443906270457</v>
      </c>
      <c r="E79" s="108">
        <v>328.44271936563348</v>
      </c>
      <c r="F79" s="104">
        <v>67.400000000000006</v>
      </c>
      <c r="G79" s="109"/>
      <c r="H79" s="110"/>
      <c r="I79" s="110"/>
      <c r="J79" s="110"/>
    </row>
    <row r="80" spans="1:10" x14ac:dyDescent="0.25">
      <c r="A80" s="43" t="s">
        <v>268</v>
      </c>
      <c r="C80" s="108">
        <f t="shared" si="1"/>
        <v>100.04969656367588</v>
      </c>
      <c r="D80" s="108">
        <f t="shared" si="1"/>
        <v>88.532530435920933</v>
      </c>
      <c r="E80" s="108">
        <v>315.0150366395286</v>
      </c>
      <c r="F80" s="104">
        <v>67.63</v>
      </c>
      <c r="G80" s="109"/>
      <c r="H80" s="110"/>
      <c r="I80" s="110"/>
      <c r="J80" s="110"/>
    </row>
    <row r="81" spans="1:10" x14ac:dyDescent="0.25">
      <c r="A81" s="43" t="s">
        <v>269</v>
      </c>
      <c r="C81" s="108">
        <f t="shared" si="1"/>
        <v>104.67505507285502</v>
      </c>
      <c r="D81" s="108">
        <f t="shared" si="1"/>
        <v>87.72090587773269</v>
      </c>
      <c r="E81" s="108">
        <v>329.57837396372213</v>
      </c>
      <c r="F81" s="104">
        <v>67.010000000000005</v>
      </c>
      <c r="G81" s="109"/>
      <c r="H81" s="110"/>
      <c r="I81" s="110"/>
      <c r="J81" s="110"/>
    </row>
    <row r="82" spans="1:10" x14ac:dyDescent="0.25">
      <c r="A82" s="43" t="s">
        <v>270</v>
      </c>
      <c r="C82" s="108">
        <f t="shared" si="1"/>
        <v>105.65700866401274</v>
      </c>
      <c r="D82" s="108">
        <f t="shared" si="1"/>
        <v>85.534755858096617</v>
      </c>
      <c r="E82" s="108">
        <v>332.67013892774673</v>
      </c>
      <c r="F82" s="104">
        <v>65.34</v>
      </c>
      <c r="G82" s="109"/>
      <c r="H82" s="110"/>
      <c r="I82" s="110"/>
      <c r="J82" s="110"/>
    </row>
    <row r="83" spans="1:10" x14ac:dyDescent="0.25">
      <c r="A83" s="43" t="s">
        <v>271</v>
      </c>
      <c r="C83" s="108">
        <f t="shared" si="1"/>
        <v>95.464732692157185</v>
      </c>
      <c r="D83" s="108">
        <f t="shared" si="1"/>
        <v>85.35148579657023</v>
      </c>
      <c r="E83" s="108">
        <v>300.57888529090212</v>
      </c>
      <c r="F83" s="104">
        <v>65.2</v>
      </c>
      <c r="G83" s="109"/>
      <c r="H83" s="110"/>
      <c r="I83" s="110"/>
      <c r="J83" s="110"/>
    </row>
    <row r="84" spans="1:10" x14ac:dyDescent="0.25">
      <c r="A84" s="43" t="s">
        <v>272</v>
      </c>
      <c r="C84" s="108">
        <f t="shared" si="1"/>
        <v>91.877273647851396</v>
      </c>
      <c r="D84" s="108">
        <f t="shared" si="1"/>
        <v>82.87733996596414</v>
      </c>
      <c r="E84" s="108">
        <v>289.28346330463404</v>
      </c>
      <c r="F84" s="104">
        <v>63.31</v>
      </c>
      <c r="G84" s="109"/>
      <c r="H84" s="110"/>
      <c r="I84" s="110"/>
      <c r="J84" s="110"/>
    </row>
    <row r="85" spans="1:10" x14ac:dyDescent="0.25">
      <c r="A85" s="43" t="s">
        <v>273</v>
      </c>
      <c r="C85" s="108">
        <f t="shared" si="1"/>
        <v>93.859673959753081</v>
      </c>
      <c r="D85" s="108">
        <f t="shared" si="1"/>
        <v>79.081031548632012</v>
      </c>
      <c r="E85" s="108">
        <v>295.52522043470663</v>
      </c>
      <c r="F85" s="104">
        <v>60.41</v>
      </c>
      <c r="G85" s="109"/>
      <c r="H85" s="110"/>
      <c r="I85" s="110"/>
      <c r="J85" s="110"/>
    </row>
    <row r="86" spans="1:10" x14ac:dyDescent="0.25">
      <c r="A86" s="43" t="s">
        <v>274</v>
      </c>
      <c r="C86" s="108">
        <f t="shared" si="1"/>
        <v>93.798798365463085</v>
      </c>
      <c r="D86" s="108">
        <f t="shared" si="1"/>
        <v>79.643932451891601</v>
      </c>
      <c r="E86" s="108">
        <v>295.33354841345755</v>
      </c>
      <c r="F86" s="104">
        <v>60.84</v>
      </c>
      <c r="G86" s="109"/>
      <c r="H86" s="110"/>
      <c r="I86" s="110"/>
      <c r="J86" s="110"/>
    </row>
    <row r="87" spans="1:10" x14ac:dyDescent="0.25">
      <c r="A87" s="43" t="s">
        <v>275</v>
      </c>
      <c r="C87" s="108">
        <f t="shared" si="1"/>
        <v>83.903326551192166</v>
      </c>
      <c r="D87" s="108">
        <f t="shared" si="1"/>
        <v>77.680324649823291</v>
      </c>
      <c r="E87" s="108">
        <v>264.17680808137624</v>
      </c>
      <c r="F87" s="104">
        <v>59.34</v>
      </c>
      <c r="G87" s="109"/>
      <c r="H87" s="110"/>
      <c r="I87" s="110"/>
      <c r="J87" s="110"/>
    </row>
    <row r="88" spans="1:10" x14ac:dyDescent="0.25">
      <c r="A88" s="43" t="s">
        <v>276</v>
      </c>
      <c r="C88" s="108">
        <f t="shared" si="1"/>
        <v>81.103114694767882</v>
      </c>
      <c r="D88" s="108">
        <f t="shared" si="1"/>
        <v>73.491294672077501</v>
      </c>
      <c r="E88" s="108">
        <v>255.3601012761884</v>
      </c>
      <c r="F88" s="104">
        <v>56.14</v>
      </c>
      <c r="G88" s="109"/>
      <c r="H88" s="110"/>
      <c r="I88" s="110"/>
      <c r="J88" s="110"/>
    </row>
    <row r="89" spans="1:10" x14ac:dyDescent="0.25">
      <c r="A89" s="43" t="s">
        <v>265</v>
      </c>
      <c r="B89" s="43">
        <v>2016</v>
      </c>
      <c r="C89" s="108">
        <f t="shared" si="1"/>
        <v>77.724011830699908</v>
      </c>
      <c r="D89" s="108">
        <f t="shared" si="1"/>
        <v>67.535017672470218</v>
      </c>
      <c r="E89" s="108">
        <v>244.72070656442497</v>
      </c>
      <c r="F89" s="104">
        <v>51.59</v>
      </c>
      <c r="G89" s="109"/>
      <c r="H89" s="110"/>
      <c r="I89" s="110"/>
      <c r="J89" s="110"/>
    </row>
    <row r="90" spans="1:10" x14ac:dyDescent="0.25">
      <c r="A90" s="43" t="s">
        <v>266</v>
      </c>
      <c r="C90" s="108">
        <f t="shared" si="1"/>
        <v>87.458856548469313</v>
      </c>
      <c r="D90" s="108">
        <f t="shared" si="1"/>
        <v>69.498625474538557</v>
      </c>
      <c r="E90" s="108">
        <v>275.37169872906907</v>
      </c>
      <c r="F90" s="104">
        <v>53.09</v>
      </c>
      <c r="G90" s="109"/>
      <c r="H90" s="110"/>
      <c r="I90" s="110"/>
      <c r="J90" s="110"/>
    </row>
    <row r="91" spans="1:10" x14ac:dyDescent="0.25">
      <c r="A91" s="43" t="s">
        <v>267</v>
      </c>
      <c r="C91" s="108">
        <f t="shared" si="1"/>
        <v>99.453665848253038</v>
      </c>
      <c r="D91" s="108">
        <f t="shared" si="1"/>
        <v>70.650608718418638</v>
      </c>
      <c r="E91" s="108">
        <v>313.13838289537938</v>
      </c>
      <c r="F91" s="104">
        <v>53.97</v>
      </c>
      <c r="G91" s="109"/>
      <c r="H91" s="110"/>
      <c r="I91" s="110"/>
      <c r="J91" s="110"/>
    </row>
    <row r="92" spans="1:10" x14ac:dyDescent="0.25">
      <c r="A92" s="43" t="s">
        <v>268</v>
      </c>
      <c r="C92" s="108">
        <f t="shared" si="1"/>
        <v>97.222910889429045</v>
      </c>
      <c r="D92" s="108">
        <f t="shared" si="1"/>
        <v>73.242571017148848</v>
      </c>
      <c r="E92" s="108">
        <v>306.11465989347596</v>
      </c>
      <c r="F92" s="104">
        <v>55.95</v>
      </c>
      <c r="G92" s="109"/>
      <c r="H92" s="110"/>
      <c r="I92" s="110"/>
      <c r="J92" s="110"/>
    </row>
    <row r="93" spans="1:10" x14ac:dyDescent="0.25">
      <c r="A93" s="43" t="s">
        <v>269</v>
      </c>
      <c r="C93" s="108">
        <f t="shared" si="1"/>
        <v>98.13236317895317</v>
      </c>
      <c r="D93" s="108">
        <f t="shared" si="1"/>
        <v>70.218615001963613</v>
      </c>
      <c r="E93" s="108">
        <v>308.9781483011995</v>
      </c>
      <c r="F93" s="104">
        <v>53.64</v>
      </c>
      <c r="G93" s="109"/>
      <c r="H93" s="110"/>
      <c r="I93" s="110"/>
      <c r="J93" s="110"/>
    </row>
    <row r="94" spans="1:10" x14ac:dyDescent="0.25">
      <c r="A94" s="43" t="s">
        <v>270</v>
      </c>
      <c r="C94" s="108">
        <f t="shared" si="1"/>
        <v>93.070023385945007</v>
      </c>
      <c r="D94" s="108">
        <f t="shared" si="1"/>
        <v>71.89422699306192</v>
      </c>
      <c r="E94" s="108">
        <v>293.0389379872405</v>
      </c>
      <c r="F94" s="104">
        <v>54.92</v>
      </c>
      <c r="G94" s="109"/>
      <c r="H94" s="110"/>
      <c r="I94" s="110"/>
      <c r="J94" s="110"/>
    </row>
    <row r="95" spans="1:10" x14ac:dyDescent="0.25">
      <c r="A95" s="43" t="s">
        <v>271</v>
      </c>
      <c r="C95" s="108">
        <f t="shared" si="1"/>
        <v>106.86035410800368</v>
      </c>
      <c r="D95" s="108">
        <f t="shared" si="1"/>
        <v>75.769079722476761</v>
      </c>
      <c r="E95" s="108">
        <v>336.45897509765513</v>
      </c>
      <c r="F95" s="104">
        <v>57.88</v>
      </c>
      <c r="G95" s="109"/>
      <c r="H95" s="110"/>
      <c r="I95" s="110"/>
      <c r="J95" s="110"/>
    </row>
    <row r="96" spans="1:10" x14ac:dyDescent="0.25">
      <c r="A96" s="43" t="s">
        <v>272</v>
      </c>
      <c r="C96" s="108">
        <f t="shared" si="1"/>
        <v>108.89580484752005</v>
      </c>
      <c r="D96" s="108">
        <f t="shared" si="1"/>
        <v>78.884670768425181</v>
      </c>
      <c r="E96" s="108">
        <v>342.86776604164987</v>
      </c>
      <c r="F96" s="104">
        <v>60.26</v>
      </c>
      <c r="G96" s="109"/>
      <c r="H96" s="110"/>
      <c r="I96" s="110"/>
      <c r="J96" s="110"/>
    </row>
    <row r="97" spans="1:10" x14ac:dyDescent="0.25">
      <c r="A97" s="43" t="s">
        <v>273</v>
      </c>
      <c r="C97" s="108">
        <f t="shared" si="1"/>
        <v>99.546124437691248</v>
      </c>
      <c r="D97" s="108">
        <f t="shared" si="1"/>
        <v>77.392328838853246</v>
      </c>
      <c r="E97" s="108">
        <v>313.42949668122662</v>
      </c>
      <c r="F97" s="104">
        <v>59.12</v>
      </c>
      <c r="G97" s="109"/>
      <c r="H97" s="110"/>
      <c r="I97" s="110"/>
      <c r="J97" s="110"/>
    </row>
    <row r="98" spans="1:10" x14ac:dyDescent="0.25">
      <c r="A98" s="43" t="s">
        <v>274</v>
      </c>
      <c r="C98" s="108">
        <f t="shared" si="1"/>
        <v>109.18624091395918</v>
      </c>
      <c r="D98" s="108">
        <f t="shared" si="1"/>
        <v>78.937033643147004</v>
      </c>
      <c r="E98" s="108">
        <v>343.78222886615765</v>
      </c>
      <c r="F98" s="104">
        <v>60.3</v>
      </c>
      <c r="G98" s="109"/>
      <c r="H98" s="110"/>
      <c r="I98" s="110"/>
      <c r="J98" s="110"/>
    </row>
    <row r="99" spans="1:10" x14ac:dyDescent="0.25">
      <c r="A99" s="43" t="s">
        <v>275</v>
      </c>
      <c r="C99" s="108">
        <f t="shared" si="1"/>
        <v>118.21729043752576</v>
      </c>
      <c r="D99" s="108">
        <f t="shared" si="1"/>
        <v>80.29846838591439</v>
      </c>
      <c r="E99" s="108">
        <v>372.21726159760721</v>
      </c>
      <c r="F99" s="104">
        <v>61.34</v>
      </c>
      <c r="G99" s="109"/>
      <c r="H99" s="110"/>
      <c r="I99" s="110"/>
      <c r="J99" s="110"/>
    </row>
    <row r="100" spans="1:10" x14ac:dyDescent="0.25">
      <c r="A100" s="43" t="s">
        <v>276</v>
      </c>
      <c r="C100" s="108">
        <f t="shared" si="1"/>
        <v>119.44078253507755</v>
      </c>
      <c r="D100" s="108">
        <f t="shared" si="1"/>
        <v>81.987171095693157</v>
      </c>
      <c r="E100" s="108">
        <v>376.0695312313602</v>
      </c>
      <c r="F100" s="104">
        <v>62.63</v>
      </c>
      <c r="G100" s="109"/>
      <c r="H100" s="110"/>
      <c r="I100" s="110"/>
      <c r="J100" s="110"/>
    </row>
    <row r="101" spans="1:10" x14ac:dyDescent="0.25">
      <c r="A101" s="43" t="s">
        <v>265</v>
      </c>
      <c r="B101" s="43">
        <v>2017</v>
      </c>
      <c r="C101" s="108">
        <f t="shared" si="1"/>
        <v>120.85905242365646</v>
      </c>
      <c r="D101" s="108">
        <f t="shared" si="1"/>
        <v>83.256970807697343</v>
      </c>
      <c r="E101" s="108">
        <v>380.53507541850405</v>
      </c>
      <c r="F101" s="104">
        <v>63.6</v>
      </c>
      <c r="G101" s="109"/>
      <c r="H101" s="110"/>
      <c r="I101" s="110"/>
      <c r="J101" s="110"/>
    </row>
    <row r="102" spans="1:10" x14ac:dyDescent="0.25">
      <c r="A102" s="43" t="s">
        <v>266</v>
      </c>
      <c r="C102" s="108">
        <f t="shared" si="1"/>
        <v>125.65958575871153</v>
      </c>
      <c r="D102" s="108">
        <f t="shared" si="1"/>
        <v>85.037308548239281</v>
      </c>
      <c r="E102" s="108">
        <v>395.64996568175627</v>
      </c>
      <c r="F102" s="104">
        <v>64.959999999999994</v>
      </c>
      <c r="G102" s="109"/>
      <c r="H102" s="110"/>
      <c r="I102" s="110"/>
      <c r="J102" s="110"/>
    </row>
    <row r="103" spans="1:10" x14ac:dyDescent="0.25">
      <c r="A103" s="43" t="s">
        <v>267</v>
      </c>
      <c r="C103" s="108">
        <f t="shared" si="1"/>
        <v>126.39608890251775</v>
      </c>
      <c r="D103" s="108">
        <f t="shared" si="1"/>
        <v>86.608194789893957</v>
      </c>
      <c r="E103" s="108">
        <v>397.96890889497814</v>
      </c>
      <c r="F103" s="104">
        <v>66.16</v>
      </c>
      <c r="G103" s="109"/>
    </row>
    <row r="104" spans="1:10" x14ac:dyDescent="0.25">
      <c r="A104" s="43" t="s">
        <v>268</v>
      </c>
      <c r="C104" s="108">
        <f t="shared" si="1"/>
        <v>112.88208965287858</v>
      </c>
      <c r="D104" s="108">
        <f t="shared" si="1"/>
        <v>82.78570493520094</v>
      </c>
      <c r="E104" s="108">
        <v>355.41892508705894</v>
      </c>
      <c r="F104" s="104">
        <v>63.24</v>
      </c>
      <c r="G104" s="109"/>
    </row>
    <row r="105" spans="1:10" x14ac:dyDescent="0.25">
      <c r="A105" s="43" t="s">
        <v>269</v>
      </c>
      <c r="C105" s="108">
        <f t="shared" si="1"/>
        <v>105.43082894046181</v>
      </c>
      <c r="D105" s="108">
        <f t="shared" si="1"/>
        <v>83.034428590129593</v>
      </c>
      <c r="E105" s="108">
        <v>331.95799270093465</v>
      </c>
      <c r="F105" s="104">
        <v>63.43</v>
      </c>
      <c r="G105" s="109"/>
    </row>
    <row r="106" spans="1:10" x14ac:dyDescent="0.25">
      <c r="A106" s="43" t="s">
        <v>270</v>
      </c>
      <c r="C106" s="108">
        <f t="shared" si="1"/>
        <v>102.65988586692735</v>
      </c>
      <c r="D106" s="108"/>
      <c r="E106" s="108">
        <v>323.23344116488914</v>
      </c>
    </row>
  </sheetData>
  <conditionalFormatting sqref="A1">
    <cfRule type="cellIs" dxfId="3" priority="1" stopIfTrue="1" operator="lessThan">
      <formula>0</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53" zoomScaleNormal="53" workbookViewId="0">
      <pane xSplit="2" ySplit="6" topLeftCell="C7" activePane="bottomRight" state="frozen"/>
      <selection pane="topRight" activeCell="C1" sqref="C1"/>
      <selection pane="bottomLeft" activeCell="A5" sqref="A5"/>
      <selection pane="bottomRight" activeCell="V7" sqref="V7"/>
    </sheetView>
  </sheetViews>
  <sheetFormatPr defaultRowHeight="15" x14ac:dyDescent="0.25"/>
  <cols>
    <col min="1" max="2" width="9.140625" style="46"/>
    <col min="3" max="3" width="11" style="3" customWidth="1"/>
    <col min="4" max="10" width="9.140625" style="46"/>
    <col min="11" max="11" width="10.5703125" style="46" bestFit="1" customWidth="1"/>
    <col min="12" max="12" width="9.140625" style="46"/>
    <col min="13" max="13" width="12" style="46" customWidth="1"/>
    <col min="14" max="14" width="11.5703125" style="46" bestFit="1" customWidth="1"/>
    <col min="15" max="16" width="10.5703125" style="46" bestFit="1" customWidth="1"/>
    <col min="17" max="17" width="12.28515625" style="46" bestFit="1" customWidth="1"/>
    <col min="18" max="22" width="9.140625" style="46"/>
    <col min="23" max="23" width="9.7109375" style="46" bestFit="1" customWidth="1"/>
    <col min="24" max="16384" width="9.140625" style="46"/>
  </cols>
  <sheetData>
    <row r="1" spans="1:13" ht="26.25" x14ac:dyDescent="0.4">
      <c r="A1" s="44" t="s">
        <v>288</v>
      </c>
    </row>
    <row r="2" spans="1:13" ht="26.25" x14ac:dyDescent="0.4">
      <c r="A2" s="44"/>
    </row>
    <row r="3" spans="1:13" x14ac:dyDescent="0.25">
      <c r="A3" s="46" t="s">
        <v>289</v>
      </c>
    </row>
    <row r="4" spans="1:13" x14ac:dyDescent="0.25">
      <c r="A4" s="46" t="s">
        <v>280</v>
      </c>
    </row>
    <row r="6" spans="1:13" x14ac:dyDescent="0.25">
      <c r="C6" s="46" t="s">
        <v>281</v>
      </c>
      <c r="D6" s="46" t="s">
        <v>282</v>
      </c>
      <c r="E6" s="46" t="s">
        <v>283</v>
      </c>
      <c r="F6" s="46" t="s">
        <v>284</v>
      </c>
      <c r="G6" s="46" t="s">
        <v>285</v>
      </c>
      <c r="H6" s="46" t="s">
        <v>281</v>
      </c>
      <c r="I6" s="46" t="s">
        <v>282</v>
      </c>
      <c r="J6" s="46" t="s">
        <v>283</v>
      </c>
      <c r="K6" s="46" t="s">
        <v>284</v>
      </c>
      <c r="L6" s="46" t="s">
        <v>285</v>
      </c>
      <c r="M6" s="46" t="s">
        <v>286</v>
      </c>
    </row>
    <row r="7" spans="1:13" x14ac:dyDescent="0.25">
      <c r="A7" s="46" t="s">
        <v>281</v>
      </c>
      <c r="B7" s="48">
        <v>2001</v>
      </c>
      <c r="C7" s="3">
        <v>-5.7834838936936675E-3</v>
      </c>
      <c r="D7" s="3">
        <f t="shared" ref="D7:F22" si="0">I7/$M7</f>
        <v>-6.765488329609431E-3</v>
      </c>
      <c r="E7" s="3">
        <f t="shared" si="0"/>
        <v>3.2306819554892923E-3</v>
      </c>
      <c r="F7" s="3"/>
      <c r="G7" s="3">
        <f t="shared" ref="G7:G22" si="1">L7/M7</f>
        <v>-1.0513284195565313E-2</v>
      </c>
      <c r="H7" s="46">
        <v>-5648</v>
      </c>
      <c r="I7" s="46">
        <v>-6607</v>
      </c>
      <c r="J7" s="46">
        <v>3155</v>
      </c>
      <c r="L7" s="46">
        <v>-10267</v>
      </c>
      <c r="M7" s="46">
        <v>976574</v>
      </c>
    </row>
    <row r="8" spans="1:13" x14ac:dyDescent="0.25">
      <c r="B8" s="48">
        <v>2003</v>
      </c>
      <c r="C8" s="3">
        <v>7.2286132875723644E-3</v>
      </c>
      <c r="D8" s="3">
        <f t="shared" si="0"/>
        <v>-5.9242018672585536E-3</v>
      </c>
      <c r="E8" s="3">
        <f t="shared" si="0"/>
        <v>-2.5041182474529211E-3</v>
      </c>
      <c r="F8" s="3"/>
      <c r="G8" s="3">
        <f t="shared" si="1"/>
        <v>-7.8488481295843225E-4</v>
      </c>
      <c r="H8" s="46">
        <v>9044</v>
      </c>
      <c r="I8" s="46">
        <v>-7412</v>
      </c>
      <c r="J8" s="46">
        <v>-3133</v>
      </c>
      <c r="L8" s="46">
        <v>-982</v>
      </c>
      <c r="M8" s="46">
        <v>1251139</v>
      </c>
    </row>
    <row r="9" spans="1:13" x14ac:dyDescent="0.25">
      <c r="B9" s="48">
        <v>2004</v>
      </c>
      <c r="C9" s="3">
        <v>9.352181046442783E-3</v>
      </c>
      <c r="D9" s="3">
        <f t="shared" si="0"/>
        <v>1.198036483815572E-2</v>
      </c>
      <c r="E9" s="3">
        <f t="shared" si="0"/>
        <v>-2.8680267339827332E-2</v>
      </c>
      <c r="F9" s="3"/>
      <c r="G9" s="3">
        <f t="shared" si="1"/>
        <v>-7.6849890866674715E-3</v>
      </c>
      <c r="H9" s="46">
        <v>12700</v>
      </c>
      <c r="I9" s="46">
        <v>16269</v>
      </c>
      <c r="J9" s="46">
        <v>-38947</v>
      </c>
      <c r="L9" s="46">
        <v>-10436</v>
      </c>
      <c r="M9" s="46">
        <v>1357972</v>
      </c>
    </row>
    <row r="10" spans="1:13" x14ac:dyDescent="0.25">
      <c r="B10" s="48">
        <v>2005</v>
      </c>
      <c r="C10" s="3">
        <v>-7.8374046392827561E-3</v>
      </c>
      <c r="D10" s="3">
        <f t="shared" si="0"/>
        <v>2.9980489245250916E-2</v>
      </c>
      <c r="E10" s="3">
        <f t="shared" si="0"/>
        <v>2.1635950634546416E-2</v>
      </c>
      <c r="F10" s="3"/>
      <c r="G10" s="3">
        <f t="shared" si="1"/>
        <v>2.0366129541613123E-2</v>
      </c>
      <c r="H10" s="46">
        <v>-11838</v>
      </c>
      <c r="I10" s="46">
        <v>45284</v>
      </c>
      <c r="J10" s="46">
        <v>32680</v>
      </c>
      <c r="L10" s="46">
        <v>30762</v>
      </c>
      <c r="M10" s="46">
        <v>1510449</v>
      </c>
    </row>
    <row r="11" spans="1:13" x14ac:dyDescent="0.25">
      <c r="B11" s="48">
        <v>2006</v>
      </c>
      <c r="C11" s="3">
        <v>2.5748511536778831E-2</v>
      </c>
      <c r="D11" s="3">
        <f t="shared" si="0"/>
        <v>4.1621093378478628E-2</v>
      </c>
      <c r="E11" s="3">
        <f t="shared" si="0"/>
        <v>-2.1563694812729451E-2</v>
      </c>
      <c r="F11" s="3"/>
      <c r="G11" s="3">
        <f t="shared" si="1"/>
        <v>2.1214761940994083E-2</v>
      </c>
      <c r="H11" s="46">
        <v>43316</v>
      </c>
      <c r="I11" s="46">
        <v>70018</v>
      </c>
      <c r="J11" s="46">
        <v>-36276</v>
      </c>
      <c r="L11" s="46">
        <v>35689</v>
      </c>
      <c r="M11" s="46">
        <v>1682272</v>
      </c>
    </row>
    <row r="12" spans="1:13" x14ac:dyDescent="0.25">
      <c r="B12" s="48">
        <v>2007</v>
      </c>
      <c r="C12" s="3">
        <v>-2.3484812809041678E-2</v>
      </c>
      <c r="D12" s="3">
        <f t="shared" si="0"/>
        <v>5.4409648640870681E-2</v>
      </c>
      <c r="E12" s="3">
        <f t="shared" si="0"/>
        <v>2.7718389451377442E-2</v>
      </c>
      <c r="F12" s="3"/>
      <c r="G12" s="3">
        <f t="shared" si="1"/>
        <v>4.6155979384140441E-2</v>
      </c>
      <c r="H12" s="46">
        <v>-44883</v>
      </c>
      <c r="I12" s="46">
        <v>103985</v>
      </c>
      <c r="J12" s="46">
        <v>52974</v>
      </c>
      <c r="L12" s="46">
        <v>88211</v>
      </c>
      <c r="M12" s="46">
        <v>1911150</v>
      </c>
    </row>
    <row r="13" spans="1:13" x14ac:dyDescent="0.25">
      <c r="B13" s="48">
        <v>2008</v>
      </c>
      <c r="C13" s="3">
        <v>2.8030207069043741E-2</v>
      </c>
      <c r="D13" s="3">
        <f t="shared" si="0"/>
        <v>1.241032420319528E-2</v>
      </c>
      <c r="E13" s="3">
        <f t="shared" si="0"/>
        <v>4.7447852732477667E-2</v>
      </c>
      <c r="F13" s="3"/>
      <c r="G13" s="3">
        <f t="shared" si="1"/>
        <v>6.5354223715635318E-2</v>
      </c>
      <c r="H13" s="46">
        <v>60854</v>
      </c>
      <c r="I13" s="46">
        <v>26943</v>
      </c>
      <c r="J13" s="46">
        <v>103010</v>
      </c>
      <c r="L13" s="46">
        <v>141885</v>
      </c>
      <c r="M13" s="46">
        <v>2171015</v>
      </c>
    </row>
    <row r="14" spans="1:13" x14ac:dyDescent="0.25">
      <c r="B14" s="48">
        <v>2009</v>
      </c>
      <c r="C14" s="3">
        <v>3.1329011708575133E-2</v>
      </c>
      <c r="D14" s="3">
        <f t="shared" si="0"/>
        <v>-4.3057930087326488E-2</v>
      </c>
      <c r="E14" s="3">
        <f t="shared" si="0"/>
        <v>3.003908393954818E-2</v>
      </c>
      <c r="F14" s="3"/>
      <c r="G14" s="3">
        <f t="shared" si="1"/>
        <v>9.5609097498943404E-3</v>
      </c>
      <c r="H14" s="46">
        <v>75461</v>
      </c>
      <c r="I14" s="46">
        <v>-103712</v>
      </c>
      <c r="J14" s="46">
        <v>72354</v>
      </c>
      <c r="L14" s="46">
        <v>23029</v>
      </c>
      <c r="M14" s="46">
        <v>2408662</v>
      </c>
    </row>
    <row r="15" spans="1:13" x14ac:dyDescent="0.25">
      <c r="B15" s="48">
        <v>2010</v>
      </c>
      <c r="C15" s="3">
        <v>1.8727071771235067E-2</v>
      </c>
      <c r="D15" s="3">
        <f t="shared" si="0"/>
        <v>4.7608017433292571E-2</v>
      </c>
      <c r="E15" s="3">
        <f t="shared" si="0"/>
        <v>-2.4017809550685104E-3</v>
      </c>
      <c r="F15" s="3"/>
      <c r="G15" s="3">
        <f t="shared" si="1"/>
        <v>4.1212805317781334E-2</v>
      </c>
      <c r="H15" s="46">
        <v>47781</v>
      </c>
      <c r="I15" s="46">
        <v>121469</v>
      </c>
      <c r="J15" s="46">
        <v>-6128</v>
      </c>
      <c r="L15" s="46">
        <v>105152</v>
      </c>
      <c r="M15" s="46">
        <v>2551440</v>
      </c>
    </row>
    <row r="16" spans="1:13" x14ac:dyDescent="0.25">
      <c r="B16" s="48">
        <v>2011</v>
      </c>
      <c r="C16" s="3">
        <v>5.010902500495568E-3</v>
      </c>
      <c r="D16" s="3">
        <f t="shared" si="0"/>
        <v>2.4670801121400052E-2</v>
      </c>
      <c r="E16" s="3">
        <f t="shared" si="0"/>
        <v>1.1295769263444057E-2</v>
      </c>
      <c r="F16" s="3"/>
      <c r="G16" s="3">
        <f t="shared" si="1"/>
        <v>2.9610200209554554E-2</v>
      </c>
      <c r="H16" s="46">
        <v>14156</v>
      </c>
      <c r="I16" s="46">
        <v>69696</v>
      </c>
      <c r="J16" s="46">
        <v>31911</v>
      </c>
      <c r="L16" s="46">
        <v>83650</v>
      </c>
      <c r="M16" s="46">
        <v>2825040</v>
      </c>
    </row>
    <row r="17" spans="1:13" x14ac:dyDescent="0.25">
      <c r="B17" s="48">
        <v>2012</v>
      </c>
      <c r="C17" s="3">
        <v>1.6013419879951325E-2</v>
      </c>
      <c r="D17" s="3">
        <f t="shared" si="0"/>
        <v>1.0782161486841618E-2</v>
      </c>
      <c r="E17" s="3">
        <f t="shared" si="0"/>
        <v>2.2505065913725818E-3</v>
      </c>
      <c r="F17" s="3">
        <f t="shared" si="0"/>
        <v>4.1790945868949575E-3</v>
      </c>
      <c r="G17" s="3">
        <f t="shared" si="1"/>
        <v>3.0565699654822705E-2</v>
      </c>
      <c r="H17" s="46">
        <v>49296</v>
      </c>
      <c r="I17" s="46">
        <v>33192</v>
      </c>
      <c r="J17" s="46">
        <v>6928</v>
      </c>
      <c r="K17" s="111">
        <v>12865</v>
      </c>
      <c r="L17" s="46">
        <v>94094</v>
      </c>
      <c r="M17" s="46">
        <v>3078418</v>
      </c>
    </row>
    <row r="18" spans="1:13" x14ac:dyDescent="0.25">
      <c r="B18" s="48">
        <v>2013</v>
      </c>
      <c r="C18" s="3">
        <v>2.8387925961928201E-3</v>
      </c>
      <c r="D18" s="3">
        <f t="shared" si="0"/>
        <v>3.7126841962937598E-2</v>
      </c>
      <c r="E18" s="3">
        <f t="shared" si="0"/>
        <v>2.222400895211905E-2</v>
      </c>
      <c r="F18" s="3">
        <f t="shared" si="0"/>
        <v>3.2043695784542054E-3</v>
      </c>
      <c r="G18" s="3">
        <f t="shared" si="1"/>
        <v>6.4661654588171802E-2</v>
      </c>
      <c r="H18" s="46">
        <v>9427</v>
      </c>
      <c r="I18" s="46">
        <v>123290</v>
      </c>
      <c r="J18" s="46">
        <v>73801</v>
      </c>
      <c r="K18" s="111">
        <v>10641</v>
      </c>
      <c r="L18" s="46">
        <v>214727</v>
      </c>
      <c r="M18" s="46">
        <v>3320778</v>
      </c>
    </row>
    <row r="19" spans="1:13" x14ac:dyDescent="0.25">
      <c r="B19" s="48">
        <v>2014</v>
      </c>
      <c r="C19" s="3">
        <v>3.0288670477025123E-3</v>
      </c>
      <c r="D19" s="3">
        <f t="shared" si="0"/>
        <v>3.4941103211362581E-2</v>
      </c>
      <c r="E19" s="3">
        <f t="shared" si="0"/>
        <v>1.317940304015372E-2</v>
      </c>
      <c r="F19" s="3">
        <f t="shared" si="0"/>
        <v>2.7912383333015202E-3</v>
      </c>
      <c r="G19" s="3">
        <f t="shared" si="1"/>
        <v>5.4267039901429726E-2</v>
      </c>
      <c r="H19" s="46">
        <v>10949</v>
      </c>
      <c r="I19" s="46">
        <v>126308</v>
      </c>
      <c r="J19" s="46">
        <v>47642</v>
      </c>
      <c r="K19" s="111">
        <v>10090</v>
      </c>
      <c r="L19" s="46">
        <v>196169</v>
      </c>
      <c r="M19" s="46">
        <v>3614883</v>
      </c>
    </row>
    <row r="20" spans="1:13" x14ac:dyDescent="0.25">
      <c r="B20" s="48">
        <v>2015</v>
      </c>
      <c r="C20" s="3">
        <v>-1.1213587124993245E-2</v>
      </c>
      <c r="D20" s="3">
        <f t="shared" si="0"/>
        <v>4.3327679097969772E-2</v>
      </c>
      <c r="E20" s="3">
        <f t="shared" si="0"/>
        <v>3.405804239357977E-2</v>
      </c>
      <c r="F20" s="3">
        <f t="shared" si="0"/>
        <v>2.8007467623879334E-3</v>
      </c>
      <c r="G20" s="3">
        <f t="shared" si="1"/>
        <v>6.6645001146617922E-2</v>
      </c>
      <c r="H20" s="46">
        <v>-43373</v>
      </c>
      <c r="I20" s="46">
        <v>167587</v>
      </c>
      <c r="J20" s="46">
        <v>131733</v>
      </c>
      <c r="K20" s="111">
        <v>10833</v>
      </c>
      <c r="L20" s="46">
        <v>257776</v>
      </c>
      <c r="M20" s="46">
        <v>3867897</v>
      </c>
    </row>
    <row r="21" spans="1:13" x14ac:dyDescent="0.25">
      <c r="B21" s="48">
        <v>2016</v>
      </c>
      <c r="C21" s="3">
        <v>-9.5349628646076018E-3</v>
      </c>
      <c r="D21" s="3">
        <f t="shared" si="0"/>
        <v>3.2397382536384051E-2</v>
      </c>
      <c r="E21" s="3">
        <f t="shared" si="0"/>
        <v>2.636529175521277E-2</v>
      </c>
      <c r="F21" s="3">
        <f t="shared" si="0"/>
        <v>7.4734082744043408E-4</v>
      </c>
      <c r="G21" s="3">
        <f t="shared" si="1"/>
        <v>5.0217131496813797E-2</v>
      </c>
      <c r="H21" s="46">
        <v>-39309</v>
      </c>
      <c r="I21" s="46">
        <v>133562</v>
      </c>
      <c r="J21" s="46">
        <v>108694</v>
      </c>
      <c r="K21" s="111">
        <v>3081</v>
      </c>
      <c r="L21" s="46">
        <v>207026</v>
      </c>
      <c r="M21" s="46">
        <v>4122617</v>
      </c>
    </row>
    <row r="22" spans="1:13" x14ac:dyDescent="0.25">
      <c r="B22" s="48">
        <v>2017</v>
      </c>
      <c r="C22" s="3">
        <v>-1.4424141270490572E-3</v>
      </c>
      <c r="D22" s="3">
        <f t="shared" si="0"/>
        <v>4.037552419329124E-2</v>
      </c>
      <c r="E22" s="3">
        <f t="shared" si="0"/>
        <v>-2.4552699020351865E-3</v>
      </c>
      <c r="F22" s="3">
        <f t="shared" si="0"/>
        <v>-2.9511068757578766E-3</v>
      </c>
      <c r="G22" s="3">
        <f t="shared" si="1"/>
        <v>2.6209436800259465E-2</v>
      </c>
      <c r="H22" s="46">
        <v>-6333</v>
      </c>
      <c r="I22" s="46">
        <v>177271</v>
      </c>
      <c r="J22" s="46">
        <v>-10780</v>
      </c>
      <c r="K22" s="111">
        <v>-12957</v>
      </c>
      <c r="L22" s="46">
        <v>115074</v>
      </c>
      <c r="M22" s="46">
        <v>4390556</v>
      </c>
    </row>
    <row r="23" spans="1:13" x14ac:dyDescent="0.25">
      <c r="D23" s="28"/>
      <c r="E23" s="28"/>
      <c r="F23" s="28"/>
    </row>
    <row r="24" spans="1:13" x14ac:dyDescent="0.25">
      <c r="A24" s="46" t="s">
        <v>282</v>
      </c>
      <c r="B24" s="48">
        <v>2001</v>
      </c>
      <c r="C24" s="3">
        <v>-6.765488329609431E-3</v>
      </c>
    </row>
    <row r="25" spans="1:13" x14ac:dyDescent="0.25">
      <c r="B25" s="48">
        <v>2003</v>
      </c>
      <c r="C25" s="3">
        <v>-5.9242018672585536E-3</v>
      </c>
    </row>
    <row r="26" spans="1:13" x14ac:dyDescent="0.25">
      <c r="B26" s="48">
        <v>2004</v>
      </c>
      <c r="C26" s="3">
        <v>1.198036483815572E-2</v>
      </c>
    </row>
    <row r="27" spans="1:13" x14ac:dyDescent="0.25">
      <c r="B27" s="48">
        <v>2005</v>
      </c>
      <c r="C27" s="3">
        <v>2.9980489245250916E-2</v>
      </c>
    </row>
    <row r="28" spans="1:13" x14ac:dyDescent="0.25">
      <c r="B28" s="48">
        <v>2006</v>
      </c>
      <c r="C28" s="3">
        <v>4.1621093378478628E-2</v>
      </c>
    </row>
    <row r="29" spans="1:13" x14ac:dyDescent="0.25">
      <c r="B29" s="48">
        <v>2007</v>
      </c>
      <c r="C29" s="3">
        <v>5.4409648640870681E-2</v>
      </c>
    </row>
    <row r="30" spans="1:13" x14ac:dyDescent="0.25">
      <c r="B30" s="48">
        <v>2008</v>
      </c>
      <c r="C30" s="3">
        <v>1.241032420319528E-2</v>
      </c>
    </row>
    <row r="31" spans="1:13" x14ac:dyDescent="0.25">
      <c r="B31" s="48">
        <v>2009</v>
      </c>
      <c r="C31" s="3">
        <v>-4.3057930087326488E-2</v>
      </c>
    </row>
    <row r="32" spans="1:13" x14ac:dyDescent="0.25">
      <c r="B32" s="48">
        <v>2010</v>
      </c>
      <c r="C32" s="3">
        <v>4.7608017433292571E-2</v>
      </c>
    </row>
    <row r="33" spans="1:3" x14ac:dyDescent="0.25">
      <c r="B33" s="48">
        <v>2011</v>
      </c>
      <c r="C33" s="3">
        <v>2.4670801121400052E-2</v>
      </c>
    </row>
    <row r="34" spans="1:3" x14ac:dyDescent="0.25">
      <c r="B34" s="48">
        <v>2012</v>
      </c>
      <c r="C34" s="3">
        <v>1.0782161486841618E-2</v>
      </c>
    </row>
    <row r="35" spans="1:3" x14ac:dyDescent="0.25">
      <c r="B35" s="48">
        <v>2013</v>
      </c>
      <c r="C35" s="3">
        <v>3.7126841962937598E-2</v>
      </c>
    </row>
    <row r="36" spans="1:3" x14ac:dyDescent="0.25">
      <c r="B36" s="48">
        <v>2014</v>
      </c>
      <c r="C36" s="3">
        <v>3.4941103211362581E-2</v>
      </c>
    </row>
    <row r="37" spans="1:3" x14ac:dyDescent="0.25">
      <c r="B37" s="48">
        <v>2015</v>
      </c>
      <c r="C37" s="3">
        <v>4.3327679097969772E-2</v>
      </c>
    </row>
    <row r="38" spans="1:3" x14ac:dyDescent="0.25">
      <c r="B38" s="48">
        <v>2016</v>
      </c>
      <c r="C38" s="3">
        <v>3.2397382536384051E-2</v>
      </c>
    </row>
    <row r="39" spans="1:3" x14ac:dyDescent="0.25">
      <c r="B39" s="48">
        <v>2017</v>
      </c>
      <c r="C39" s="3">
        <v>4.037552419329124E-2</v>
      </c>
    </row>
    <row r="41" spans="1:3" x14ac:dyDescent="0.25">
      <c r="A41" s="46" t="s">
        <v>283</v>
      </c>
      <c r="B41" s="48">
        <v>2001</v>
      </c>
      <c r="C41" s="3">
        <v>3.2306819554892923E-3</v>
      </c>
    </row>
    <row r="42" spans="1:3" x14ac:dyDescent="0.25">
      <c r="B42" s="48">
        <v>2003</v>
      </c>
      <c r="C42" s="3">
        <v>-2.5041182474529211E-3</v>
      </c>
    </row>
    <row r="43" spans="1:3" x14ac:dyDescent="0.25">
      <c r="B43" s="48">
        <v>2004</v>
      </c>
      <c r="C43" s="3">
        <v>-2.8680267339827332E-2</v>
      </c>
    </row>
    <row r="44" spans="1:3" x14ac:dyDescent="0.25">
      <c r="B44" s="48">
        <v>2005</v>
      </c>
      <c r="C44" s="3">
        <v>2.1635950634546416E-2</v>
      </c>
    </row>
    <row r="45" spans="1:3" x14ac:dyDescent="0.25">
      <c r="B45" s="48">
        <v>2006</v>
      </c>
      <c r="C45" s="3">
        <v>-2.1563694812729451E-2</v>
      </c>
    </row>
    <row r="46" spans="1:3" x14ac:dyDescent="0.25">
      <c r="B46" s="48">
        <v>2007</v>
      </c>
      <c r="C46" s="3">
        <v>2.7718389451377442E-2</v>
      </c>
    </row>
    <row r="47" spans="1:3" x14ac:dyDescent="0.25">
      <c r="B47" s="48">
        <v>2008</v>
      </c>
      <c r="C47" s="3">
        <v>4.7447852732477667E-2</v>
      </c>
    </row>
    <row r="48" spans="1:3" x14ac:dyDescent="0.25">
      <c r="B48" s="48">
        <v>2009</v>
      </c>
      <c r="C48" s="3">
        <v>3.003908393954818E-2</v>
      </c>
    </row>
    <row r="49" spans="1:3" x14ac:dyDescent="0.25">
      <c r="B49" s="48">
        <v>2010</v>
      </c>
      <c r="C49" s="3">
        <v>-2.4017809550685104E-3</v>
      </c>
    </row>
    <row r="50" spans="1:3" x14ac:dyDescent="0.25">
      <c r="B50" s="48">
        <v>2011</v>
      </c>
      <c r="C50" s="3">
        <v>1.1295769263444057E-2</v>
      </c>
    </row>
    <row r="51" spans="1:3" x14ac:dyDescent="0.25">
      <c r="B51" s="48">
        <v>2012</v>
      </c>
      <c r="C51" s="3">
        <v>2.2505065913725818E-3</v>
      </c>
    </row>
    <row r="52" spans="1:3" x14ac:dyDescent="0.25">
      <c r="B52" s="48">
        <v>2013</v>
      </c>
      <c r="C52" s="3">
        <v>2.222400895211905E-2</v>
      </c>
    </row>
    <row r="53" spans="1:3" x14ac:dyDescent="0.25">
      <c r="B53" s="48">
        <v>2014</v>
      </c>
      <c r="C53" s="3">
        <v>1.317940304015372E-2</v>
      </c>
    </row>
    <row r="54" spans="1:3" x14ac:dyDescent="0.25">
      <c r="B54" s="48">
        <v>2015</v>
      </c>
      <c r="C54" s="3">
        <v>3.405804239357977E-2</v>
      </c>
    </row>
    <row r="55" spans="1:3" x14ac:dyDescent="0.25">
      <c r="B55" s="48">
        <v>2016</v>
      </c>
      <c r="C55" s="3">
        <v>2.636529175521277E-2</v>
      </c>
    </row>
    <row r="56" spans="1:3" x14ac:dyDescent="0.25">
      <c r="B56" s="48">
        <v>2017</v>
      </c>
      <c r="C56" s="3">
        <v>-2.4552699020351865E-3</v>
      </c>
    </row>
    <row r="58" spans="1:3" x14ac:dyDescent="0.25">
      <c r="A58" s="46" t="s">
        <v>287</v>
      </c>
      <c r="B58" s="48">
        <v>2012</v>
      </c>
      <c r="C58" s="3">
        <v>4.1790945868949575E-3</v>
      </c>
    </row>
    <row r="59" spans="1:3" x14ac:dyDescent="0.25">
      <c r="B59" s="48">
        <v>2013</v>
      </c>
      <c r="C59" s="3">
        <v>3.2043695784542054E-3</v>
      </c>
    </row>
    <row r="60" spans="1:3" x14ac:dyDescent="0.25">
      <c r="B60" s="48">
        <v>2014</v>
      </c>
      <c r="C60" s="3">
        <v>2.7912383333015202E-3</v>
      </c>
    </row>
    <row r="61" spans="1:3" x14ac:dyDescent="0.25">
      <c r="B61" s="48">
        <v>2015</v>
      </c>
      <c r="C61" s="3">
        <v>2.8007467623879334E-3</v>
      </c>
    </row>
    <row r="62" spans="1:3" x14ac:dyDescent="0.25">
      <c r="B62" s="48">
        <v>2016</v>
      </c>
      <c r="C62" s="3">
        <v>7.4734082744043408E-4</v>
      </c>
    </row>
    <row r="63" spans="1:3" x14ac:dyDescent="0.25">
      <c r="B63" s="48">
        <v>2017</v>
      </c>
      <c r="C63" s="3">
        <v>-2.9511068757578766E-3</v>
      </c>
    </row>
    <row r="65" spans="1:1" x14ac:dyDescent="0.25">
      <c r="A65" s="46" t="s">
        <v>290</v>
      </c>
    </row>
  </sheetData>
  <conditionalFormatting sqref="A1:A2">
    <cfRule type="cellIs" dxfId="2" priority="1" stopIfTrue="1" operator="lessThan">
      <formula>0</formula>
    </cfRule>
  </conditionalFormatting>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71" zoomScaleNormal="71"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9.140625" style="43"/>
    <col min="2" max="2" width="10.140625" style="112" bestFit="1" customWidth="1"/>
    <col min="3" max="3" width="9.28515625" style="3" bestFit="1" customWidth="1"/>
    <col min="4" max="4" width="9.28515625" style="3" customWidth="1"/>
    <col min="5" max="8" width="9.28515625" style="3" bestFit="1" customWidth="1"/>
    <col min="9" max="16384" width="9.140625" style="43"/>
  </cols>
  <sheetData>
    <row r="1" spans="1:4" ht="26.25" x14ac:dyDescent="0.4">
      <c r="A1" s="44" t="s">
        <v>294</v>
      </c>
    </row>
    <row r="4" spans="1:4" x14ac:dyDescent="0.25">
      <c r="C4" s="3" t="s">
        <v>291</v>
      </c>
      <c r="D4" s="3" t="s">
        <v>292</v>
      </c>
    </row>
    <row r="5" spans="1:4" x14ac:dyDescent="0.25">
      <c r="A5" s="43" t="s">
        <v>224</v>
      </c>
      <c r="B5" s="112">
        <v>2002</v>
      </c>
      <c r="C5" s="3">
        <v>-3.6128890391681468E-3</v>
      </c>
      <c r="D5" s="3">
        <v>1.6297440353303438E-2</v>
      </c>
    </row>
    <row r="6" spans="1:4" x14ac:dyDescent="0.25">
      <c r="B6" s="112">
        <v>2003</v>
      </c>
      <c r="C6" s="3">
        <v>4.1277523972130768E-3</v>
      </c>
      <c r="D6" s="3">
        <v>1.3157395667786028E-3</v>
      </c>
    </row>
    <row r="7" spans="1:4" x14ac:dyDescent="0.25">
      <c r="B7" s="112">
        <v>2004</v>
      </c>
      <c r="C7" s="3">
        <v>2.781713940709462E-2</v>
      </c>
      <c r="D7" s="3">
        <v>-2.6422542363002399E-3</v>
      </c>
    </row>
    <row r="8" spans="1:4" x14ac:dyDescent="0.25">
      <c r="B8" s="112">
        <v>2005</v>
      </c>
      <c r="C8" s="3">
        <v>1.8649584074907456E-2</v>
      </c>
      <c r="D8" s="3">
        <v>2.1773770328354834E-2</v>
      </c>
    </row>
    <row r="9" spans="1:4" x14ac:dyDescent="0.25">
      <c r="B9" s="112">
        <v>2006</v>
      </c>
      <c r="C9" s="3">
        <v>7.2255612980743386E-2</v>
      </c>
      <c r="D9" s="3">
        <v>-1.9531491549850021E-2</v>
      </c>
    </row>
    <row r="10" spans="1:4" x14ac:dyDescent="0.25">
      <c r="B10" s="112">
        <v>2007</v>
      </c>
      <c r="C10" s="3">
        <v>3.4208056901957641E-2</v>
      </c>
      <c r="D10" s="3">
        <v>1.203905511470856E-2</v>
      </c>
    </row>
    <row r="11" spans="1:4" x14ac:dyDescent="0.25">
      <c r="B11" s="112">
        <v>2008</v>
      </c>
      <c r="C11" s="3">
        <v>-4.987503502129819E-2</v>
      </c>
      <c r="D11" s="3">
        <v>4.1861390127761147E-2</v>
      </c>
    </row>
    <row r="12" spans="1:4" x14ac:dyDescent="0.25">
      <c r="B12" s="112">
        <v>2009</v>
      </c>
      <c r="C12" s="3">
        <v>3.927181055775536E-2</v>
      </c>
      <c r="D12" s="3">
        <v>2.1332923234238792E-2</v>
      </c>
    </row>
    <row r="13" spans="1:4" x14ac:dyDescent="0.25">
      <c r="B13" s="112">
        <v>2010</v>
      </c>
      <c r="C13" s="3">
        <v>2.6036811352080993E-2</v>
      </c>
      <c r="D13" s="3">
        <v>1.0269271752340998E-2</v>
      </c>
    </row>
    <row r="14" spans="1:4" x14ac:dyDescent="0.25">
      <c r="B14" s="112">
        <v>2011</v>
      </c>
      <c r="C14" s="3">
        <v>1.8551786263738726E-2</v>
      </c>
      <c r="D14" s="3">
        <v>1.0308580649085256E-2</v>
      </c>
    </row>
    <row r="15" spans="1:4" x14ac:dyDescent="0.25">
      <c r="B15" s="112">
        <v>2012</v>
      </c>
      <c r="C15" s="3">
        <v>3.411328347339769E-2</v>
      </c>
      <c r="D15" s="3">
        <v>4.3579068103798049E-3</v>
      </c>
    </row>
    <row r="16" spans="1:4" x14ac:dyDescent="0.25">
      <c r="B16" s="112">
        <v>2013</v>
      </c>
      <c r="C16" s="3">
        <v>3.0042437569889138E-2</v>
      </c>
      <c r="D16" s="3">
        <v>4.6713966541937577E-3</v>
      </c>
    </row>
    <row r="17" spans="1:4" x14ac:dyDescent="0.25">
      <c r="B17" s="112">
        <v>2014</v>
      </c>
      <c r="C17" s="3">
        <v>3.8701125166589245E-2</v>
      </c>
      <c r="D17" s="3">
        <v>-5.4166018869924917E-3</v>
      </c>
    </row>
    <row r="18" spans="1:4" x14ac:dyDescent="0.25">
      <c r="B18" s="112">
        <v>2015</v>
      </c>
      <c r="C18" s="3">
        <v>3.2389685253869177E-2</v>
      </c>
      <c r="D18" s="3">
        <v>-1.2582564346524182E-2</v>
      </c>
    </row>
    <row r="20" spans="1:4" x14ac:dyDescent="0.25">
      <c r="A20" s="43" t="s">
        <v>293</v>
      </c>
      <c r="B20" s="112">
        <v>2002</v>
      </c>
      <c r="C20" s="3">
        <v>-4.7802086134789883E-3</v>
      </c>
      <c r="D20" s="3">
        <v>2.223296634174577E-2</v>
      </c>
    </row>
    <row r="21" spans="1:4" x14ac:dyDescent="0.25">
      <c r="B21" s="112">
        <v>2003</v>
      </c>
      <c r="C21" s="3">
        <v>-1.2018210682096283E-3</v>
      </c>
      <c r="D21" s="3">
        <v>1.7749977493658881E-2</v>
      </c>
    </row>
    <row r="22" spans="1:4" x14ac:dyDescent="0.25">
      <c r="B22" s="112">
        <v>2004</v>
      </c>
      <c r="C22" s="3">
        <v>1.4325651472106423E-3</v>
      </c>
      <c r="D22" s="3">
        <v>2.0992157039802437E-2</v>
      </c>
    </row>
    <row r="23" spans="1:4" x14ac:dyDescent="0.25">
      <c r="B23" s="112">
        <v>2005</v>
      </c>
      <c r="C23" s="3">
        <v>-2.4239888247492673E-3</v>
      </c>
      <c r="D23" s="3">
        <v>1.898324332090192E-2</v>
      </c>
    </row>
    <row r="24" spans="1:4" x14ac:dyDescent="0.25">
      <c r="B24" s="112">
        <v>2006</v>
      </c>
      <c r="C24" s="3">
        <v>5.358726224422585E-3</v>
      </c>
      <c r="D24" s="3">
        <v>1.6881289560623593E-2</v>
      </c>
    </row>
    <row r="25" spans="1:4" x14ac:dyDescent="0.25">
      <c r="B25" s="112">
        <v>2007</v>
      </c>
      <c r="C25" s="3">
        <v>9.8601104074943907E-3</v>
      </c>
      <c r="D25" s="3">
        <v>2.3861611690696796E-2</v>
      </c>
    </row>
    <row r="26" spans="1:4" x14ac:dyDescent="0.25">
      <c r="B26" s="112">
        <v>2008</v>
      </c>
      <c r="C26" s="3">
        <v>-8.0622429892417448E-3</v>
      </c>
      <c r="D26" s="3">
        <v>2.2146075147950837E-2</v>
      </c>
    </row>
    <row r="27" spans="1:4" x14ac:dyDescent="0.25">
      <c r="B27" s="112">
        <v>2009</v>
      </c>
      <c r="C27" s="3">
        <v>5.477038541562884E-3</v>
      </c>
      <c r="D27" s="3">
        <v>1.2344018518570489E-2</v>
      </c>
    </row>
    <row r="28" spans="1:4" x14ac:dyDescent="0.25">
      <c r="B28" s="112">
        <v>2010</v>
      </c>
      <c r="C28" s="3">
        <v>1.8315241681562681E-2</v>
      </c>
      <c r="D28" s="3">
        <v>1.5824071207061825E-2</v>
      </c>
    </row>
    <row r="29" spans="1:4" x14ac:dyDescent="0.25">
      <c r="B29" s="112">
        <v>2011</v>
      </c>
      <c r="C29" s="3">
        <v>1.2286860259880697E-2</v>
      </c>
      <c r="D29" s="3">
        <v>1.5962192767855318E-2</v>
      </c>
    </row>
    <row r="30" spans="1:4" x14ac:dyDescent="0.25">
      <c r="B30" s="112">
        <v>2012</v>
      </c>
      <c r="C30" s="3">
        <v>1.7411825098534672E-2</v>
      </c>
      <c r="D30" s="3">
        <v>1.6755082817176949E-2</v>
      </c>
    </row>
    <row r="31" spans="1:4" x14ac:dyDescent="0.25">
      <c r="B31" s="112">
        <v>2013</v>
      </c>
      <c r="C31" s="3">
        <v>1.05484941172676E-2</v>
      </c>
      <c r="D31" s="3">
        <v>1.4015715246071083E-2</v>
      </c>
    </row>
    <row r="32" spans="1:4" x14ac:dyDescent="0.25">
      <c r="B32" s="112">
        <v>2014</v>
      </c>
      <c r="C32" s="3">
        <v>7.5109624724283754E-3</v>
      </c>
      <c r="D32" s="3">
        <v>1.1308335235388474E-2</v>
      </c>
    </row>
    <row r="33" spans="1:4" x14ac:dyDescent="0.25">
      <c r="B33" s="112">
        <v>2015</v>
      </c>
      <c r="C33" s="3">
        <v>3.0855759606712089E-4</v>
      </c>
      <c r="D33" s="3">
        <v>1.8030996350193933E-2</v>
      </c>
    </row>
    <row r="35" spans="1:4" x14ac:dyDescent="0.25">
      <c r="A35" s="43" t="s">
        <v>226</v>
      </c>
      <c r="B35" s="112">
        <v>2002</v>
      </c>
      <c r="C35" s="3">
        <v>-7.0330740530078015E-3</v>
      </c>
      <c r="D35" s="3">
        <v>3.1817740445718279E-2</v>
      </c>
    </row>
    <row r="36" spans="1:4" x14ac:dyDescent="0.25">
      <c r="B36" s="112">
        <v>2003</v>
      </c>
      <c r="C36" s="3">
        <v>6.888635563601783E-3</v>
      </c>
      <c r="D36" s="3">
        <v>2.9780897850244049E-2</v>
      </c>
    </row>
    <row r="37" spans="1:4" x14ac:dyDescent="0.25">
      <c r="B37" s="112">
        <v>2004</v>
      </c>
      <c r="C37" s="3">
        <v>1.0097234287714288E-2</v>
      </c>
      <c r="D37" s="3">
        <v>3.0759070275831926E-2</v>
      </c>
    </row>
    <row r="38" spans="1:4" x14ac:dyDescent="0.25">
      <c r="B38" s="112">
        <v>2005</v>
      </c>
      <c r="C38" s="3">
        <v>-2.0603270006747734E-3</v>
      </c>
      <c r="D38" s="3">
        <v>3.953651687040128E-2</v>
      </c>
    </row>
    <row r="39" spans="1:4" x14ac:dyDescent="0.25">
      <c r="B39" s="112">
        <v>2006</v>
      </c>
      <c r="C39" s="3">
        <v>-2.485945909159052E-2</v>
      </c>
      <c r="D39" s="3">
        <v>3.6389909315800474E-2</v>
      </c>
    </row>
    <row r="40" spans="1:4" x14ac:dyDescent="0.25">
      <c r="B40" s="112">
        <v>2007</v>
      </c>
      <c r="C40" s="3">
        <v>4.6289774545982985E-3</v>
      </c>
      <c r="D40" s="3">
        <v>3.9157483351491315E-2</v>
      </c>
    </row>
    <row r="41" spans="1:4" x14ac:dyDescent="0.25">
      <c r="B41" s="112">
        <v>2008</v>
      </c>
      <c r="C41" s="3">
        <v>7.5795646480803155E-3</v>
      </c>
      <c r="D41" s="3">
        <v>2.4964603188365634E-2</v>
      </c>
    </row>
    <row r="42" spans="1:4" x14ac:dyDescent="0.25">
      <c r="B42" s="112">
        <v>2009</v>
      </c>
      <c r="C42" s="3">
        <v>5.300901653587561E-3</v>
      </c>
      <c r="D42" s="3">
        <v>1.7058287953125039E-2</v>
      </c>
    </row>
    <row r="43" spans="1:4" x14ac:dyDescent="0.25">
      <c r="B43" s="112">
        <v>2010</v>
      </c>
      <c r="C43" s="3">
        <v>3.9403275188522628E-3</v>
      </c>
      <c r="D43" s="3">
        <v>3.0447696190792441E-2</v>
      </c>
    </row>
    <row r="44" spans="1:4" x14ac:dyDescent="0.25">
      <c r="B44" s="112">
        <v>2011</v>
      </c>
      <c r="C44" s="3">
        <v>2.5934639153762607E-3</v>
      </c>
      <c r="D44" s="3">
        <v>3.0590942905657368E-2</v>
      </c>
    </row>
    <row r="45" spans="1:4" x14ac:dyDescent="0.25">
      <c r="B45" s="112">
        <v>2012</v>
      </c>
      <c r="C45" s="3">
        <v>5.5813343822866748E-3</v>
      </c>
      <c r="D45" s="3">
        <v>2.0588694196576E-2</v>
      </c>
    </row>
    <row r="46" spans="1:4" x14ac:dyDescent="0.25">
      <c r="B46" s="112">
        <v>2013</v>
      </c>
      <c r="C46" s="3">
        <v>5.5053485143092065E-3</v>
      </c>
      <c r="D46" s="3">
        <v>2.2686839209934799E-2</v>
      </c>
    </row>
    <row r="47" spans="1:4" x14ac:dyDescent="0.25">
      <c r="B47" s="112">
        <v>2014</v>
      </c>
      <c r="C47" s="3">
        <v>7.8636259705478877E-3</v>
      </c>
      <c r="D47" s="3">
        <v>1.3829659555022871E-2</v>
      </c>
    </row>
    <row r="48" spans="1:4" x14ac:dyDescent="0.25">
      <c r="B48" s="112">
        <v>2015</v>
      </c>
      <c r="C48" s="3">
        <v>-6.0074175879079239E-3</v>
      </c>
      <c r="D48" s="3">
        <v>6.1546057686525839E-3</v>
      </c>
    </row>
    <row r="49" spans="1:4" x14ac:dyDescent="0.25">
      <c r="B49" s="112">
        <v>2016</v>
      </c>
      <c r="C49" s="3">
        <v>0</v>
      </c>
      <c r="D49" s="3">
        <v>0</v>
      </c>
    </row>
    <row r="51" spans="1:4" x14ac:dyDescent="0.25">
      <c r="A51" s="43" t="s">
        <v>295</v>
      </c>
    </row>
  </sheetData>
  <conditionalFormatting sqref="A1">
    <cfRule type="cellIs" dxfId="1" priority="1" stopIfTrue="1" operator="lessThan">
      <formula>0</formula>
    </cfRule>
  </conditionalFormatting>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71" zoomScaleNormal="71" workbookViewId="0">
      <pane xSplit="1" ySplit="3" topLeftCell="B4" activePane="bottomRight" state="frozen"/>
      <selection pane="topRight" activeCell="B1" sqref="B1"/>
      <selection pane="bottomLeft" activeCell="A2" sqref="A2"/>
      <selection pane="bottomRight" activeCell="B8" sqref="B8"/>
    </sheetView>
  </sheetViews>
  <sheetFormatPr defaultRowHeight="15" x14ac:dyDescent="0.25"/>
  <cols>
    <col min="1" max="1" width="22.28515625" bestFit="1" customWidth="1"/>
  </cols>
  <sheetData>
    <row r="1" spans="1:18" s="43" customFormat="1" ht="26.25" x14ac:dyDescent="0.4">
      <c r="A1" s="44" t="s">
        <v>297</v>
      </c>
    </row>
    <row r="2" spans="1:18" s="43" customFormat="1" x14ac:dyDescent="0.25"/>
    <row r="3" spans="1:18" x14ac:dyDescent="0.25">
      <c r="B3" s="66">
        <v>2000</v>
      </c>
      <c r="C3" s="66">
        <v>2001</v>
      </c>
      <c r="D3" s="66">
        <v>2002</v>
      </c>
      <c r="E3" s="66">
        <v>2003</v>
      </c>
      <c r="F3" s="66">
        <v>2004</v>
      </c>
      <c r="G3" s="66">
        <v>2005</v>
      </c>
      <c r="H3" s="66">
        <v>2006</v>
      </c>
      <c r="I3" s="66">
        <v>2007</v>
      </c>
      <c r="J3" s="66">
        <v>2008</v>
      </c>
      <c r="K3" s="66">
        <v>2009</v>
      </c>
      <c r="L3" s="66">
        <v>2010</v>
      </c>
      <c r="M3" s="66">
        <v>2011</v>
      </c>
      <c r="N3" s="66">
        <v>2012</v>
      </c>
      <c r="O3" s="66">
        <v>2013</v>
      </c>
      <c r="P3" s="66">
        <v>2014</v>
      </c>
      <c r="Q3" s="66">
        <v>2015</v>
      </c>
      <c r="R3" s="66">
        <v>2016</v>
      </c>
    </row>
    <row r="4" spans="1:18" x14ac:dyDescent="0.25">
      <c r="A4" t="s">
        <v>224</v>
      </c>
      <c r="B4" s="21">
        <v>4.1545445826273237</v>
      </c>
      <c r="C4" s="21">
        <v>2.7354952908615644</v>
      </c>
      <c r="D4" s="21">
        <v>3.6677968768751299</v>
      </c>
      <c r="E4" s="21">
        <v>2.9490781458875119</v>
      </c>
      <c r="F4" s="21">
        <v>4.5545699205685537</v>
      </c>
      <c r="G4" s="21">
        <v>5.2771117349823555</v>
      </c>
      <c r="H4" s="21">
        <v>5.6036647889724094</v>
      </c>
      <c r="I4" s="21">
        <v>5.3604651396161387</v>
      </c>
      <c r="J4" s="21">
        <v>3.1910516450526387</v>
      </c>
      <c r="K4" s="21">
        <v>-1.5381008639149343</v>
      </c>
      <c r="L4" s="21">
        <v>3.0397770627674561</v>
      </c>
      <c r="M4" s="21">
        <v>3.28419713479731</v>
      </c>
      <c r="N4" s="21">
        <v>2.2132589778659906</v>
      </c>
      <c r="O4" s="21">
        <v>2.4892832866150627</v>
      </c>
      <c r="P4" s="21">
        <v>1.6995976177247201</v>
      </c>
      <c r="Q4" s="21">
        <v>1.2988511905116269</v>
      </c>
      <c r="R4" s="21">
        <v>0.27935742242912909</v>
      </c>
    </row>
    <row r="5" spans="1:18" x14ac:dyDescent="0.25">
      <c r="A5" t="s">
        <v>225</v>
      </c>
      <c r="B5" s="21">
        <v>3.8811613283710926</v>
      </c>
      <c r="C5" s="21">
        <v>2.2360379798085575</v>
      </c>
      <c r="D5" s="21">
        <v>1.3365646976022418</v>
      </c>
      <c r="E5" s="21">
        <v>1.3342033395124844</v>
      </c>
      <c r="F5" s="21">
        <v>2.5941073697749744</v>
      </c>
      <c r="G5" s="21">
        <v>2.08443121129676</v>
      </c>
      <c r="H5" s="21">
        <v>3.3577826914002316</v>
      </c>
      <c r="I5" s="21">
        <v>3.086410107691151</v>
      </c>
      <c r="J5" s="21">
        <v>0.45816565686271815</v>
      </c>
      <c r="K5" s="21">
        <v>-4.3834128028282606</v>
      </c>
      <c r="L5" s="21">
        <v>2.1531520031644646</v>
      </c>
      <c r="M5" s="21">
        <v>1.6659077146151873</v>
      </c>
      <c r="N5" s="21">
        <v>-0.47182190056500417</v>
      </c>
      <c r="O5" s="21">
        <v>0.22234982449312213</v>
      </c>
      <c r="P5" s="21">
        <v>1.6696126222186933</v>
      </c>
      <c r="Q5" s="21">
        <v>2.2028984961373226</v>
      </c>
      <c r="R5" s="21">
        <v>1.8739420800128102</v>
      </c>
    </row>
    <row r="6" spans="1:18" x14ac:dyDescent="0.25">
      <c r="A6" t="s">
        <v>226</v>
      </c>
      <c r="B6" s="21">
        <v>8.4915084919872328</v>
      </c>
      <c r="C6" s="21">
        <v>8.3399105497771444</v>
      </c>
      <c r="D6" s="21">
        <v>9.1306459446043107</v>
      </c>
      <c r="E6" s="21">
        <v>10.035603025945832</v>
      </c>
      <c r="F6" s="21">
        <v>10.111223458188761</v>
      </c>
      <c r="G6" s="21">
        <v>11.395775941099998</v>
      </c>
      <c r="H6" s="21">
        <v>12.71947902079846</v>
      </c>
      <c r="I6" s="21">
        <v>14.231388035809275</v>
      </c>
      <c r="J6" s="21">
        <v>9.6542893725942065</v>
      </c>
      <c r="K6" s="21">
        <v>9.3998131713676401</v>
      </c>
      <c r="L6" s="21">
        <v>10.636140463144301</v>
      </c>
      <c r="M6" s="21">
        <v>9.5364430081764056</v>
      </c>
      <c r="N6" s="21">
        <v>7.8562621101915653</v>
      </c>
      <c r="O6" s="21">
        <v>7.757635146213687</v>
      </c>
      <c r="P6" s="21">
        <v>7.2976659593895903</v>
      </c>
      <c r="Q6" s="21">
        <v>6.9002048235323912</v>
      </c>
      <c r="R6" s="21">
        <v>6.6999999931131242</v>
      </c>
    </row>
    <row r="7" spans="1:18" x14ac:dyDescent="0.25">
      <c r="A7" t="s">
        <v>227</v>
      </c>
      <c r="B7" s="21">
        <v>4.0921764488106618</v>
      </c>
      <c r="C7" s="21">
        <v>0.97598183393212423</v>
      </c>
      <c r="D7" s="21">
        <v>1.7861276874555188</v>
      </c>
      <c r="E7" s="21">
        <v>2.8067759564809336</v>
      </c>
      <c r="F7" s="21">
        <v>3.7857428496944436</v>
      </c>
      <c r="G7" s="21">
        <v>3.3452160633487722</v>
      </c>
      <c r="H7" s="21">
        <v>2.6666258261220008</v>
      </c>
      <c r="I7" s="21">
        <v>1.7785702396528933</v>
      </c>
      <c r="J7" s="21">
        <v>-0.29162145869395317</v>
      </c>
      <c r="K7" s="21">
        <v>-2.7755295741680754</v>
      </c>
      <c r="L7" s="21">
        <v>2.5319206161631485</v>
      </c>
      <c r="M7" s="21">
        <v>1.6014546724713909</v>
      </c>
      <c r="N7" s="21">
        <v>2.2240308538571441</v>
      </c>
      <c r="O7" s="21">
        <v>1.6773315299245297</v>
      </c>
      <c r="P7" s="21">
        <v>2.3704576714638677</v>
      </c>
      <c r="Q7" s="21">
        <v>2.5961480405097319</v>
      </c>
      <c r="R7" s="21">
        <v>1.6156560601518208</v>
      </c>
    </row>
    <row r="8" spans="1:18" x14ac:dyDescent="0.25">
      <c r="A8" t="s">
        <v>228</v>
      </c>
      <c r="B8" s="21">
        <v>2.7795425455018403</v>
      </c>
      <c r="C8" s="21">
        <v>0.40624944500464721</v>
      </c>
      <c r="D8" s="21">
        <v>0.11810078407319224</v>
      </c>
      <c r="E8" s="21">
        <v>1.5282420228924565</v>
      </c>
      <c r="F8" s="21">
        <v>2.2047303246399537</v>
      </c>
      <c r="G8" s="21">
        <v>1.6627527682900478</v>
      </c>
      <c r="H8" s="21">
        <v>1.4199843921401936</v>
      </c>
      <c r="I8" s="21">
        <v>1.6542829047563288</v>
      </c>
      <c r="J8" s="21">
        <v>-1.0934790037328384</v>
      </c>
      <c r="K8" s="21">
        <v>-5.4171197423939645</v>
      </c>
      <c r="L8" s="21">
        <v>4.1922890816266971</v>
      </c>
      <c r="M8" s="21">
        <v>-0.11546194125797626</v>
      </c>
      <c r="N8" s="21">
        <v>1.4950285427718342</v>
      </c>
      <c r="O8" s="21">
        <v>2.0004895721241951</v>
      </c>
      <c r="P8" s="21">
        <v>0.33566478648803866</v>
      </c>
      <c r="Q8" s="21">
        <v>1.2194381389439428</v>
      </c>
      <c r="R8" s="21">
        <v>0.99852084605034008</v>
      </c>
    </row>
    <row r="9" spans="1:18" x14ac:dyDescent="0.25">
      <c r="A9" t="s">
        <v>229</v>
      </c>
      <c r="B9" s="21">
        <v>3.8409911568980846</v>
      </c>
      <c r="C9" s="21">
        <v>4.8239662639883392</v>
      </c>
      <c r="D9" s="21">
        <v>3.8039753212724321</v>
      </c>
      <c r="E9" s="21">
        <v>7.8603814754530248</v>
      </c>
      <c r="F9" s="21">
        <v>7.9229434184940146</v>
      </c>
      <c r="G9" s="21">
        <v>9.2848246159989287</v>
      </c>
      <c r="H9" s="21">
        <v>9.2639647589363818</v>
      </c>
      <c r="I9" s="21">
        <v>9.8013603367151205</v>
      </c>
      <c r="J9" s="21">
        <v>3.8909570624956444</v>
      </c>
      <c r="K9" s="21">
        <v>8.4797838969021768</v>
      </c>
      <c r="L9" s="21">
        <v>10.25996306455454</v>
      </c>
      <c r="M9" s="21">
        <v>6.6383637999949343</v>
      </c>
      <c r="N9" s="21">
        <v>5.4563875516470119</v>
      </c>
      <c r="O9" s="21">
        <v>6.3861064009234809</v>
      </c>
      <c r="P9" s="21">
        <v>7.5052202327112525</v>
      </c>
      <c r="Q9" s="21">
        <v>8.0100526501421427</v>
      </c>
      <c r="R9" s="21">
        <v>7.1070343677216243</v>
      </c>
    </row>
    <row r="10" spans="1:18" x14ac:dyDescent="0.25">
      <c r="A10" t="s">
        <v>230</v>
      </c>
      <c r="B10" s="21">
        <v>2.7788999132767103</v>
      </c>
      <c r="C10" s="21">
        <v>1.5112174914164989</v>
      </c>
      <c r="D10" s="21">
        <v>3.9905317327744712</v>
      </c>
      <c r="E10" s="21">
        <v>4.3264198780723042</v>
      </c>
      <c r="F10" s="21">
        <v>5.0729144922154461</v>
      </c>
      <c r="G10" s="21">
        <v>4.1377018462192687</v>
      </c>
      <c r="H10" s="21">
        <v>6.4148270517226997</v>
      </c>
      <c r="I10" s="21">
        <v>6.0346126161534812</v>
      </c>
      <c r="J10" s="21">
        <v>4.0940665986298477</v>
      </c>
      <c r="K10" s="21">
        <v>-0.91000131723290067</v>
      </c>
      <c r="L10" s="21">
        <v>6.2332361013506628</v>
      </c>
      <c r="M10" s="21">
        <v>5.0043017273806001</v>
      </c>
      <c r="N10" s="21">
        <v>5.0386811521767925</v>
      </c>
      <c r="O10" s="21">
        <v>6.5018565802881305</v>
      </c>
      <c r="P10" s="21">
        <v>4.2829131264450844</v>
      </c>
      <c r="Q10" s="21">
        <v>2.6682899129545063</v>
      </c>
      <c r="R10" s="21">
        <v>1.0952783801318873</v>
      </c>
    </row>
    <row r="12" spans="1:18" x14ac:dyDescent="0.25">
      <c r="A12" s="43" t="s">
        <v>231</v>
      </c>
    </row>
    <row r="13" spans="1:18" x14ac:dyDescent="0.25">
      <c r="A13" s="43" t="s">
        <v>232</v>
      </c>
    </row>
    <row r="14" spans="1:18" x14ac:dyDescent="0.25">
      <c r="A14" s="91" t="s">
        <v>233</v>
      </c>
      <c r="B14" s="91" t="s">
        <v>234</v>
      </c>
      <c r="C14" s="91" t="s">
        <v>235</v>
      </c>
    </row>
  </sheetData>
  <conditionalFormatting sqref="A1">
    <cfRule type="cellIs" dxfId="0"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42" zoomScaleNormal="42" workbookViewId="0">
      <pane xSplit="1" ySplit="6" topLeftCell="B7" activePane="bottomRight" state="frozen"/>
      <selection pane="topRight" activeCell="B1" sqref="B1"/>
      <selection pane="bottomLeft" activeCell="A7" sqref="A7"/>
      <selection pane="bottomRight" activeCell="B7" sqref="B7"/>
    </sheetView>
  </sheetViews>
  <sheetFormatPr defaultRowHeight="15" x14ac:dyDescent="0.25"/>
  <cols>
    <col min="1" max="11" width="20" customWidth="1"/>
    <col min="12" max="12" width="20" style="4" customWidth="1"/>
  </cols>
  <sheetData>
    <row r="1" spans="1:12" ht="26.25" x14ac:dyDescent="0.4">
      <c r="A1" s="1" t="s">
        <v>296</v>
      </c>
    </row>
    <row r="2" spans="1:12" x14ac:dyDescent="0.25">
      <c r="A2" t="s">
        <v>26</v>
      </c>
    </row>
    <row r="3" spans="1:12" x14ac:dyDescent="0.25">
      <c r="A3" t="s">
        <v>36</v>
      </c>
    </row>
    <row r="4" spans="1:12" x14ac:dyDescent="0.25">
      <c r="A4" t="s">
        <v>0</v>
      </c>
    </row>
    <row r="5" spans="1:12" x14ac:dyDescent="0.25">
      <c r="A5" t="s">
        <v>37</v>
      </c>
    </row>
    <row r="6" spans="1:12" x14ac:dyDescent="0.25">
      <c r="B6" s="2" t="s">
        <v>298</v>
      </c>
      <c r="C6" s="2" t="s">
        <v>38</v>
      </c>
      <c r="D6" t="s">
        <v>21</v>
      </c>
      <c r="E6" s="33" t="s">
        <v>223</v>
      </c>
      <c r="F6" s="34">
        <v>2011</v>
      </c>
      <c r="G6" s="34">
        <v>2012</v>
      </c>
      <c r="H6" s="34">
        <v>2013</v>
      </c>
      <c r="I6" s="34">
        <v>2014</v>
      </c>
      <c r="J6" s="34">
        <v>2015</v>
      </c>
      <c r="K6" s="34">
        <v>2016</v>
      </c>
      <c r="L6" s="34">
        <v>2017</v>
      </c>
    </row>
    <row r="7" spans="1:12" x14ac:dyDescent="0.25">
      <c r="A7" s="31" t="s">
        <v>1</v>
      </c>
      <c r="B7" s="3">
        <f t="shared" ref="B7" si="0">(I7/F7)^(1/3)-1</f>
        <v>3.6440354541034337E-2</v>
      </c>
      <c r="C7" s="3">
        <f>K7/J7-1</f>
        <v>-0.12496774997051585</v>
      </c>
      <c r="D7" s="3">
        <f>L7/K7-1</f>
        <v>0.11353310592919641</v>
      </c>
      <c r="E7" s="3">
        <v>7.5070238685784885E-2</v>
      </c>
      <c r="F7" s="29">
        <v>65628.426999999996</v>
      </c>
      <c r="G7" s="29">
        <v>68951.892000000007</v>
      </c>
      <c r="H7" s="29">
        <v>71179.764999999999</v>
      </c>
      <c r="I7" s="29">
        <v>73067.615999999995</v>
      </c>
      <c r="J7" s="29">
        <v>75937.464999999997</v>
      </c>
      <c r="K7" s="29">
        <v>66447.730860485201</v>
      </c>
      <c r="L7" s="29">
        <v>73991.748127023398</v>
      </c>
    </row>
    <row r="8" spans="1:12" x14ac:dyDescent="0.25">
      <c r="A8" t="s">
        <v>2</v>
      </c>
      <c r="B8" s="3">
        <f t="shared" ref="B8:B15" si="1">(I8/F8)^(1/3)-1</f>
        <v>-6.3209331093524446E-3</v>
      </c>
      <c r="C8" s="3">
        <f t="shared" ref="C8:C15" si="2">K8/J8-1</f>
        <v>-3.3918029992165422E-2</v>
      </c>
      <c r="D8" s="3">
        <f t="shared" ref="D8:D15" si="3">L8/K8-1</f>
        <v>1.2351874893683945E-2</v>
      </c>
      <c r="E8" s="3">
        <v>9.6464847984050212E-3</v>
      </c>
      <c r="F8" s="29">
        <v>234193.42300000001</v>
      </c>
      <c r="G8" s="29">
        <v>223451.383</v>
      </c>
      <c r="H8" s="29">
        <v>223308.49599999998</v>
      </c>
      <c r="I8" s="29">
        <v>229780.47200000001</v>
      </c>
      <c r="J8" s="29">
        <v>235191.755</v>
      </c>
      <c r="K8" s="29">
        <v>227214.514</v>
      </c>
      <c r="L8" s="29">
        <v>230021.0392509572</v>
      </c>
    </row>
    <row r="9" spans="1:12" x14ac:dyDescent="0.25">
      <c r="A9" s="31" t="s">
        <v>3</v>
      </c>
      <c r="B9" s="3">
        <f t="shared" si="1"/>
        <v>1.5103842968006154E-2</v>
      </c>
      <c r="C9" s="3">
        <f t="shared" si="2"/>
        <v>8.4245812025249833E-3</v>
      </c>
      <c r="D9" s="3">
        <f t="shared" si="3"/>
        <v>-8.0368762173987918E-3</v>
      </c>
      <c r="E9" s="3">
        <v>3.64106943957256E-3</v>
      </c>
      <c r="F9" s="29">
        <v>365023.81766666664</v>
      </c>
      <c r="G9" s="29">
        <v>371892.85933333344</v>
      </c>
      <c r="H9" s="29">
        <v>380023.29000000004</v>
      </c>
      <c r="I9" s="29">
        <v>381814.67699999997</v>
      </c>
      <c r="J9" s="29">
        <v>380687.88500000001</v>
      </c>
      <c r="K9" s="29">
        <v>383895.02100000001</v>
      </c>
      <c r="L9" s="29">
        <v>380809.70423574728</v>
      </c>
    </row>
    <row r="10" spans="1:12" x14ac:dyDescent="0.25">
      <c r="A10" s="31" t="s">
        <v>4</v>
      </c>
      <c r="B10" s="3">
        <f t="shared" si="1"/>
        <v>3.2449847464970372E-2</v>
      </c>
      <c r="C10" s="3">
        <f t="shared" si="2"/>
        <v>1.1315560103885458E-2</v>
      </c>
      <c r="D10" s="3">
        <f t="shared" si="3"/>
        <v>4.444854347438465E-3</v>
      </c>
      <c r="E10" s="3">
        <v>-1.155625302918867E-3</v>
      </c>
      <c r="F10" s="32">
        <v>95130.983999999997</v>
      </c>
      <c r="G10" s="32">
        <v>97323.874000000011</v>
      </c>
      <c r="H10" s="32">
        <v>100696.289</v>
      </c>
      <c r="I10" s="32">
        <v>104695.709</v>
      </c>
      <c r="J10" s="32">
        <v>107591.139</v>
      </c>
      <c r="K10" s="32">
        <v>108808.59299999999</v>
      </c>
      <c r="L10" s="32">
        <v>109292.2313476347</v>
      </c>
    </row>
    <row r="11" spans="1:12" ht="30" x14ac:dyDescent="0.25">
      <c r="A11" s="31" t="s">
        <v>39</v>
      </c>
      <c r="B11" s="3">
        <f t="shared" si="1"/>
        <v>2.1156071954714362E-2</v>
      </c>
      <c r="C11" s="3">
        <f t="shared" si="2"/>
        <v>-6.7497315491875653E-3</v>
      </c>
      <c r="D11" s="3">
        <f t="shared" si="3"/>
        <v>6.2234998955679188E-3</v>
      </c>
      <c r="E11" s="3">
        <v>2.1244611910726456E-2</v>
      </c>
      <c r="F11" s="29">
        <v>302038.901625884</v>
      </c>
      <c r="G11" s="29">
        <v>309533.42968221079</v>
      </c>
      <c r="H11" s="29">
        <v>314491.19905632676</v>
      </c>
      <c r="I11" s="29">
        <v>321617.19099999988</v>
      </c>
      <c r="J11" s="29">
        <v>327830.07500000001</v>
      </c>
      <c r="K11" s="29">
        <v>325617.31</v>
      </c>
      <c r="L11" s="29">
        <v>327643.78929478012</v>
      </c>
    </row>
    <row r="12" spans="1:12" x14ac:dyDescent="0.25">
      <c r="A12" t="s">
        <v>11</v>
      </c>
      <c r="B12" s="3">
        <f t="shared" si="1"/>
        <v>3.0107804674313288E-2</v>
      </c>
      <c r="C12" s="3">
        <f t="shared" si="2"/>
        <v>1.5003690227932243E-2</v>
      </c>
      <c r="D12" s="3">
        <f t="shared" si="3"/>
        <v>1.3471163234246575E-5</v>
      </c>
      <c r="E12" s="3">
        <v>1.5629503501515738E-3</v>
      </c>
      <c r="F12" s="29">
        <v>377052.88500000001</v>
      </c>
      <c r="G12" s="29">
        <v>394174.35100000002</v>
      </c>
      <c r="H12" s="29">
        <v>404921.46600000001</v>
      </c>
      <c r="I12" s="29">
        <v>412145.25199999998</v>
      </c>
      <c r="J12" s="29">
        <v>418121.86899999995</v>
      </c>
      <c r="K12" s="29">
        <v>424395.24000000005</v>
      </c>
      <c r="L12" s="29">
        <v>424400.95709755388</v>
      </c>
    </row>
    <row r="13" spans="1:12" ht="30" x14ac:dyDescent="0.25">
      <c r="A13" s="31" t="s">
        <v>40</v>
      </c>
      <c r="B13" s="3">
        <f t="shared" si="1"/>
        <v>3.1368620507604028E-2</v>
      </c>
      <c r="C13" s="3">
        <f t="shared" si="2"/>
        <v>2.3900953522886237E-2</v>
      </c>
      <c r="D13" s="3">
        <f t="shared" si="3"/>
        <v>1.3705514335794255E-2</v>
      </c>
      <c r="E13" s="3">
        <v>6.2946306464820856E-3</v>
      </c>
      <c r="F13" s="29">
        <v>531482.14500000002</v>
      </c>
      <c r="G13" s="29">
        <v>556486.15499999991</v>
      </c>
      <c r="H13" s="29">
        <v>567936.15500000003</v>
      </c>
      <c r="I13" s="29">
        <v>583083.05499999993</v>
      </c>
      <c r="J13" s="29">
        <v>597609.46299999999</v>
      </c>
      <c r="K13" s="29">
        <v>611892.89899999998</v>
      </c>
      <c r="L13" s="29">
        <v>620279.20589921519</v>
      </c>
    </row>
    <row r="14" spans="1:12" ht="30" x14ac:dyDescent="0.25">
      <c r="A14" s="31" t="s">
        <v>41</v>
      </c>
      <c r="B14" s="3">
        <f t="shared" si="1"/>
        <v>3.3475230085260321E-2</v>
      </c>
      <c r="C14" s="3">
        <f t="shared" si="2"/>
        <v>7.9351415694177696E-3</v>
      </c>
      <c r="D14" s="3">
        <f t="shared" si="3"/>
        <v>1.0384137546576078E-2</v>
      </c>
      <c r="E14" s="3">
        <v>-1.6115287992323256E-3</v>
      </c>
      <c r="F14" s="29">
        <v>414355.60898130748</v>
      </c>
      <c r="G14" s="29">
        <v>430336.07180244772</v>
      </c>
      <c r="H14" s="29">
        <v>443790.02932648477</v>
      </c>
      <c r="I14" s="29">
        <v>457376.06988488417</v>
      </c>
      <c r="J14" s="29">
        <v>466043.19604442868</v>
      </c>
      <c r="K14" s="29">
        <v>469741.3147825051</v>
      </c>
      <c r="L14" s="29">
        <v>474619.17320651608</v>
      </c>
    </row>
    <row r="15" spans="1:12" ht="30" x14ac:dyDescent="0.25">
      <c r="A15" s="31" t="s">
        <v>42</v>
      </c>
      <c r="B15" s="3">
        <f t="shared" si="1"/>
        <v>2.2179284185225523E-2</v>
      </c>
      <c r="C15" s="3">
        <f t="shared" si="2"/>
        <v>9.844904400098331E-3</v>
      </c>
      <c r="D15" s="3">
        <f t="shared" si="3"/>
        <v>1.0622714658161003E-2</v>
      </c>
      <c r="E15" s="3">
        <v>2.7326560942953701E-3</v>
      </c>
      <c r="F15" s="29">
        <v>150901.70799999998</v>
      </c>
      <c r="G15" s="29">
        <v>154143.82</v>
      </c>
      <c r="H15" s="29">
        <v>157280.33599999998</v>
      </c>
      <c r="I15" s="29">
        <v>161166.72499999998</v>
      </c>
      <c r="J15" s="29">
        <v>163698.38999999998</v>
      </c>
      <c r="K15" s="29">
        <v>165309.98500000002</v>
      </c>
      <c r="L15" s="29">
        <v>167066.02580079989</v>
      </c>
    </row>
    <row r="16" spans="1:12" x14ac:dyDescent="0.25">
      <c r="E16" s="28"/>
      <c r="F16" s="4">
        <f>SUM(F6:F15)</f>
        <v>2537818.9002738581</v>
      </c>
      <c r="G16" s="4">
        <f t="shared" ref="G16:L16" si="4">SUM(G6:G15)</f>
        <v>2608305.8358179918</v>
      </c>
      <c r="H16" s="4">
        <f t="shared" si="4"/>
        <v>2665640.0253828117</v>
      </c>
      <c r="I16" s="4">
        <f t="shared" si="4"/>
        <v>2726760.7668848843</v>
      </c>
      <c r="J16" s="4">
        <f t="shared" si="4"/>
        <v>2774726.2370444285</v>
      </c>
      <c r="K16" s="4">
        <f t="shared" si="4"/>
        <v>2785338.6076429901</v>
      </c>
      <c r="L16" s="4">
        <f t="shared" si="4"/>
        <v>2810140.8742602277</v>
      </c>
    </row>
    <row r="17" spans="1:11" x14ac:dyDescent="0.25">
      <c r="B17" s="3"/>
      <c r="C17" s="3"/>
      <c r="D17" s="3"/>
      <c r="E17" s="28"/>
      <c r="F17" s="4"/>
      <c r="G17" s="4"/>
      <c r="H17" s="4"/>
      <c r="I17" s="4"/>
      <c r="J17" s="4"/>
      <c r="K17" s="4"/>
    </row>
    <row r="19" spans="1:11" x14ac:dyDescent="0.25">
      <c r="A19" t="s">
        <v>20</v>
      </c>
      <c r="B19" s="3"/>
      <c r="C19" s="3"/>
      <c r="D19" s="3"/>
      <c r="E19" s="3"/>
      <c r="F19" s="4"/>
      <c r="G19" s="4"/>
      <c r="H19" s="4"/>
      <c r="I19" s="4"/>
      <c r="J19" s="4"/>
      <c r="K19" s="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zoomScale="50" zoomScaleNormal="50" workbookViewId="0">
      <pane xSplit="1" ySplit="3" topLeftCell="B10" activePane="bottomRight" state="frozen"/>
      <selection pane="topRight" activeCell="B1" sqref="B1"/>
      <selection pane="bottomLeft" activeCell="A4" sqref="A4"/>
      <selection pane="bottomRight" activeCell="F26" sqref="F26"/>
    </sheetView>
  </sheetViews>
  <sheetFormatPr defaultRowHeight="15" x14ac:dyDescent="0.25"/>
  <cols>
    <col min="1" max="1" width="9.140625" style="43"/>
    <col min="2" max="2" width="31" style="46" customWidth="1"/>
    <col min="3" max="3" width="9.28515625" style="17" bestFit="1" customWidth="1"/>
    <col min="4" max="4" width="12.28515625" style="46" bestFit="1" customWidth="1"/>
    <col min="5" max="5" width="13.42578125" style="46" bestFit="1" customWidth="1"/>
    <col min="6" max="6" width="9.28515625" style="46" bestFit="1" customWidth="1"/>
    <col min="7" max="7" width="10.85546875" style="46" bestFit="1" customWidth="1"/>
    <col min="8" max="8" width="12.28515625" style="46" bestFit="1" customWidth="1"/>
    <col min="9" max="9" width="9.28515625" style="46" bestFit="1" customWidth="1"/>
    <col min="10" max="11" width="10.85546875" style="46" bestFit="1" customWidth="1"/>
    <col min="12" max="12" width="9.28515625" style="46" bestFit="1" customWidth="1"/>
    <col min="13" max="13" width="10.85546875" style="46" bestFit="1" customWidth="1"/>
    <col min="14" max="14" width="12.28515625" style="46" bestFit="1" customWidth="1"/>
    <col min="15" max="15" width="9.28515625" style="46" bestFit="1" customWidth="1"/>
    <col min="16" max="17" width="10.85546875" style="46" bestFit="1" customWidth="1"/>
    <col min="18" max="18" width="9.28515625" style="46" bestFit="1" customWidth="1"/>
    <col min="19" max="19" width="10.85546875" style="46" bestFit="1" customWidth="1"/>
    <col min="20" max="20" width="12.28515625" style="46" bestFit="1" customWidth="1"/>
    <col min="21" max="21" width="9.28515625" style="46" bestFit="1" customWidth="1"/>
    <col min="22" max="23" width="10.85546875" style="46" bestFit="1" customWidth="1"/>
    <col min="24" max="24" width="9.28515625" style="46" bestFit="1" customWidth="1"/>
    <col min="25" max="25" width="9.85546875" style="46" bestFit="1" customWidth="1"/>
    <col min="26" max="26" width="10.85546875" style="46" bestFit="1" customWidth="1"/>
    <col min="27" max="27" width="9.28515625" style="46" bestFit="1" customWidth="1"/>
    <col min="28" max="28" width="9.140625" style="46"/>
    <col min="29" max="16384" width="9.140625" style="43"/>
  </cols>
  <sheetData>
    <row r="1" spans="1:27" x14ac:dyDescent="0.25">
      <c r="A1" s="43" t="s">
        <v>190</v>
      </c>
      <c r="D1" s="46" t="s">
        <v>191</v>
      </c>
      <c r="E1" s="46" t="s">
        <v>192</v>
      </c>
      <c r="G1" s="46" t="s">
        <v>193</v>
      </c>
      <c r="J1" s="46" t="s">
        <v>194</v>
      </c>
      <c r="M1" s="46" t="s">
        <v>195</v>
      </c>
      <c r="P1" s="46" t="s">
        <v>196</v>
      </c>
      <c r="S1" s="46" t="s">
        <v>197</v>
      </c>
      <c r="V1" s="46" t="s">
        <v>198</v>
      </c>
      <c r="Y1" s="46" t="s">
        <v>199</v>
      </c>
    </row>
    <row r="2" spans="1:27" x14ac:dyDescent="0.25">
      <c r="C2" s="17" t="s">
        <v>202</v>
      </c>
      <c r="D2" s="46" t="s">
        <v>200</v>
      </c>
      <c r="E2" s="46" t="s">
        <v>201</v>
      </c>
      <c r="F2" s="46" t="s">
        <v>202</v>
      </c>
      <c r="G2" s="46" t="s">
        <v>200</v>
      </c>
      <c r="H2" s="46" t="s">
        <v>201</v>
      </c>
      <c r="I2" s="46" t="s">
        <v>202</v>
      </c>
      <c r="J2" s="46" t="s">
        <v>200</v>
      </c>
      <c r="K2" s="46" t="s">
        <v>201</v>
      </c>
      <c r="L2" s="46" t="s">
        <v>202</v>
      </c>
      <c r="M2" s="46" t="s">
        <v>200</v>
      </c>
      <c r="N2" s="46" t="s">
        <v>201</v>
      </c>
      <c r="O2" s="46" t="s">
        <v>202</v>
      </c>
      <c r="P2" s="46" t="s">
        <v>200</v>
      </c>
      <c r="Q2" s="46" t="s">
        <v>201</v>
      </c>
      <c r="R2" s="46" t="s">
        <v>202</v>
      </c>
      <c r="S2" s="46" t="s">
        <v>200</v>
      </c>
      <c r="T2" s="46" t="s">
        <v>203</v>
      </c>
      <c r="U2" s="46" t="s">
        <v>202</v>
      </c>
      <c r="V2" s="46" t="s">
        <v>200</v>
      </c>
      <c r="W2" s="46" t="s">
        <v>201</v>
      </c>
      <c r="X2" s="46" t="s">
        <v>202</v>
      </c>
      <c r="Y2" s="46" t="s">
        <v>200</v>
      </c>
      <c r="Z2" s="46" t="s">
        <v>201</v>
      </c>
      <c r="AA2" s="46" t="s">
        <v>202</v>
      </c>
    </row>
    <row r="3" spans="1:27" x14ac:dyDescent="0.25">
      <c r="B3" s="46" t="s">
        <v>242</v>
      </c>
      <c r="D3" s="46">
        <v>0.85653199999999996</v>
      </c>
      <c r="E3" s="46">
        <v>0.453592</v>
      </c>
    </row>
    <row r="4" spans="1:27" x14ac:dyDescent="0.25">
      <c r="A4" s="43" t="s">
        <v>204</v>
      </c>
      <c r="B4" s="107">
        <f>E4/10^6</f>
        <v>7.9156149999999998</v>
      </c>
      <c r="C4" s="17">
        <f>E4/D4</f>
        <v>2.2193211451648494</v>
      </c>
      <c r="D4" s="46">
        <v>3566683</v>
      </c>
      <c r="E4" s="46">
        <v>7915615</v>
      </c>
      <c r="F4" s="46">
        <f t="shared" ref="F4" si="0">E4/D4</f>
        <v>2.2193211451648494</v>
      </c>
      <c r="G4" s="46">
        <v>745000</v>
      </c>
      <c r="H4" s="46">
        <v>1687500</v>
      </c>
      <c r="I4" s="46">
        <f t="shared" ref="I4:I22" si="1">H4/G4</f>
        <v>2.2651006711409396</v>
      </c>
      <c r="J4" s="46">
        <v>94550.000000000015</v>
      </c>
      <c r="K4" s="46">
        <v>98250</v>
      </c>
      <c r="L4" s="46">
        <f t="shared" ref="L4:L22" si="2">K4/J4</f>
        <v>1.0391327340031729</v>
      </c>
      <c r="M4" s="46">
        <v>828000</v>
      </c>
      <c r="N4" s="46">
        <v>1109000</v>
      </c>
      <c r="O4" s="46">
        <f t="shared" ref="O4:O22" si="3">N4/M4</f>
        <v>1.3393719806763285</v>
      </c>
      <c r="P4" s="46">
        <v>98900</v>
      </c>
      <c r="Q4" s="46">
        <v>155950</v>
      </c>
      <c r="R4" s="46">
        <f t="shared" ref="R4:R22" si="4">Q4/P4</f>
        <v>1.5768452982810921</v>
      </c>
      <c r="S4" s="46">
        <v>130500</v>
      </c>
      <c r="T4" s="46">
        <v>199000</v>
      </c>
      <c r="U4" s="46">
        <f t="shared" ref="U4:U22" si="5">T4/S4</f>
        <v>1.524904214559387</v>
      </c>
      <c r="V4" s="46">
        <v>112000</v>
      </c>
      <c r="W4" s="46">
        <v>215100</v>
      </c>
      <c r="X4" s="46">
        <f t="shared" ref="X4:X22" si="6">W4/V4</f>
        <v>1.9205357142857142</v>
      </c>
      <c r="Y4" s="46">
        <v>17000</v>
      </c>
      <c r="Z4" s="46">
        <v>21000</v>
      </c>
      <c r="AA4" s="46">
        <f t="shared" ref="AA4:AA22" si="7">Z4/Y4</f>
        <v>1.2352941176470589</v>
      </c>
    </row>
    <row r="5" spans="1:27" x14ac:dyDescent="0.25">
      <c r="A5" s="43" t="s">
        <v>205</v>
      </c>
      <c r="B5" s="107">
        <f t="shared" ref="B5:B22" si="8">E5/10^6</f>
        <v>11.422661</v>
      </c>
      <c r="C5" s="17">
        <f t="shared" ref="C5:C22" si="9">E5/D5</f>
        <v>2.846525767392345</v>
      </c>
      <c r="D5" s="46">
        <v>4012843</v>
      </c>
      <c r="E5" s="46">
        <v>11422661</v>
      </c>
      <c r="F5" s="46">
        <v>2.846525767392345</v>
      </c>
      <c r="G5" s="46">
        <v>718000</v>
      </c>
      <c r="H5" s="46">
        <v>1770000</v>
      </c>
      <c r="I5" s="46">
        <f t="shared" si="1"/>
        <v>2.4651810584958218</v>
      </c>
      <c r="J5" s="46">
        <v>82600</v>
      </c>
      <c r="K5" s="46">
        <v>113550.00000000001</v>
      </c>
      <c r="L5" s="46">
        <f t="shared" si="2"/>
        <v>1.3746973365617434</v>
      </c>
      <c r="M5" s="46">
        <v>396350</v>
      </c>
      <c r="N5" s="46">
        <v>530625</v>
      </c>
      <c r="O5" s="46">
        <f t="shared" si="3"/>
        <v>1.3387788570707708</v>
      </c>
      <c r="P5" s="46">
        <v>142200</v>
      </c>
      <c r="Q5" s="46">
        <v>352450</v>
      </c>
      <c r="R5" s="46">
        <f t="shared" si="4"/>
        <v>2.478551336146273</v>
      </c>
      <c r="S5" s="46">
        <v>93790</v>
      </c>
      <c r="T5" s="46">
        <v>153924.99999999994</v>
      </c>
      <c r="U5" s="46">
        <f t="shared" si="5"/>
        <v>1.6411664356541202</v>
      </c>
      <c r="V5" s="46">
        <v>101700</v>
      </c>
      <c r="W5" s="46">
        <v>90800</v>
      </c>
      <c r="X5" s="46">
        <f t="shared" si="6"/>
        <v>0.89282202556538837</v>
      </c>
      <c r="Y5" s="46">
        <v>25000</v>
      </c>
      <c r="Z5" s="46">
        <v>23000</v>
      </c>
      <c r="AA5" s="46">
        <f t="shared" si="7"/>
        <v>0.92</v>
      </c>
    </row>
    <row r="6" spans="1:27" x14ac:dyDescent="0.25">
      <c r="A6" s="43" t="s">
        <v>206</v>
      </c>
      <c r="B6" s="107">
        <f t="shared" si="8"/>
        <v>7.7449640000000004</v>
      </c>
      <c r="C6" s="17">
        <f t="shared" si="9"/>
        <v>2.4284860067446066</v>
      </c>
      <c r="D6" s="46">
        <v>3189215</v>
      </c>
      <c r="E6" s="46">
        <v>7744964</v>
      </c>
      <c r="F6" s="46">
        <v>2.4284860067446066</v>
      </c>
      <c r="G6" s="46">
        <v>934000</v>
      </c>
      <c r="H6" s="46">
        <v>2348550</v>
      </c>
      <c r="I6" s="46">
        <f t="shared" si="1"/>
        <v>2.514507494646681</v>
      </c>
      <c r="J6" s="46">
        <v>165250</v>
      </c>
      <c r="K6" s="46">
        <v>183839.99999999997</v>
      </c>
      <c r="L6" s="46">
        <f t="shared" si="2"/>
        <v>1.1124962178517397</v>
      </c>
      <c r="M6" s="46">
        <v>521694.99999999994</v>
      </c>
      <c r="N6" s="46">
        <v>638320</v>
      </c>
      <c r="O6" s="46">
        <f t="shared" si="3"/>
        <v>1.2235501586175832</v>
      </c>
      <c r="P6" s="46">
        <v>88300</v>
      </c>
      <c r="Q6" s="46">
        <v>175580</v>
      </c>
      <c r="R6" s="46">
        <f t="shared" si="4"/>
        <v>1.9884484711211778</v>
      </c>
      <c r="S6" s="46">
        <v>134042</v>
      </c>
      <c r="T6" s="46">
        <v>226210</v>
      </c>
      <c r="U6" s="46">
        <f t="shared" si="5"/>
        <v>1.6876053774190178</v>
      </c>
      <c r="V6" s="46">
        <v>77699.999999999985</v>
      </c>
      <c r="W6" s="46">
        <v>142349.99999999997</v>
      </c>
      <c r="X6" s="46">
        <f t="shared" si="6"/>
        <v>1.832046332046332</v>
      </c>
      <c r="Y6" s="46">
        <v>19145</v>
      </c>
      <c r="Z6" s="46">
        <v>21229</v>
      </c>
      <c r="AA6" s="46">
        <f t="shared" si="7"/>
        <v>1.108853486550013</v>
      </c>
    </row>
    <row r="7" spans="1:27" x14ac:dyDescent="0.25">
      <c r="A7" s="43" t="s">
        <v>207</v>
      </c>
      <c r="B7" s="107">
        <f t="shared" si="8"/>
        <v>10.048964</v>
      </c>
      <c r="C7" s="17">
        <f t="shared" si="9"/>
        <v>2.8439452672296466</v>
      </c>
      <c r="D7" s="46">
        <v>3533459</v>
      </c>
      <c r="E7" s="46">
        <v>10048964</v>
      </c>
      <c r="F7" s="46">
        <v>2.8439452672296466</v>
      </c>
      <c r="G7" s="46">
        <v>973500</v>
      </c>
      <c r="H7" s="46">
        <v>2450000</v>
      </c>
      <c r="I7" s="46">
        <f t="shared" si="1"/>
        <v>2.5166923472008218</v>
      </c>
      <c r="J7" s="46">
        <v>94160</v>
      </c>
      <c r="K7" s="46">
        <v>120185</v>
      </c>
      <c r="L7" s="46">
        <f t="shared" si="2"/>
        <v>1.2763912489379778</v>
      </c>
      <c r="M7" s="46">
        <v>667510</v>
      </c>
      <c r="N7" s="46">
        <v>928790</v>
      </c>
      <c r="O7" s="46">
        <f t="shared" si="3"/>
        <v>1.3914248475678268</v>
      </c>
      <c r="P7" s="46">
        <v>75250</v>
      </c>
      <c r="Q7" s="46">
        <v>197525</v>
      </c>
      <c r="R7" s="46">
        <f t="shared" si="4"/>
        <v>2.6249169435215949</v>
      </c>
      <c r="S7" s="46">
        <v>124060</v>
      </c>
      <c r="T7" s="46">
        <v>223000.00000000003</v>
      </c>
      <c r="U7" s="46">
        <f t="shared" si="5"/>
        <v>1.797517330324037</v>
      </c>
      <c r="V7" s="46">
        <v>79189.999999999985</v>
      </c>
      <c r="W7" s="46">
        <v>156800</v>
      </c>
      <c r="X7" s="46">
        <f t="shared" si="6"/>
        <v>1.9800479858568005</v>
      </c>
      <c r="Y7" s="46">
        <v>27000</v>
      </c>
      <c r="Z7" s="46">
        <v>25750</v>
      </c>
      <c r="AA7" s="46">
        <f t="shared" si="7"/>
        <v>0.95370370370370372</v>
      </c>
    </row>
    <row r="8" spans="1:27" x14ac:dyDescent="0.25">
      <c r="A8" s="43" t="s">
        <v>208</v>
      </c>
      <c r="B8" s="107">
        <f t="shared" si="8"/>
        <v>9.6775040000000008</v>
      </c>
      <c r="C8" s="17">
        <f t="shared" si="9"/>
        <v>2.6507144531874847</v>
      </c>
      <c r="D8" s="46">
        <v>3650904</v>
      </c>
      <c r="E8" s="46">
        <v>9677504</v>
      </c>
      <c r="F8" s="46">
        <v>2.6507144531874847</v>
      </c>
      <c r="G8" s="46">
        <v>941100</v>
      </c>
      <c r="H8" s="46">
        <v>2427000</v>
      </c>
      <c r="I8" s="46">
        <f t="shared" si="1"/>
        <v>2.578897035384125</v>
      </c>
      <c r="J8" s="46">
        <v>49850</v>
      </c>
      <c r="K8" s="46">
        <v>60004.999999999993</v>
      </c>
      <c r="L8" s="46">
        <f t="shared" si="2"/>
        <v>1.2037111334002004</v>
      </c>
      <c r="M8" s="46">
        <v>606450</v>
      </c>
      <c r="N8" s="46">
        <v>642610</v>
      </c>
      <c r="O8" s="46">
        <f t="shared" si="3"/>
        <v>1.0596256904938577</v>
      </c>
      <c r="P8" s="46">
        <v>95497</v>
      </c>
      <c r="Q8" s="46">
        <v>219539.00000000003</v>
      </c>
      <c r="R8" s="46">
        <f t="shared" si="4"/>
        <v>2.2989099134004212</v>
      </c>
      <c r="S8" s="46">
        <v>100130</v>
      </c>
      <c r="T8" s="46">
        <v>136520</v>
      </c>
      <c r="U8" s="46">
        <f t="shared" si="5"/>
        <v>1.3634275441925496</v>
      </c>
      <c r="V8" s="46">
        <v>73440.000000000015</v>
      </c>
      <c r="W8" s="46">
        <v>178899.99999999997</v>
      </c>
      <c r="X8" s="46">
        <f t="shared" si="6"/>
        <v>2.4360021786492365</v>
      </c>
      <c r="Y8" s="46">
        <v>33000</v>
      </c>
      <c r="Z8" s="46">
        <v>37975</v>
      </c>
      <c r="AA8" s="46">
        <f t="shared" si="7"/>
        <v>1.1507575757575759</v>
      </c>
    </row>
    <row r="9" spans="1:27" x14ac:dyDescent="0.25">
      <c r="A9" s="43" t="s">
        <v>209</v>
      </c>
      <c r="B9" s="107">
        <f t="shared" si="8"/>
        <v>9.71007</v>
      </c>
      <c r="C9" s="17">
        <f t="shared" si="9"/>
        <v>3.0305045706920173</v>
      </c>
      <c r="D9" s="46">
        <v>3204110</v>
      </c>
      <c r="E9" s="46">
        <v>9710070</v>
      </c>
      <c r="F9" s="46">
        <v>3.0305045706920173</v>
      </c>
      <c r="G9" s="46">
        <v>748000</v>
      </c>
      <c r="H9" s="46">
        <v>1540000</v>
      </c>
      <c r="I9" s="46">
        <f t="shared" si="1"/>
        <v>2.0588235294117645</v>
      </c>
      <c r="J9" s="46">
        <v>71500</v>
      </c>
      <c r="K9" s="46">
        <v>115000</v>
      </c>
      <c r="L9" s="46">
        <f t="shared" si="2"/>
        <v>1.6083916083916083</v>
      </c>
      <c r="M9" s="46">
        <v>530000</v>
      </c>
      <c r="N9" s="46">
        <v>648000</v>
      </c>
      <c r="O9" s="46">
        <f t="shared" si="3"/>
        <v>1.2226415094339622</v>
      </c>
      <c r="P9" s="46">
        <v>130000</v>
      </c>
      <c r="Q9" s="46">
        <v>373000</v>
      </c>
      <c r="R9" s="46">
        <f t="shared" si="4"/>
        <v>2.8692307692307693</v>
      </c>
      <c r="S9" s="46">
        <v>135000</v>
      </c>
      <c r="T9" s="46">
        <v>220000.00000000003</v>
      </c>
      <c r="U9" s="46">
        <f t="shared" si="5"/>
        <v>1.6296296296296298</v>
      </c>
      <c r="V9" s="46">
        <v>84219.999999999985</v>
      </c>
      <c r="W9" s="46">
        <v>240000</v>
      </c>
      <c r="X9" s="46">
        <f t="shared" si="6"/>
        <v>2.8496794110662553</v>
      </c>
      <c r="Y9" s="46">
        <v>44200</v>
      </c>
      <c r="Z9" s="46">
        <v>40770</v>
      </c>
      <c r="AA9" s="46">
        <f t="shared" si="7"/>
        <v>0.92239819004524892</v>
      </c>
    </row>
    <row r="10" spans="1:27" x14ac:dyDescent="0.25">
      <c r="A10" s="43" t="s">
        <v>210</v>
      </c>
      <c r="B10" s="107">
        <f t="shared" si="8"/>
        <v>11.715947999999999</v>
      </c>
      <c r="C10" s="17">
        <f t="shared" si="9"/>
        <v>3.6346102300647756</v>
      </c>
      <c r="D10" s="46">
        <v>3223440</v>
      </c>
      <c r="E10" s="46">
        <v>11715948</v>
      </c>
      <c r="F10" s="46">
        <v>3.6346102300647756</v>
      </c>
      <c r="G10" s="46">
        <v>830000.00000000012</v>
      </c>
      <c r="H10" s="46">
        <v>1680000</v>
      </c>
      <c r="I10" s="46">
        <f t="shared" si="1"/>
        <v>2.0240963855421685</v>
      </c>
      <c r="J10" s="46">
        <v>40000</v>
      </c>
      <c r="K10" s="46">
        <v>64000</v>
      </c>
      <c r="L10" s="46">
        <f t="shared" si="2"/>
        <v>1.6</v>
      </c>
      <c r="M10" s="46">
        <v>460000</v>
      </c>
      <c r="N10" s="46">
        <v>620000</v>
      </c>
      <c r="O10" s="46">
        <f t="shared" si="3"/>
        <v>1.3478260869565217</v>
      </c>
      <c r="P10" s="46">
        <v>86500</v>
      </c>
      <c r="Q10" s="46">
        <v>260000</v>
      </c>
      <c r="R10" s="46">
        <f t="shared" si="4"/>
        <v>3.0057803468208091</v>
      </c>
      <c r="S10" s="46">
        <v>150000</v>
      </c>
      <c r="T10" s="46">
        <v>272500</v>
      </c>
      <c r="U10" s="46">
        <f t="shared" si="5"/>
        <v>1.8166666666666667</v>
      </c>
      <c r="V10" s="46">
        <v>82649.999999999985</v>
      </c>
      <c r="W10" s="46">
        <v>189365</v>
      </c>
      <c r="X10" s="46">
        <f t="shared" si="6"/>
        <v>2.2911675741076833</v>
      </c>
      <c r="Y10" s="46">
        <v>45500</v>
      </c>
      <c r="Z10" s="46">
        <v>32000</v>
      </c>
      <c r="AA10" s="46">
        <f t="shared" si="7"/>
        <v>0.70329670329670335</v>
      </c>
    </row>
    <row r="11" spans="1:27" x14ac:dyDescent="0.25">
      <c r="A11" s="43" t="s">
        <v>211</v>
      </c>
      <c r="B11" s="107">
        <f t="shared" si="8"/>
        <v>6.9350560000000003</v>
      </c>
      <c r="C11" s="17">
        <f t="shared" si="9"/>
        <v>3.4121723283177019</v>
      </c>
      <c r="D11" s="46">
        <v>2032446</v>
      </c>
      <c r="E11" s="46">
        <v>6935056</v>
      </c>
      <c r="F11" s="46">
        <v>3.4121723283177019</v>
      </c>
      <c r="G11" s="46">
        <v>805000</v>
      </c>
      <c r="H11" s="46">
        <v>1905000</v>
      </c>
      <c r="I11" s="46">
        <f t="shared" si="1"/>
        <v>2.3664596273291925</v>
      </c>
      <c r="J11" s="46">
        <v>48550</v>
      </c>
      <c r="K11" s="46">
        <v>74000</v>
      </c>
      <c r="L11" s="46">
        <f t="shared" si="2"/>
        <v>1.5242018537590114</v>
      </c>
      <c r="M11" s="46">
        <v>472480</v>
      </c>
      <c r="N11" s="46">
        <v>520000</v>
      </c>
      <c r="O11" s="46">
        <f t="shared" si="3"/>
        <v>1.100575685743312</v>
      </c>
      <c r="P11" s="46">
        <v>37150.000000000007</v>
      </c>
      <c r="Q11" s="46">
        <v>96000</v>
      </c>
      <c r="R11" s="46">
        <f t="shared" si="4"/>
        <v>2.5841184387617759</v>
      </c>
      <c r="S11" s="46">
        <v>240570</v>
      </c>
      <c r="T11" s="46">
        <v>424000</v>
      </c>
      <c r="U11" s="46">
        <f t="shared" si="5"/>
        <v>1.7624807748264539</v>
      </c>
      <c r="V11" s="46">
        <v>90000.000000000015</v>
      </c>
      <c r="W11" s="46">
        <v>225000</v>
      </c>
      <c r="X11" s="46">
        <f t="shared" si="6"/>
        <v>2.4999999999999996</v>
      </c>
      <c r="Y11" s="46">
        <v>40200</v>
      </c>
      <c r="Z11" s="46">
        <v>44200</v>
      </c>
      <c r="AA11" s="46">
        <f t="shared" si="7"/>
        <v>1.099502487562189</v>
      </c>
    </row>
    <row r="12" spans="1:27" x14ac:dyDescent="0.25">
      <c r="A12" s="43" t="s">
        <v>212</v>
      </c>
      <c r="B12" s="107">
        <f t="shared" si="8"/>
        <v>7.3387380000000002</v>
      </c>
      <c r="C12" s="17">
        <f t="shared" si="9"/>
        <v>2.533162171659189</v>
      </c>
      <c r="D12" s="46">
        <v>2897066</v>
      </c>
      <c r="E12" s="46">
        <v>7338738</v>
      </c>
      <c r="F12" s="46">
        <v>2.533162171659189</v>
      </c>
      <c r="G12" s="46">
        <v>764800</v>
      </c>
      <c r="H12" s="46">
        <v>2105000</v>
      </c>
      <c r="I12" s="46">
        <f t="shared" si="1"/>
        <v>2.7523535564853558</v>
      </c>
      <c r="J12" s="46">
        <v>40769.999999999993</v>
      </c>
      <c r="K12" s="46">
        <v>58000</v>
      </c>
      <c r="L12" s="46">
        <f t="shared" si="2"/>
        <v>1.4226146676477804</v>
      </c>
      <c r="M12" s="46">
        <v>316350</v>
      </c>
      <c r="N12" s="46">
        <v>300000</v>
      </c>
      <c r="O12" s="46">
        <f t="shared" si="3"/>
        <v>0.94831673779042203</v>
      </c>
      <c r="P12" s="46">
        <v>69000</v>
      </c>
      <c r="Q12" s="46">
        <v>176000</v>
      </c>
      <c r="R12" s="46">
        <f t="shared" si="4"/>
        <v>2.5507246376811592</v>
      </c>
      <c r="S12" s="46">
        <v>183000</v>
      </c>
      <c r="T12" s="46">
        <v>205000</v>
      </c>
      <c r="U12" s="46">
        <f t="shared" si="5"/>
        <v>1.1202185792349726</v>
      </c>
      <c r="V12" s="46">
        <v>89780</v>
      </c>
      <c r="W12" s="46">
        <v>236000</v>
      </c>
      <c r="X12" s="46">
        <f t="shared" si="6"/>
        <v>2.6286478057473825</v>
      </c>
      <c r="Y12" s="46">
        <v>32000</v>
      </c>
      <c r="Z12" s="46">
        <v>36500</v>
      </c>
      <c r="AA12" s="46">
        <f t="shared" si="7"/>
        <v>1.140625</v>
      </c>
    </row>
    <row r="13" spans="1:27" x14ac:dyDescent="0.25">
      <c r="A13" s="43" t="s">
        <v>213</v>
      </c>
      <c r="B13" s="107">
        <f t="shared" si="8"/>
        <v>13.164068806968485</v>
      </c>
      <c r="C13" s="17">
        <f t="shared" si="9"/>
        <v>3.9927657453088843</v>
      </c>
      <c r="D13" s="46">
        <v>3296980</v>
      </c>
      <c r="E13" s="46">
        <v>13164068.806968486</v>
      </c>
      <c r="F13" s="46">
        <v>3.9927657453088843</v>
      </c>
      <c r="G13" s="46">
        <v>632000</v>
      </c>
      <c r="H13" s="46">
        <v>1905000</v>
      </c>
      <c r="I13" s="46">
        <f t="shared" si="1"/>
        <v>3.0142405063291138</v>
      </c>
      <c r="J13" s="46">
        <v>54199.999999999993</v>
      </c>
      <c r="K13" s="46">
        <v>88800.000000000015</v>
      </c>
      <c r="L13" s="46">
        <f t="shared" si="2"/>
        <v>1.6383763837638381</v>
      </c>
      <c r="M13" s="46">
        <v>564300</v>
      </c>
      <c r="N13" s="46">
        <v>872000</v>
      </c>
      <c r="O13" s="46">
        <f t="shared" si="3"/>
        <v>1.5452773347510189</v>
      </c>
      <c r="P13" s="46">
        <v>86800</v>
      </c>
      <c r="Q13" s="46">
        <v>254999.99999999997</v>
      </c>
      <c r="R13" s="46">
        <f t="shared" si="4"/>
        <v>2.9377880184331793</v>
      </c>
      <c r="S13" s="46">
        <v>165400</v>
      </c>
      <c r="T13" s="46">
        <v>282000</v>
      </c>
      <c r="U13" s="46">
        <f t="shared" si="5"/>
        <v>1.7049576783555018</v>
      </c>
      <c r="V13" s="46">
        <v>73360</v>
      </c>
      <c r="W13" s="46">
        <v>222500</v>
      </c>
      <c r="X13" s="46">
        <f t="shared" si="6"/>
        <v>3.0329880043620503</v>
      </c>
      <c r="Y13" s="46">
        <v>33200</v>
      </c>
      <c r="Z13" s="46">
        <v>39840</v>
      </c>
      <c r="AA13" s="46">
        <f t="shared" si="7"/>
        <v>1.2</v>
      </c>
    </row>
    <row r="14" spans="1:27" x14ac:dyDescent="0.25">
      <c r="A14" s="43" t="s">
        <v>214</v>
      </c>
      <c r="B14" s="107">
        <f t="shared" si="8"/>
        <v>12.566632999999999</v>
      </c>
      <c r="C14" s="17">
        <f t="shared" si="9"/>
        <v>4.3382841227903866</v>
      </c>
      <c r="D14" s="46">
        <v>2896682.8</v>
      </c>
      <c r="E14" s="46">
        <v>12566633</v>
      </c>
      <c r="F14" s="46">
        <v>4.3382841227903866</v>
      </c>
      <c r="G14" s="46">
        <v>748000</v>
      </c>
      <c r="H14" s="46">
        <v>2130000</v>
      </c>
      <c r="I14" s="46">
        <f t="shared" si="1"/>
        <v>2.8475935828877006</v>
      </c>
      <c r="J14" s="46">
        <v>54550</v>
      </c>
      <c r="K14" s="46">
        <v>99500</v>
      </c>
      <c r="L14" s="46">
        <f t="shared" si="2"/>
        <v>1.8240146654445464</v>
      </c>
      <c r="M14" s="46">
        <v>635800</v>
      </c>
      <c r="N14" s="46">
        <v>801000</v>
      </c>
      <c r="O14" s="46">
        <f t="shared" si="3"/>
        <v>1.2598301352626613</v>
      </c>
      <c r="P14" s="46">
        <v>85500</v>
      </c>
      <c r="Q14" s="46">
        <v>276500</v>
      </c>
      <c r="R14" s="46">
        <f t="shared" si="4"/>
        <v>3.2339181286549707</v>
      </c>
      <c r="S14" s="46">
        <v>237750</v>
      </c>
      <c r="T14" s="46">
        <v>516000</v>
      </c>
      <c r="U14" s="46">
        <f t="shared" si="5"/>
        <v>2.170347003154574</v>
      </c>
      <c r="V14" s="46">
        <v>68245</v>
      </c>
      <c r="W14" s="46">
        <v>192000.00000000003</v>
      </c>
      <c r="X14" s="46">
        <f t="shared" si="6"/>
        <v>2.8133929225584295</v>
      </c>
      <c r="Y14" s="46">
        <v>34000</v>
      </c>
      <c r="Z14" s="46">
        <v>30800</v>
      </c>
      <c r="AA14" s="46">
        <f t="shared" si="7"/>
        <v>0.90588235294117647</v>
      </c>
    </row>
    <row r="15" spans="1:27" x14ac:dyDescent="0.25">
      <c r="A15" s="43" t="s">
        <v>215</v>
      </c>
      <c r="B15" s="107">
        <f t="shared" si="8"/>
        <v>13.4208635699</v>
      </c>
      <c r="C15" s="17">
        <f t="shared" si="9"/>
        <v>4.1126160686527014</v>
      </c>
      <c r="D15" s="46">
        <v>3263339.7686200002</v>
      </c>
      <c r="E15" s="46">
        <v>13420863.5699</v>
      </c>
      <c r="F15" s="46">
        <v>4.1126160686527014</v>
      </c>
      <c r="G15" s="46">
        <v>642500</v>
      </c>
      <c r="H15" s="46">
        <v>1958000</v>
      </c>
      <c r="I15" s="46">
        <f t="shared" si="1"/>
        <v>3.0474708171206224</v>
      </c>
      <c r="J15" s="46">
        <v>57450</v>
      </c>
      <c r="K15" s="46">
        <v>88000</v>
      </c>
      <c r="L15" s="46">
        <f t="shared" si="2"/>
        <v>1.5317667536988686</v>
      </c>
      <c r="M15" s="46">
        <v>397700.00000000006</v>
      </c>
      <c r="N15" s="46">
        <v>490000</v>
      </c>
      <c r="O15" s="46">
        <f t="shared" si="3"/>
        <v>1.2320844857933113</v>
      </c>
      <c r="P15" s="46">
        <v>86675</v>
      </c>
      <c r="Q15" s="46">
        <v>196500</v>
      </c>
      <c r="R15" s="46">
        <f t="shared" si="4"/>
        <v>2.2670897029131813</v>
      </c>
      <c r="S15" s="46">
        <v>311450</v>
      </c>
      <c r="T15" s="46">
        <v>565999.99999999988</v>
      </c>
      <c r="U15" s="46">
        <f t="shared" si="5"/>
        <v>1.8173061486594955</v>
      </c>
      <c r="V15" s="46">
        <v>74760</v>
      </c>
      <c r="W15" s="46">
        <v>216000</v>
      </c>
      <c r="X15" s="46">
        <f t="shared" si="6"/>
        <v>2.8892455858747992</v>
      </c>
      <c r="Y15" s="46">
        <v>35060</v>
      </c>
      <c r="Z15" s="46">
        <v>40310</v>
      </c>
      <c r="AA15" s="46">
        <f t="shared" si="7"/>
        <v>1.1497432972047918</v>
      </c>
    </row>
    <row r="16" spans="1:27" x14ac:dyDescent="0.25">
      <c r="A16" s="43" t="s">
        <v>216</v>
      </c>
      <c r="B16" s="107">
        <f t="shared" si="8"/>
        <v>10.924334569900001</v>
      </c>
      <c r="C16" s="17">
        <f t="shared" si="9"/>
        <v>3.8213545222701484</v>
      </c>
      <c r="D16" s="46">
        <v>2858759.7686200002</v>
      </c>
      <c r="E16" s="46">
        <v>10924334.5699</v>
      </c>
      <c r="F16" s="46">
        <v>3.8213545222701484</v>
      </c>
      <c r="G16" s="46">
        <v>558100</v>
      </c>
      <c r="H16" s="46">
        <v>1430000</v>
      </c>
      <c r="I16" s="46">
        <f t="shared" si="1"/>
        <v>2.5622648270919188</v>
      </c>
      <c r="J16" s="46">
        <v>55150</v>
      </c>
      <c r="K16" s="46">
        <v>64250</v>
      </c>
      <c r="L16" s="46">
        <f t="shared" si="2"/>
        <v>1.1650045330915684</v>
      </c>
      <c r="M16" s="46">
        <v>642700</v>
      </c>
      <c r="N16" s="46">
        <v>860000</v>
      </c>
      <c r="O16" s="46">
        <f t="shared" si="3"/>
        <v>1.3381048700793527</v>
      </c>
      <c r="P16" s="46">
        <v>69200</v>
      </c>
      <c r="Q16" s="46">
        <v>154999.99999999997</v>
      </c>
      <c r="R16" s="46">
        <f t="shared" si="4"/>
        <v>2.2398843930635834</v>
      </c>
      <c r="S16" s="46">
        <v>418000</v>
      </c>
      <c r="T16" s="46">
        <v>710000</v>
      </c>
      <c r="U16" s="46">
        <f t="shared" si="5"/>
        <v>1.6985645933014355</v>
      </c>
      <c r="V16" s="46">
        <v>82670</v>
      </c>
      <c r="W16" s="46">
        <v>193999.99999999997</v>
      </c>
      <c r="X16" s="46">
        <f t="shared" si="6"/>
        <v>2.3466795693722022</v>
      </c>
      <c r="Y16" s="46">
        <v>34820</v>
      </c>
      <c r="Z16" s="46">
        <v>36900</v>
      </c>
      <c r="AA16" s="46">
        <f t="shared" si="7"/>
        <v>1.0597357840321655</v>
      </c>
    </row>
    <row r="17" spans="1:27" x14ac:dyDescent="0.25">
      <c r="A17" s="43" t="s">
        <v>217</v>
      </c>
      <c r="B17" s="107">
        <f t="shared" si="8"/>
        <v>12.759119210036589</v>
      </c>
      <c r="C17" s="17">
        <f t="shared" si="9"/>
        <v>4.061972965608982</v>
      </c>
      <c r="D17" s="46">
        <v>3141113.7686200002</v>
      </c>
      <c r="E17" s="46">
        <v>12759119.210036589</v>
      </c>
      <c r="F17" s="46">
        <v>4.061972965608982</v>
      </c>
      <c r="G17" s="46">
        <v>604700</v>
      </c>
      <c r="H17" s="46">
        <v>1905280.0000000002</v>
      </c>
      <c r="I17" s="46">
        <f t="shared" si="1"/>
        <v>3.150785513477758</v>
      </c>
      <c r="J17" s="46">
        <v>45450</v>
      </c>
      <c r="K17" s="46">
        <v>65690</v>
      </c>
      <c r="L17" s="46">
        <f t="shared" si="2"/>
        <v>1.4453245324532453</v>
      </c>
      <c r="M17" s="46">
        <v>453300</v>
      </c>
      <c r="N17" s="46">
        <v>527110</v>
      </c>
      <c r="O17" s="46">
        <f t="shared" si="3"/>
        <v>1.1628281491286123</v>
      </c>
      <c r="P17" s="46">
        <v>48550.000000000007</v>
      </c>
      <c r="Q17" s="46">
        <v>141050</v>
      </c>
      <c r="R17" s="46">
        <f t="shared" si="4"/>
        <v>2.9052523171987636</v>
      </c>
      <c r="S17" s="46">
        <v>472000</v>
      </c>
      <c r="T17" s="46">
        <v>691050</v>
      </c>
      <c r="U17" s="46">
        <f t="shared" si="5"/>
        <v>1.4640889830508474</v>
      </c>
      <c r="V17" s="46">
        <v>80149.999999999985</v>
      </c>
      <c r="W17" s="46">
        <v>300909.99999999994</v>
      </c>
      <c r="X17" s="46">
        <f t="shared" si="6"/>
        <v>3.7543356207111667</v>
      </c>
      <c r="Y17" s="46">
        <v>43510</v>
      </c>
      <c r="Z17" s="46">
        <v>58800</v>
      </c>
      <c r="AA17" s="46">
        <f t="shared" si="7"/>
        <v>1.3514134681682373</v>
      </c>
    </row>
    <row r="18" spans="1:27" x14ac:dyDescent="0.25">
      <c r="A18" s="43" t="s">
        <v>218</v>
      </c>
      <c r="B18" s="107">
        <f t="shared" si="8"/>
        <v>12.485689393126455</v>
      </c>
      <c r="C18" s="17">
        <f t="shared" si="9"/>
        <v>3.8558693053081181</v>
      </c>
      <c r="D18" s="46">
        <v>3238099.7395161288</v>
      </c>
      <c r="E18" s="46">
        <v>12485689.393126454</v>
      </c>
      <c r="F18" s="46">
        <v>3.8558693053081181</v>
      </c>
      <c r="G18" s="46">
        <v>515200</v>
      </c>
      <c r="H18" s="46">
        <v>1870000</v>
      </c>
      <c r="I18" s="46">
        <f t="shared" si="1"/>
        <v>3.6296583850931676</v>
      </c>
      <c r="J18" s="46">
        <v>46900</v>
      </c>
      <c r="K18" s="46">
        <v>41500</v>
      </c>
      <c r="L18" s="46">
        <f t="shared" si="2"/>
        <v>0.88486140724946694</v>
      </c>
      <c r="M18" s="46">
        <v>504700</v>
      </c>
      <c r="N18" s="46">
        <v>557000</v>
      </c>
      <c r="O18" s="46">
        <f t="shared" si="3"/>
        <v>1.1036259163859719</v>
      </c>
      <c r="P18" s="46">
        <v>62620</v>
      </c>
      <c r="Q18" s="46">
        <v>147200</v>
      </c>
      <c r="R18" s="46">
        <f t="shared" si="4"/>
        <v>2.3506866815713829</v>
      </c>
      <c r="S18" s="46">
        <v>516500</v>
      </c>
      <c r="T18" s="46">
        <v>784500</v>
      </c>
      <c r="U18" s="46">
        <f t="shared" si="5"/>
        <v>1.5188770571151984</v>
      </c>
      <c r="V18" s="46">
        <v>84940</v>
      </c>
      <c r="W18" s="46">
        <v>298000</v>
      </c>
      <c r="X18" s="46">
        <f t="shared" si="6"/>
        <v>3.5083588415352014</v>
      </c>
      <c r="Y18" s="46">
        <v>44100</v>
      </c>
      <c r="Z18" s="46">
        <v>79650</v>
      </c>
      <c r="AA18" s="46">
        <f t="shared" si="7"/>
        <v>1.8061224489795917</v>
      </c>
    </row>
    <row r="19" spans="1:27" x14ac:dyDescent="0.25">
      <c r="A19" s="43" t="s">
        <v>219</v>
      </c>
      <c r="B19" s="107">
        <f t="shared" si="8"/>
        <v>14.982049999999999</v>
      </c>
      <c r="C19" s="17">
        <f t="shared" si="9"/>
        <v>4.8391634366925063</v>
      </c>
      <c r="D19" s="46">
        <v>3096000</v>
      </c>
      <c r="E19" s="46">
        <v>14982050</v>
      </c>
      <c r="F19" s="46">
        <v>4.8391634366925063</v>
      </c>
      <c r="G19" s="46">
        <v>505500</v>
      </c>
      <c r="H19" s="46">
        <v>1870000</v>
      </c>
      <c r="I19" s="46">
        <f t="shared" si="1"/>
        <v>3.6993076162215628</v>
      </c>
      <c r="J19" s="46">
        <v>52125</v>
      </c>
      <c r="K19" s="46">
        <v>74500</v>
      </c>
      <c r="L19" s="46">
        <f t="shared" si="2"/>
        <v>1.4292565947242206</v>
      </c>
      <c r="M19" s="46">
        <v>598950</v>
      </c>
      <c r="N19" s="46">
        <v>832000</v>
      </c>
      <c r="O19" s="46">
        <f t="shared" si="3"/>
        <v>1.3890975874446949</v>
      </c>
      <c r="P19" s="46">
        <v>78850</v>
      </c>
      <c r="Q19" s="46">
        <v>265000</v>
      </c>
      <c r="R19" s="46">
        <f t="shared" si="4"/>
        <v>3.3608116677235258</v>
      </c>
      <c r="S19" s="46">
        <v>502900</v>
      </c>
      <c r="T19" s="46">
        <v>948000</v>
      </c>
      <c r="U19" s="46">
        <f t="shared" si="5"/>
        <v>1.8850666136408829</v>
      </c>
      <c r="V19" s="46">
        <v>81320</v>
      </c>
      <c r="W19" s="46">
        <v>267500</v>
      </c>
      <c r="X19" s="46">
        <f t="shared" si="6"/>
        <v>3.2894736842105261</v>
      </c>
      <c r="Y19" s="46">
        <v>72165</v>
      </c>
      <c r="Z19" s="46">
        <v>112000</v>
      </c>
      <c r="AA19" s="46">
        <f t="shared" si="7"/>
        <v>1.5519988914293632</v>
      </c>
    </row>
    <row r="20" spans="1:27" x14ac:dyDescent="0.25">
      <c r="A20" s="43" t="s">
        <v>220</v>
      </c>
      <c r="B20" s="107">
        <f t="shared" si="8"/>
        <v>10.6288</v>
      </c>
      <c r="C20" s="17">
        <f t="shared" si="9"/>
        <v>3.4870819048243957</v>
      </c>
      <c r="D20" s="46">
        <v>3048050</v>
      </c>
      <c r="E20" s="46">
        <v>10628800</v>
      </c>
      <c r="F20" s="46">
        <v>3.4870819048243957</v>
      </c>
      <c r="G20" s="46">
        <v>476570</v>
      </c>
      <c r="H20" s="46">
        <v>1750000</v>
      </c>
      <c r="I20" s="46">
        <f t="shared" si="1"/>
        <v>3.6720733575340452</v>
      </c>
      <c r="J20" s="46">
        <v>58000</v>
      </c>
      <c r="K20" s="46">
        <v>62300</v>
      </c>
      <c r="L20" s="46">
        <f t="shared" si="2"/>
        <v>1.0741379310344827</v>
      </c>
      <c r="M20" s="46">
        <v>576000</v>
      </c>
      <c r="N20" s="46">
        <v>663000</v>
      </c>
      <c r="O20" s="46">
        <f t="shared" si="3"/>
        <v>1.1510416666666667</v>
      </c>
      <c r="P20" s="46">
        <v>70500</v>
      </c>
      <c r="Q20" s="46">
        <v>120500</v>
      </c>
      <c r="R20" s="46">
        <f t="shared" si="4"/>
        <v>1.7092198581560283</v>
      </c>
      <c r="S20" s="46">
        <v>687300</v>
      </c>
      <c r="T20" s="46">
        <v>1070000</v>
      </c>
      <c r="U20" s="46">
        <f t="shared" si="5"/>
        <v>1.5568165284446385</v>
      </c>
      <c r="V20" s="46">
        <v>85125</v>
      </c>
      <c r="W20" s="46">
        <v>302000</v>
      </c>
      <c r="X20" s="46">
        <f t="shared" si="6"/>
        <v>3.5477239353891337</v>
      </c>
      <c r="Y20" s="46">
        <v>95000</v>
      </c>
      <c r="Z20" s="46">
        <v>121000</v>
      </c>
      <c r="AA20" s="46">
        <f t="shared" si="7"/>
        <v>1.2736842105263158</v>
      </c>
    </row>
    <row r="21" spans="1:27" x14ac:dyDescent="0.25">
      <c r="A21" s="43" t="s">
        <v>221</v>
      </c>
      <c r="B21" s="107">
        <f t="shared" si="8"/>
        <v>8.2142400000000002</v>
      </c>
      <c r="C21" s="17">
        <f t="shared" si="9"/>
        <v>3.7120133039297207</v>
      </c>
      <c r="D21" s="46">
        <v>2212880</v>
      </c>
      <c r="E21" s="46">
        <v>8214240</v>
      </c>
      <c r="F21" s="46">
        <v>3.7120133039297207</v>
      </c>
      <c r="G21" s="46">
        <v>482150</v>
      </c>
      <c r="H21" s="46">
        <v>1440000</v>
      </c>
      <c r="I21" s="46">
        <f t="shared" si="1"/>
        <v>2.9866224204085867</v>
      </c>
      <c r="J21" s="46">
        <v>22600</v>
      </c>
      <c r="K21" s="46">
        <v>17680</v>
      </c>
      <c r="L21" s="46">
        <f t="shared" si="2"/>
        <v>0.78230088495575223</v>
      </c>
      <c r="M21" s="46">
        <v>718500</v>
      </c>
      <c r="N21" s="46">
        <v>755000</v>
      </c>
      <c r="O21" s="46">
        <f t="shared" si="3"/>
        <v>1.0508002783576895</v>
      </c>
      <c r="P21" s="46">
        <v>48500</v>
      </c>
      <c r="Q21" s="46">
        <v>70500</v>
      </c>
      <c r="R21" s="46">
        <f t="shared" si="4"/>
        <v>1.4536082474226804</v>
      </c>
      <c r="S21" s="46">
        <v>502800</v>
      </c>
      <c r="T21" s="46">
        <v>742000</v>
      </c>
      <c r="U21" s="46">
        <f t="shared" si="5"/>
        <v>1.475735879077168</v>
      </c>
      <c r="V21" s="46">
        <v>93730</v>
      </c>
      <c r="W21" s="46">
        <v>332000</v>
      </c>
      <c r="X21" s="46">
        <f t="shared" si="6"/>
        <v>3.542088978982183</v>
      </c>
      <c r="Y21" s="46">
        <v>78050</v>
      </c>
      <c r="Z21" s="46">
        <v>93000</v>
      </c>
      <c r="AA21" s="46">
        <f t="shared" si="7"/>
        <v>1.1915438821268418</v>
      </c>
    </row>
    <row r="22" spans="1:27" x14ac:dyDescent="0.25">
      <c r="A22" s="43" t="s">
        <v>222</v>
      </c>
      <c r="B22" s="107">
        <f t="shared" si="8"/>
        <v>17.144475</v>
      </c>
      <c r="C22" s="17">
        <f t="shared" si="9"/>
        <v>5.7238878223854437</v>
      </c>
      <c r="D22" s="46">
        <v>2995250</v>
      </c>
      <c r="E22" s="46">
        <v>17144475</v>
      </c>
      <c r="F22" s="46">
        <v>5.7238878223854437</v>
      </c>
      <c r="G22" s="46">
        <v>508365</v>
      </c>
      <c r="H22" s="46">
        <v>1909540</v>
      </c>
      <c r="I22" s="46">
        <f t="shared" si="1"/>
        <v>3.7562381359849715</v>
      </c>
      <c r="J22" s="46">
        <v>56000</v>
      </c>
      <c r="K22" s="46">
        <v>90550</v>
      </c>
      <c r="L22" s="46">
        <f t="shared" si="2"/>
        <v>1.6169642857142856</v>
      </c>
      <c r="M22" s="46">
        <v>635750</v>
      </c>
      <c r="N22" s="46">
        <v>870095</v>
      </c>
      <c r="O22" s="46">
        <f t="shared" si="3"/>
        <v>1.368611875737318</v>
      </c>
      <c r="P22" s="46">
        <v>42350</v>
      </c>
      <c r="Q22" s="46">
        <v>151335</v>
      </c>
      <c r="R22" s="46">
        <f t="shared" si="4"/>
        <v>3.5734356552538369</v>
      </c>
      <c r="S22" s="46">
        <v>573950</v>
      </c>
      <c r="T22" s="46">
        <v>1316370</v>
      </c>
      <c r="U22" s="46">
        <f t="shared" si="5"/>
        <v>2.2935273107413536</v>
      </c>
      <c r="V22" s="46">
        <v>88695</v>
      </c>
      <c r="W22" s="46">
        <v>354065</v>
      </c>
      <c r="X22" s="46">
        <f t="shared" si="6"/>
        <v>3.9919386662156828</v>
      </c>
      <c r="Y22" s="46">
        <v>68075</v>
      </c>
      <c r="Z22" s="46">
        <v>105460</v>
      </c>
      <c r="AA22" s="46">
        <f t="shared" si="7"/>
        <v>1.5491737054719059</v>
      </c>
    </row>
    <row r="23" spans="1:27" x14ac:dyDescent="0.25">
      <c r="B23" s="107"/>
      <c r="D23" s="28"/>
      <c r="E23" s="28"/>
      <c r="F23" s="28"/>
      <c r="G23" s="28"/>
      <c r="H23" s="28"/>
      <c r="I23" s="28"/>
      <c r="J23" s="28"/>
      <c r="K23" s="28"/>
      <c r="L23" s="28"/>
      <c r="M23" s="28"/>
      <c r="N23" s="28"/>
      <c r="O23" s="28"/>
      <c r="P23" s="28"/>
      <c r="Q23" s="28"/>
      <c r="R23" s="28"/>
      <c r="S23" s="28"/>
      <c r="T23" s="28"/>
      <c r="U23" s="28"/>
      <c r="V23" s="28"/>
      <c r="W23" s="28"/>
      <c r="X23" s="28"/>
      <c r="Y23" s="28"/>
      <c r="Z23" s="28"/>
    </row>
    <row r="24" spans="1:27" x14ac:dyDescent="0.25">
      <c r="B24" s="2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zoomScale="71" zoomScaleNormal="71" workbookViewId="0">
      <pane xSplit="1" ySplit="5" topLeftCell="B6" activePane="bottomRight" state="frozen"/>
      <selection pane="topRight" activeCell="B1" sqref="B1"/>
      <selection pane="bottomLeft" activeCell="A6" sqref="A6"/>
      <selection pane="bottomRight" activeCell="B28" sqref="B28"/>
    </sheetView>
  </sheetViews>
  <sheetFormatPr defaultRowHeight="15" x14ac:dyDescent="0.25"/>
  <cols>
    <col min="2" max="31" width="11.7109375" style="4" customWidth="1"/>
  </cols>
  <sheetData>
    <row r="1" spans="1:31" ht="26.25" x14ac:dyDescent="0.4">
      <c r="A1" s="1" t="s">
        <v>32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25">
      <c r="A2" s="5"/>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1" x14ac:dyDescent="0.25">
      <c r="A3" s="5" t="s">
        <v>7</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x14ac:dyDescent="0.25">
      <c r="A4" s="5" t="s">
        <v>44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x14ac:dyDescent="0.25">
      <c r="A5" s="11"/>
      <c r="B5" s="34">
        <v>2010</v>
      </c>
      <c r="C5" s="34">
        <v>2011</v>
      </c>
      <c r="D5" s="34">
        <v>2012</v>
      </c>
      <c r="E5" s="34">
        <v>2013</v>
      </c>
      <c r="F5" s="34">
        <v>2014</v>
      </c>
      <c r="G5" s="34">
        <v>2015</v>
      </c>
      <c r="H5" s="34">
        <v>2016</v>
      </c>
      <c r="I5" s="34">
        <v>2017</v>
      </c>
      <c r="J5" s="18"/>
      <c r="K5" s="18"/>
      <c r="L5" s="18"/>
      <c r="M5" s="18"/>
      <c r="N5" s="18"/>
      <c r="O5" s="18"/>
      <c r="P5" s="18"/>
      <c r="Q5" s="18"/>
      <c r="R5" s="18"/>
      <c r="S5" s="18"/>
      <c r="T5" s="18"/>
      <c r="U5" s="18"/>
      <c r="V5" s="18"/>
      <c r="W5" s="18"/>
      <c r="X5" s="18"/>
      <c r="Y5" s="18"/>
      <c r="Z5" s="18"/>
      <c r="AA5" s="18"/>
      <c r="AB5" s="18"/>
      <c r="AC5" s="18"/>
      <c r="AD5" s="18"/>
      <c r="AE5" s="18"/>
    </row>
    <row r="6" spans="1:31" s="33" customFormat="1" x14ac:dyDescent="0.25">
      <c r="A6" s="4" t="s">
        <v>1</v>
      </c>
      <c r="B6" s="3">
        <f>B16/B$21</f>
        <v>2.9276855092557976E-2</v>
      </c>
      <c r="C6" s="3">
        <f t="shared" ref="C6:I6" si="0">C16/C$21</f>
        <v>2.4159629993765537E-2</v>
      </c>
      <c r="D6" s="3">
        <f t="shared" si="0"/>
        <v>2.5515867442532567E-2</v>
      </c>
      <c r="E6" s="3">
        <f t="shared" si="0"/>
        <v>2.4540484611501462E-2</v>
      </c>
      <c r="F6" s="3">
        <f t="shared" si="0"/>
        <v>2.3560017751410502E-2</v>
      </c>
      <c r="G6" s="3">
        <f t="shared" si="0"/>
        <v>2.4142438996841944E-2</v>
      </c>
      <c r="H6" s="3">
        <f t="shared" si="0"/>
        <v>2.35403342155058E-2</v>
      </c>
      <c r="I6" s="3">
        <f t="shared" si="0"/>
        <v>2.522431457619035E-2</v>
      </c>
      <c r="J6" s="37"/>
      <c r="K6" s="37"/>
      <c r="L6" s="37"/>
      <c r="M6" s="37"/>
      <c r="N6" s="37"/>
      <c r="O6" s="37"/>
      <c r="P6" s="37"/>
      <c r="Q6" s="37"/>
      <c r="R6" s="37"/>
      <c r="S6" s="37"/>
      <c r="T6" s="37"/>
      <c r="U6" s="37"/>
      <c r="V6" s="37"/>
      <c r="W6" s="37"/>
      <c r="X6" s="37"/>
      <c r="Y6" s="37"/>
      <c r="Z6" s="37"/>
      <c r="AA6" s="37"/>
      <c r="AB6" s="37"/>
      <c r="AC6" s="37"/>
      <c r="AD6" s="37"/>
      <c r="AE6" s="37"/>
    </row>
    <row r="7" spans="1:31" x14ac:dyDescent="0.25">
      <c r="A7" s="4" t="s">
        <v>2</v>
      </c>
      <c r="B7" s="3">
        <f t="shared" ref="B7:I7" si="1">B17/B$21</f>
        <v>8.7937399707122055E-2</v>
      </c>
      <c r="C7" s="3">
        <f t="shared" si="1"/>
        <v>9.4897054258966176E-2</v>
      </c>
      <c r="D7" s="3">
        <f t="shared" si="1"/>
        <v>9.4838352044436122E-2</v>
      </c>
      <c r="E7" s="3">
        <f t="shared" si="1"/>
        <v>9.0090946499571958E-2</v>
      </c>
      <c r="F7" s="3">
        <f t="shared" si="1"/>
        <v>8.6837497685435389E-2</v>
      </c>
      <c r="G7" s="3">
        <f t="shared" si="1"/>
        <v>8.1483254105165132E-2</v>
      </c>
      <c r="H7" s="3">
        <f t="shared" si="1"/>
        <v>7.7480068604122154E-2</v>
      </c>
      <c r="I7" s="3">
        <f t="shared" si="1"/>
        <v>7.8753305390588252E-2</v>
      </c>
      <c r="J7" s="18"/>
      <c r="K7" s="18"/>
      <c r="L7" s="18"/>
      <c r="M7" s="18"/>
      <c r="N7" s="18"/>
      <c r="O7" s="18"/>
      <c r="P7" s="18"/>
      <c r="Q7" s="18"/>
      <c r="R7" s="18"/>
      <c r="S7" s="18"/>
      <c r="T7" s="18"/>
      <c r="U7" s="18"/>
      <c r="V7" s="18"/>
      <c r="W7" s="18"/>
      <c r="X7" s="18"/>
      <c r="Y7" s="18"/>
      <c r="Z7" s="18"/>
      <c r="AA7" s="18"/>
      <c r="AB7" s="18"/>
      <c r="AC7" s="18"/>
      <c r="AD7" s="18"/>
      <c r="AE7" s="18"/>
    </row>
    <row r="8" spans="1:31" x14ac:dyDescent="0.25">
      <c r="A8" s="4" t="s">
        <v>3</v>
      </c>
      <c r="B8" s="3">
        <f t="shared" ref="B8:I8" si="2">B18/B$21</f>
        <v>0.14725143698863288</v>
      </c>
      <c r="C8" s="3">
        <f t="shared" si="2"/>
        <v>0.13869765814392629</v>
      </c>
      <c r="D8" s="3">
        <f t="shared" si="2"/>
        <v>0.13143423707051224</v>
      </c>
      <c r="E8" s="3">
        <f t="shared" si="2"/>
        <v>0.12770316289462655</v>
      </c>
      <c r="F8" s="3">
        <f t="shared" si="2"/>
        <v>0.13191858267754711</v>
      </c>
      <c r="G8" s="3">
        <f t="shared" si="2"/>
        <v>0.13408786735881995</v>
      </c>
      <c r="H8" s="3">
        <f t="shared" si="2"/>
        <v>0.13397666956437226</v>
      </c>
      <c r="I8" s="3">
        <f t="shared" si="2"/>
        <v>0.13158007812786771</v>
      </c>
      <c r="J8" s="36"/>
      <c r="K8" s="36"/>
      <c r="L8" s="36"/>
      <c r="M8" s="36"/>
      <c r="N8" s="36"/>
      <c r="O8" s="36"/>
      <c r="P8" s="36"/>
      <c r="Q8" s="36"/>
      <c r="R8" s="36"/>
      <c r="S8" s="36"/>
      <c r="T8" s="36"/>
      <c r="U8" s="36"/>
      <c r="V8" s="36"/>
      <c r="W8" s="36"/>
      <c r="X8" s="36"/>
      <c r="Y8" s="36"/>
      <c r="Z8" s="36"/>
      <c r="AA8" s="36"/>
      <c r="AB8" s="36"/>
      <c r="AC8" s="36"/>
      <c r="AD8" s="36"/>
      <c r="AE8" s="36"/>
    </row>
    <row r="9" spans="1:31" x14ac:dyDescent="0.25">
      <c r="A9" s="4" t="s">
        <v>4</v>
      </c>
      <c r="B9" s="3">
        <f t="shared" ref="B9:I9" si="3">B19/B$21</f>
        <v>4.0156225512831642E-2</v>
      </c>
      <c r="C9" s="3">
        <f t="shared" si="3"/>
        <v>3.7873635737557254E-2</v>
      </c>
      <c r="D9" s="3">
        <f t="shared" si="3"/>
        <v>3.8663043471738462E-2</v>
      </c>
      <c r="E9" s="3">
        <f t="shared" si="3"/>
        <v>3.930508383770321E-2</v>
      </c>
      <c r="F9" s="3">
        <f t="shared" si="3"/>
        <v>4.1568285888092554E-2</v>
      </c>
      <c r="G9" s="3">
        <f t="shared" si="3"/>
        <v>4.1242369037443216E-2</v>
      </c>
      <c r="H9" s="3">
        <f t="shared" si="3"/>
        <v>4.0716222148989727E-2</v>
      </c>
      <c r="I9" s="3">
        <f t="shared" si="3"/>
        <v>3.9615346053611111E-2</v>
      </c>
      <c r="J9" s="36"/>
      <c r="K9" s="36"/>
      <c r="L9" s="36"/>
      <c r="M9" s="36"/>
      <c r="N9" s="36"/>
      <c r="O9" s="36"/>
      <c r="P9" s="36"/>
      <c r="Q9" s="36"/>
      <c r="R9" s="36"/>
      <c r="S9" s="36"/>
      <c r="T9" s="36"/>
      <c r="U9" s="36"/>
      <c r="V9" s="36"/>
      <c r="W9" s="36"/>
      <c r="X9" s="36"/>
      <c r="Y9" s="36"/>
      <c r="Z9" s="36"/>
      <c r="AA9" s="36"/>
      <c r="AB9" s="36"/>
      <c r="AC9" s="36"/>
      <c r="AD9" s="36"/>
      <c r="AE9" s="36"/>
    </row>
    <row r="10" spans="1:31" x14ac:dyDescent="0.25">
      <c r="A10" s="4" t="s">
        <v>5</v>
      </c>
      <c r="B10" s="3">
        <f t="shared" ref="B10:I10" si="4">B20/B$21</f>
        <v>0.69537808269885548</v>
      </c>
      <c r="C10" s="3">
        <f t="shared" si="4"/>
        <v>0.70437202186578463</v>
      </c>
      <c r="D10" s="3">
        <f t="shared" si="4"/>
        <v>0.70954849997078062</v>
      </c>
      <c r="E10" s="3">
        <f t="shared" si="4"/>
        <v>0.71836032215659673</v>
      </c>
      <c r="F10" s="3">
        <f t="shared" si="4"/>
        <v>0.7161156159975145</v>
      </c>
      <c r="G10" s="3">
        <f t="shared" si="4"/>
        <v>0.7190440705017298</v>
      </c>
      <c r="H10" s="3">
        <f t="shared" si="4"/>
        <v>0.72428670546701002</v>
      </c>
      <c r="I10" s="3">
        <f t="shared" si="4"/>
        <v>0.72482695585174262</v>
      </c>
      <c r="J10" s="36"/>
      <c r="K10" s="36"/>
      <c r="L10" s="36"/>
      <c r="M10" s="36"/>
      <c r="N10" s="36"/>
      <c r="O10" s="36"/>
      <c r="P10" s="36"/>
      <c r="Q10" s="36"/>
      <c r="R10" s="36"/>
      <c r="S10" s="36"/>
      <c r="T10" s="36"/>
      <c r="U10" s="36"/>
      <c r="V10" s="36"/>
      <c r="W10" s="36"/>
      <c r="X10" s="36"/>
      <c r="Y10" s="36"/>
      <c r="Z10" s="36"/>
      <c r="AA10" s="36"/>
      <c r="AB10" s="36"/>
      <c r="AC10" s="36"/>
      <c r="AD10" s="36"/>
      <c r="AE10" s="36"/>
    </row>
    <row r="11" spans="1:31" x14ac:dyDescent="0.25">
      <c r="A11" s="4" t="s">
        <v>25</v>
      </c>
      <c r="B11" s="3">
        <f t="shared" ref="B11:I11" si="5">B21/B$21</f>
        <v>1</v>
      </c>
      <c r="C11" s="3">
        <f t="shared" si="5"/>
        <v>1</v>
      </c>
      <c r="D11" s="3">
        <f t="shared" si="5"/>
        <v>1</v>
      </c>
      <c r="E11" s="3">
        <f t="shared" si="5"/>
        <v>1</v>
      </c>
      <c r="F11" s="3">
        <f t="shared" si="5"/>
        <v>1</v>
      </c>
      <c r="G11" s="3">
        <f t="shared" si="5"/>
        <v>1</v>
      </c>
      <c r="H11" s="3">
        <f t="shared" si="5"/>
        <v>1</v>
      </c>
      <c r="I11" s="3">
        <f t="shared" si="5"/>
        <v>1</v>
      </c>
      <c r="J11" s="36"/>
      <c r="K11" s="36"/>
      <c r="L11" s="36"/>
      <c r="M11" s="36"/>
      <c r="N11" s="36"/>
      <c r="O11" s="36"/>
      <c r="P11" s="36"/>
      <c r="Q11" s="36"/>
      <c r="R11" s="36"/>
      <c r="S11" s="36"/>
      <c r="T11" s="36"/>
      <c r="U11" s="36"/>
      <c r="V11" s="36"/>
      <c r="W11" s="36"/>
      <c r="X11" s="36"/>
      <c r="Y11" s="36"/>
      <c r="Z11" s="36"/>
      <c r="AA11" s="36"/>
      <c r="AB11" s="36"/>
      <c r="AC11" s="36"/>
      <c r="AD11" s="36"/>
      <c r="AE11" s="36"/>
    </row>
    <row r="12" spans="1:31" x14ac:dyDescent="0.25">
      <c r="J12" s="36"/>
      <c r="K12" s="36"/>
      <c r="L12" s="36"/>
      <c r="M12" s="36"/>
      <c r="N12" s="36"/>
      <c r="O12" s="36"/>
      <c r="P12" s="36"/>
      <c r="Q12" s="36"/>
      <c r="R12" s="36"/>
      <c r="S12" s="36"/>
      <c r="T12" s="36"/>
      <c r="U12" s="36"/>
      <c r="V12" s="36"/>
      <c r="W12" s="36"/>
      <c r="X12" s="36"/>
      <c r="Y12" s="36"/>
      <c r="Z12" s="36"/>
      <c r="AA12" s="36"/>
      <c r="AB12" s="36"/>
      <c r="AC12" s="36"/>
      <c r="AD12" s="36"/>
      <c r="AE12" s="36"/>
    </row>
    <row r="13" spans="1:31" x14ac:dyDescent="0.25">
      <c r="A13" s="11"/>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x14ac:dyDescent="0.25">
      <c r="A14" s="1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pans="1:31" x14ac:dyDescent="0.25">
      <c r="A15" s="16"/>
      <c r="B15" s="34">
        <v>2010</v>
      </c>
      <c r="C15" s="34">
        <v>2011</v>
      </c>
      <c r="D15" s="34">
        <v>2012</v>
      </c>
      <c r="E15" s="34">
        <v>2013</v>
      </c>
      <c r="F15" s="34">
        <v>2014</v>
      </c>
      <c r="G15" s="34">
        <v>2015</v>
      </c>
      <c r="H15" s="34">
        <v>2016</v>
      </c>
      <c r="I15" s="34">
        <v>2017</v>
      </c>
      <c r="J15" s="18"/>
      <c r="K15" s="18"/>
      <c r="L15" s="18"/>
      <c r="M15" s="18"/>
      <c r="N15" s="18"/>
      <c r="O15" s="18"/>
      <c r="P15" s="18"/>
      <c r="Q15" s="18"/>
      <c r="R15" s="18"/>
      <c r="S15" s="18"/>
      <c r="T15" s="18"/>
      <c r="U15" s="18"/>
      <c r="V15" s="18"/>
      <c r="W15" s="18"/>
      <c r="X15" s="18"/>
      <c r="Y15" s="18"/>
      <c r="Z15" s="18"/>
      <c r="AA15" s="18"/>
      <c r="AB15" s="18"/>
      <c r="AC15" s="18"/>
      <c r="AD15" s="18"/>
      <c r="AE15" s="18"/>
    </row>
    <row r="16" spans="1:31" x14ac:dyDescent="0.25">
      <c r="A16" s="4" t="s">
        <v>9</v>
      </c>
      <c r="B16" s="29">
        <v>69831.570999999996</v>
      </c>
      <c r="C16" s="29">
        <v>62829.357000000004</v>
      </c>
      <c r="D16" s="29">
        <v>72436.538</v>
      </c>
      <c r="E16" s="29">
        <v>74866.255000000005</v>
      </c>
      <c r="F16" s="29">
        <v>77880.123999999996</v>
      </c>
      <c r="G16" s="29">
        <v>85092.237999999998</v>
      </c>
      <c r="H16" s="29">
        <v>88150.809000000008</v>
      </c>
      <c r="I16" s="29">
        <v>100960.0372871127</v>
      </c>
      <c r="J16" s="18"/>
      <c r="K16" s="18"/>
      <c r="L16" s="18"/>
      <c r="M16" s="18"/>
      <c r="N16" s="18"/>
      <c r="O16" s="18"/>
      <c r="P16" s="18"/>
      <c r="Q16" s="18"/>
      <c r="R16" s="18"/>
      <c r="S16" s="18"/>
      <c r="T16" s="18"/>
      <c r="U16" s="18"/>
      <c r="V16" s="18"/>
      <c r="W16" s="18"/>
      <c r="X16" s="18"/>
      <c r="Y16" s="18"/>
      <c r="Z16" s="18"/>
      <c r="AA16" s="18"/>
      <c r="AB16" s="18"/>
      <c r="AC16" s="18"/>
      <c r="AD16" s="18"/>
      <c r="AE16" s="18"/>
    </row>
    <row r="17" spans="1:31" x14ac:dyDescent="0.25">
      <c r="A17" s="4" t="s">
        <v>10</v>
      </c>
      <c r="B17" s="29">
        <v>209749.53599999999</v>
      </c>
      <c r="C17" s="29">
        <v>246788.58500000002</v>
      </c>
      <c r="D17" s="29">
        <v>269234.89500000002</v>
      </c>
      <c r="E17" s="29">
        <v>274842.64799999999</v>
      </c>
      <c r="F17" s="29">
        <v>287050.50900000002</v>
      </c>
      <c r="G17" s="29">
        <v>287195.19400000002</v>
      </c>
      <c r="H17" s="29">
        <v>290137.37300000002</v>
      </c>
      <c r="I17" s="29">
        <v>315209.22499999998</v>
      </c>
      <c r="J17" s="18"/>
      <c r="K17" s="18"/>
      <c r="L17" s="18"/>
      <c r="M17" s="18"/>
      <c r="N17" s="18"/>
      <c r="O17" s="18"/>
      <c r="P17" s="18"/>
      <c r="Q17" s="18"/>
      <c r="R17" s="18"/>
      <c r="S17" s="18"/>
      <c r="T17" s="18"/>
      <c r="U17" s="18"/>
      <c r="V17" s="18"/>
      <c r="W17" s="18"/>
      <c r="X17" s="18"/>
      <c r="Y17" s="18"/>
      <c r="Z17" s="18"/>
      <c r="AA17" s="18"/>
      <c r="AB17" s="18"/>
      <c r="AC17" s="18"/>
      <c r="AD17" s="18"/>
      <c r="AE17" s="18"/>
    </row>
    <row r="18" spans="1:31" x14ac:dyDescent="0.25">
      <c r="A18" s="4" t="s">
        <v>3</v>
      </c>
      <c r="B18" s="29">
        <v>351226.22100000002</v>
      </c>
      <c r="C18" s="29">
        <v>360696.11499999999</v>
      </c>
      <c r="D18" s="29">
        <v>373126.29599999997</v>
      </c>
      <c r="E18" s="29">
        <v>389587.15400000004</v>
      </c>
      <c r="F18" s="29">
        <v>436070.79100000003</v>
      </c>
      <c r="G18" s="29">
        <v>472604.97266666597</v>
      </c>
      <c r="H18" s="29">
        <v>501698.56133333303</v>
      </c>
      <c r="I18" s="29">
        <v>526647.79270434671</v>
      </c>
      <c r="J18" s="18"/>
      <c r="K18" s="18"/>
      <c r="L18" s="18"/>
      <c r="M18" s="18"/>
      <c r="N18" s="18"/>
      <c r="O18" s="18"/>
      <c r="P18" s="18"/>
      <c r="Q18" s="18"/>
      <c r="R18" s="18"/>
      <c r="S18" s="18"/>
      <c r="T18" s="18"/>
      <c r="U18" s="18"/>
      <c r="V18" s="18"/>
      <c r="W18" s="18"/>
      <c r="X18" s="18"/>
      <c r="Y18" s="18"/>
      <c r="Z18" s="18"/>
      <c r="AA18" s="18"/>
      <c r="AB18" s="18"/>
      <c r="AC18" s="18"/>
      <c r="AD18" s="18"/>
      <c r="AE18" s="18"/>
    </row>
    <row r="19" spans="1:31" x14ac:dyDescent="0.25">
      <c r="A19" s="4" t="s">
        <v>4</v>
      </c>
      <c r="B19" s="29">
        <v>95781.2</v>
      </c>
      <c r="C19" s="29">
        <v>98493.9</v>
      </c>
      <c r="D19" s="29">
        <v>109759.82</v>
      </c>
      <c r="E19" s="29">
        <v>119908.978</v>
      </c>
      <c r="F19" s="29">
        <v>137408.35399999999</v>
      </c>
      <c r="G19" s="29">
        <v>145362.508</v>
      </c>
      <c r="H19" s="29">
        <v>152468.85999999999</v>
      </c>
      <c r="I19" s="29">
        <v>158559.98000000001</v>
      </c>
      <c r="J19" s="18"/>
      <c r="K19" s="18"/>
      <c r="L19" s="18"/>
      <c r="M19" s="18"/>
      <c r="N19" s="18"/>
      <c r="O19" s="18"/>
      <c r="P19" s="18"/>
      <c r="Q19" s="18"/>
      <c r="R19" s="18"/>
      <c r="S19" s="18"/>
      <c r="T19" s="18"/>
      <c r="U19" s="18"/>
      <c r="V19" s="18"/>
      <c r="W19" s="18"/>
      <c r="X19" s="18"/>
      <c r="Y19" s="18"/>
      <c r="Z19" s="18"/>
      <c r="AA19" s="18"/>
      <c r="AB19" s="18"/>
      <c r="AC19" s="18"/>
      <c r="AD19" s="18"/>
      <c r="AE19" s="18"/>
    </row>
    <row r="20" spans="1:31" x14ac:dyDescent="0.25">
      <c r="A20" s="4" t="s">
        <v>5</v>
      </c>
      <c r="B20" s="29">
        <v>1658625.6891428386</v>
      </c>
      <c r="C20" s="29">
        <v>1831784.7265888338</v>
      </c>
      <c r="D20" s="29">
        <v>2014324.4981474569</v>
      </c>
      <c r="E20" s="29">
        <v>2191519.3571708137</v>
      </c>
      <c r="F20" s="29">
        <v>2367195.7110000001</v>
      </c>
      <c r="G20" s="29">
        <v>2534336.7001</v>
      </c>
      <c r="H20" s="29">
        <v>2712215.4872723343</v>
      </c>
      <c r="I20" s="29">
        <v>2901111.7930859765</v>
      </c>
      <c r="J20" s="18"/>
      <c r="K20" s="18"/>
      <c r="L20" s="18"/>
      <c r="M20" s="18"/>
      <c r="N20" s="18"/>
      <c r="O20" s="18"/>
      <c r="P20" s="18"/>
      <c r="Q20" s="18"/>
      <c r="R20" s="18"/>
      <c r="S20" s="18"/>
      <c r="T20" s="18"/>
      <c r="U20" s="18"/>
      <c r="V20" s="18"/>
      <c r="W20" s="18"/>
      <c r="X20" s="18"/>
      <c r="Y20" s="18"/>
      <c r="Z20" s="18"/>
      <c r="AA20" s="18"/>
      <c r="AB20" s="18"/>
      <c r="AC20" s="18"/>
      <c r="AD20" s="18"/>
      <c r="AE20" s="18"/>
    </row>
    <row r="21" spans="1:31" x14ac:dyDescent="0.25">
      <c r="A21" s="4" t="s">
        <v>25</v>
      </c>
      <c r="B21" s="29">
        <f t="shared" ref="B21:I21" si="6">SUM(B16:B20)</f>
        <v>2385214.2171428385</v>
      </c>
      <c r="C21" s="29">
        <f t="shared" si="6"/>
        <v>2600592.683588834</v>
      </c>
      <c r="D21" s="29">
        <f t="shared" si="6"/>
        <v>2838882.047147457</v>
      </c>
      <c r="E21" s="29">
        <f t="shared" si="6"/>
        <v>3050724.3921708139</v>
      </c>
      <c r="F21" s="29">
        <f t="shared" si="6"/>
        <v>3305605.4890000001</v>
      </c>
      <c r="G21" s="29">
        <f t="shared" si="6"/>
        <v>3524591.6127666659</v>
      </c>
      <c r="H21" s="29">
        <f t="shared" si="6"/>
        <v>3744671.0906056673</v>
      </c>
      <c r="I21" s="29">
        <f t="shared" si="6"/>
        <v>4002488.828077436</v>
      </c>
      <c r="J21" s="18"/>
      <c r="K21" s="18"/>
      <c r="L21" s="18"/>
      <c r="M21" s="18"/>
      <c r="N21" s="18"/>
      <c r="O21" s="18"/>
      <c r="P21" s="18"/>
      <c r="Q21" s="18"/>
      <c r="R21" s="18"/>
      <c r="S21" s="18"/>
      <c r="T21" s="18"/>
      <c r="U21" s="18"/>
      <c r="V21" s="18"/>
      <c r="W21" s="18"/>
      <c r="X21" s="18"/>
      <c r="Y21" s="18"/>
      <c r="Z21" s="18"/>
      <c r="AA21" s="18"/>
      <c r="AB21" s="18"/>
      <c r="AC21" s="18"/>
      <c r="AD21" s="18"/>
      <c r="AE21" s="18"/>
    </row>
    <row r="22" spans="1:31" x14ac:dyDescent="0.25">
      <c r="A22" s="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1:31" x14ac:dyDescent="0.25">
      <c r="A23" t="s">
        <v>43</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77" zoomScaleNormal="77" workbookViewId="0">
      <pane xSplit="1" ySplit="8" topLeftCell="B9" activePane="bottomRight" state="frozen"/>
      <selection pane="topRight" activeCell="B1" sqref="B1"/>
      <selection pane="bottomLeft" activeCell="A9" sqref="A9"/>
      <selection pane="bottomRight" activeCell="B9" sqref="B9"/>
    </sheetView>
  </sheetViews>
  <sheetFormatPr defaultRowHeight="15" x14ac:dyDescent="0.25"/>
  <cols>
    <col min="1" max="1" width="26.5703125" customWidth="1"/>
    <col min="7" max="7" width="9.85546875" bestFit="1" customWidth="1"/>
    <col min="8" max="9" width="9.7109375" bestFit="1" customWidth="1"/>
    <col min="10" max="10" width="9.85546875" bestFit="1" customWidth="1"/>
    <col min="11" max="11" width="9.7109375" bestFit="1" customWidth="1"/>
    <col min="12" max="13" width="9.85546875" bestFit="1" customWidth="1"/>
    <col min="14" max="14" width="27.42578125" bestFit="1" customWidth="1"/>
    <col min="15" max="15" width="11.140625" bestFit="1" customWidth="1"/>
    <col min="16" max="16" width="10.7109375" bestFit="1" customWidth="1"/>
  </cols>
  <sheetData>
    <row r="1" spans="1:21" ht="26.25" x14ac:dyDescent="0.4">
      <c r="A1" s="1" t="s">
        <v>33</v>
      </c>
      <c r="B1" s="19"/>
      <c r="C1" s="5"/>
      <c r="D1" s="5"/>
      <c r="E1" s="5"/>
      <c r="F1" s="5"/>
      <c r="G1" s="5"/>
      <c r="H1" s="5"/>
      <c r="I1" s="5"/>
      <c r="J1" s="5"/>
      <c r="K1" s="5"/>
      <c r="L1" s="5"/>
      <c r="M1" s="5"/>
      <c r="N1" s="5"/>
      <c r="O1" s="5"/>
      <c r="P1" s="5"/>
      <c r="Q1" s="5"/>
      <c r="R1" s="5"/>
    </row>
    <row r="2" spans="1:21" x14ac:dyDescent="0.25">
      <c r="A2" t="s">
        <v>37</v>
      </c>
      <c r="B2" s="5"/>
      <c r="C2" s="5"/>
      <c r="D2" s="5"/>
      <c r="E2" s="5"/>
      <c r="F2" s="5"/>
      <c r="G2" s="5"/>
      <c r="H2" s="5"/>
      <c r="I2" s="5"/>
      <c r="J2" s="5"/>
      <c r="K2" s="5"/>
      <c r="L2" s="5"/>
      <c r="M2" s="5"/>
      <c r="N2" s="5"/>
      <c r="O2" s="5"/>
      <c r="P2" s="5"/>
      <c r="Q2" s="5"/>
      <c r="R2" s="5"/>
    </row>
    <row r="3" spans="1:21" x14ac:dyDescent="0.25">
      <c r="A3" s="5"/>
      <c r="B3" s="5"/>
      <c r="C3" s="5"/>
      <c r="D3" s="5"/>
      <c r="E3" s="5"/>
      <c r="F3" s="5"/>
      <c r="G3" s="5"/>
      <c r="H3" s="5"/>
      <c r="I3" s="5"/>
      <c r="J3" s="5"/>
      <c r="K3" s="5"/>
      <c r="L3" s="5"/>
      <c r="M3" s="5"/>
      <c r="N3" s="5"/>
      <c r="O3" s="5"/>
      <c r="P3" s="5"/>
      <c r="Q3" s="5"/>
      <c r="R3" s="5"/>
    </row>
    <row r="4" spans="1:21" x14ac:dyDescent="0.25">
      <c r="A4" s="7" t="s">
        <v>13</v>
      </c>
      <c r="B4" s="5"/>
      <c r="C4" s="5"/>
      <c r="D4" s="5"/>
      <c r="E4" s="5"/>
      <c r="F4" s="5"/>
      <c r="G4" s="5"/>
      <c r="H4" s="5"/>
      <c r="I4" s="5"/>
      <c r="J4" s="5"/>
      <c r="K4" s="5"/>
      <c r="L4" s="5"/>
      <c r="M4" s="5"/>
      <c r="N4" s="5"/>
      <c r="O4" s="5"/>
      <c r="P4" s="5"/>
      <c r="Q4" s="5"/>
      <c r="R4" s="5"/>
    </row>
    <row r="5" spans="1:21" x14ac:dyDescent="0.25">
      <c r="A5" s="5" t="s">
        <v>15</v>
      </c>
      <c r="B5" s="8"/>
      <c r="C5" s="8"/>
      <c r="D5" s="8"/>
      <c r="E5" s="8"/>
      <c r="F5" s="8"/>
      <c r="G5" s="8"/>
      <c r="H5" s="8"/>
      <c r="I5" s="8"/>
      <c r="J5" s="8"/>
      <c r="K5" s="8"/>
      <c r="L5" s="8"/>
      <c r="M5" s="8"/>
      <c r="N5" s="8"/>
      <c r="O5" s="8"/>
      <c r="P5" s="8"/>
      <c r="Q5" s="8"/>
      <c r="R5" s="8"/>
      <c r="S5" s="8"/>
      <c r="T5" s="8"/>
      <c r="U5" s="8"/>
    </row>
    <row r="6" spans="1:21" x14ac:dyDescent="0.25">
      <c r="A6" s="5" t="s">
        <v>8</v>
      </c>
      <c r="B6" s="5"/>
      <c r="C6" s="5"/>
      <c r="D6" s="5"/>
      <c r="E6" s="5"/>
      <c r="F6" s="5"/>
      <c r="G6" s="5"/>
      <c r="H6" s="5"/>
      <c r="I6" s="5"/>
      <c r="J6" s="5"/>
      <c r="K6" s="5"/>
      <c r="L6" s="5"/>
      <c r="M6" s="5"/>
      <c r="N6" s="5"/>
      <c r="O6" s="5"/>
      <c r="P6" s="5"/>
      <c r="Q6" s="5"/>
      <c r="R6" s="5"/>
      <c r="S6" s="5"/>
      <c r="T6" s="5"/>
      <c r="U6" s="5"/>
    </row>
    <row r="7" spans="1:21" x14ac:dyDescent="0.25">
      <c r="B7" s="10"/>
      <c r="C7" s="10"/>
      <c r="D7" s="10"/>
      <c r="E7" s="10"/>
      <c r="F7" s="10"/>
      <c r="G7" s="10"/>
      <c r="H7" s="10"/>
      <c r="I7" s="10"/>
      <c r="J7" s="10"/>
      <c r="K7" s="10"/>
      <c r="L7" s="10"/>
      <c r="M7" s="10"/>
      <c r="N7" s="10" t="s">
        <v>48</v>
      </c>
      <c r="O7" s="10"/>
      <c r="P7" s="10"/>
      <c r="Q7" s="10"/>
      <c r="R7" s="10"/>
      <c r="S7" s="10"/>
      <c r="T7" s="10"/>
      <c r="U7" s="10"/>
    </row>
    <row r="8" spans="1:21" x14ac:dyDescent="0.25">
      <c r="A8" s="5"/>
      <c r="B8" s="5" t="s">
        <v>51</v>
      </c>
      <c r="C8" s="5" t="s">
        <v>38</v>
      </c>
      <c r="D8" s="5" t="s">
        <v>21</v>
      </c>
      <c r="E8" s="5" t="s">
        <v>251</v>
      </c>
      <c r="F8" s="5"/>
      <c r="G8" s="20">
        <v>2011</v>
      </c>
      <c r="H8" s="20">
        <v>2012</v>
      </c>
      <c r="I8" s="20">
        <v>2013</v>
      </c>
      <c r="J8" s="20">
        <v>2014</v>
      </c>
      <c r="K8" s="20">
        <v>2015</v>
      </c>
      <c r="L8" s="20">
        <v>2016</v>
      </c>
      <c r="M8" s="5">
        <v>2017</v>
      </c>
      <c r="N8" s="5" t="s">
        <v>28</v>
      </c>
      <c r="O8" s="5" t="s">
        <v>29</v>
      </c>
      <c r="P8" s="5" t="s">
        <v>46</v>
      </c>
      <c r="Q8" s="5"/>
      <c r="R8" s="5"/>
      <c r="S8" s="5"/>
      <c r="T8" s="5"/>
      <c r="U8" s="5"/>
    </row>
    <row r="9" spans="1:21" x14ac:dyDescent="0.25">
      <c r="A9" s="5" t="s">
        <v>49</v>
      </c>
      <c r="B9" s="6">
        <f>(K9/G9)^(1/4)-1</f>
        <v>2.4136508809987411E-2</v>
      </c>
      <c r="C9" s="6">
        <f>L9/K9-1</f>
        <v>1.1469814809269341E-2</v>
      </c>
      <c r="D9" s="6">
        <f>M9/L9-1</f>
        <v>1.0728479240713629E-2</v>
      </c>
      <c r="E9" s="6">
        <f>(P9/O9)^(1/4)-1</f>
        <v>2.8591390727727983E-3</v>
      </c>
      <c r="F9" s="6"/>
      <c r="G9" s="18">
        <v>1664361.817000621</v>
      </c>
      <c r="H9" s="18">
        <v>1737687.2657254124</v>
      </c>
      <c r="I9" s="18">
        <v>1791255.1362269528</v>
      </c>
      <c r="J9" s="18">
        <v>1805157.5698787444</v>
      </c>
      <c r="K9" s="18">
        <v>1830961.1825530317</v>
      </c>
      <c r="L9" s="18">
        <v>1851961.968239876</v>
      </c>
      <c r="M9" s="18">
        <v>1871830.7037707285</v>
      </c>
      <c r="N9" s="13">
        <v>1875986.0378946483</v>
      </c>
      <c r="O9" s="13">
        <v>1863152.7275330941</v>
      </c>
      <c r="P9" s="13">
        <v>1884552.3369133223</v>
      </c>
      <c r="Q9" s="13"/>
      <c r="R9" s="13"/>
      <c r="S9" s="13"/>
      <c r="T9" s="13"/>
      <c r="U9" s="13"/>
    </row>
    <row r="10" spans="1:21" x14ac:dyDescent="0.25">
      <c r="A10" s="5" t="s">
        <v>50</v>
      </c>
      <c r="B10" s="6">
        <f t="shared" ref="B10:B14" si="0">(K10/G10)^(1/4)-1</f>
        <v>2.233837914047121E-2</v>
      </c>
      <c r="C10" s="6">
        <f t="shared" ref="C10:C14" si="1">L10/K10-1</f>
        <v>2.0233333636438866E-2</v>
      </c>
      <c r="D10" s="6">
        <f t="shared" ref="D10:D14" si="2">M10/L10-1</f>
        <v>4.3299176761368852E-3</v>
      </c>
      <c r="E10" s="38">
        <f t="shared" ref="E10:E14" si="3">(P10/O10)^(1/4)-1</f>
        <v>4.7539575937993739E-4</v>
      </c>
      <c r="F10" s="6"/>
      <c r="G10" s="18">
        <v>564159.16934636934</v>
      </c>
      <c r="H10" s="18">
        <v>580885.42211660359</v>
      </c>
      <c r="I10" s="18">
        <v>599014.20649760915</v>
      </c>
      <c r="J10" s="18">
        <v>614298.56756194669</v>
      </c>
      <c r="K10" s="18">
        <v>616283.17338581884</v>
      </c>
      <c r="L10" s="18">
        <v>628752.63644745748</v>
      </c>
      <c r="M10" s="18">
        <v>631475.08360192901</v>
      </c>
      <c r="N10" s="13">
        <v>634772.64147017547</v>
      </c>
      <c r="O10" s="13">
        <v>632065.28077163443</v>
      </c>
      <c r="P10" s="13">
        <v>633268.062744622</v>
      </c>
      <c r="Q10" s="13"/>
      <c r="R10" s="13"/>
      <c r="S10" s="13"/>
      <c r="T10" s="13"/>
      <c r="U10" s="13"/>
    </row>
    <row r="11" spans="1:21" x14ac:dyDescent="0.25">
      <c r="A11" s="5" t="s">
        <v>47</v>
      </c>
      <c r="B11" s="6">
        <f t="shared" si="0"/>
        <v>4.3800646079640737E-2</v>
      </c>
      <c r="C11" s="6">
        <f t="shared" si="1"/>
        <v>-6.6337692839435469E-3</v>
      </c>
      <c r="D11" s="6">
        <f t="shared" si="2"/>
        <v>-3.211950849905354E-2</v>
      </c>
      <c r="E11" s="6">
        <f t="shared" si="3"/>
        <v>-1.671144844929473E-3</v>
      </c>
      <c r="F11" s="6"/>
      <c r="G11" s="18">
        <v>535153.3114640842</v>
      </c>
      <c r="H11" s="18">
        <v>572728.49301023223</v>
      </c>
      <c r="I11" s="18">
        <v>585046.27123879595</v>
      </c>
      <c r="J11" s="18">
        <v>622869.65136977483</v>
      </c>
      <c r="K11" s="18">
        <v>635255.54188907752</v>
      </c>
      <c r="L11" s="18">
        <v>631041.40318783885</v>
      </c>
      <c r="M11" s="18">
        <v>610772.66347489238</v>
      </c>
      <c r="N11" s="13">
        <v>612273.79530904698</v>
      </c>
      <c r="O11" s="13">
        <v>614255.9978929105</v>
      </c>
      <c r="P11" s="13">
        <v>610160.236142101</v>
      </c>
      <c r="Q11" s="13"/>
      <c r="R11" s="13"/>
      <c r="S11" s="13"/>
      <c r="T11" s="13"/>
      <c r="U11" s="13"/>
    </row>
    <row r="12" spans="1:21" x14ac:dyDescent="0.25">
      <c r="A12" s="5" t="s">
        <v>12</v>
      </c>
      <c r="B12" s="6">
        <f t="shared" si="0"/>
        <v>2.9842988163636619E-2</v>
      </c>
      <c r="C12" s="6">
        <f t="shared" si="1"/>
        <v>2.3513654296764441E-2</v>
      </c>
      <c r="D12" s="6">
        <f t="shared" si="2"/>
        <v>-8.9022251243185968E-3</v>
      </c>
      <c r="E12" s="6">
        <f t="shared" si="3"/>
        <v>8.4686042568142827E-3</v>
      </c>
      <c r="F12" s="6"/>
      <c r="G12" s="18">
        <v>798257.85040988412</v>
      </c>
      <c r="H12" s="18">
        <v>825446.50341779261</v>
      </c>
      <c r="I12" s="18">
        <v>825844.47873802832</v>
      </c>
      <c r="J12" s="18">
        <v>867975.2554701406</v>
      </c>
      <c r="K12" s="18">
        <v>897898.5367179669</v>
      </c>
      <c r="L12" s="18">
        <v>919011.41250392376</v>
      </c>
      <c r="M12" s="18">
        <v>910830.1660179958</v>
      </c>
      <c r="N12" s="13">
        <v>912698.87240115856</v>
      </c>
      <c r="O12" s="13">
        <v>905274.69663593941</v>
      </c>
      <c r="P12" s="13">
        <v>936332.09606088314</v>
      </c>
      <c r="Q12" s="13"/>
      <c r="R12" s="13"/>
      <c r="S12" s="13"/>
      <c r="T12" s="13"/>
      <c r="U12" s="13"/>
    </row>
    <row r="13" spans="1:21" x14ac:dyDescent="0.25">
      <c r="A13" s="5" t="s">
        <v>14</v>
      </c>
      <c r="B13" s="6">
        <f t="shared" si="0"/>
        <v>4.5887208731841822E-2</v>
      </c>
      <c r="C13" s="6">
        <f t="shared" si="1"/>
        <v>4.0587468057933229E-3</v>
      </c>
      <c r="D13" s="6">
        <f t="shared" si="2"/>
        <v>-8.3638962288304919E-3</v>
      </c>
      <c r="E13" s="6">
        <f t="shared" si="3"/>
        <v>7.8426264084134889E-3</v>
      </c>
      <c r="F13" s="6"/>
      <c r="G13" s="18">
        <v>791252.18831830123</v>
      </c>
      <c r="H13" s="18">
        <v>870340.5132677845</v>
      </c>
      <c r="I13" s="18">
        <v>903221.75922787748</v>
      </c>
      <c r="J13" s="18">
        <v>914462.62443863472</v>
      </c>
      <c r="K13" s="18">
        <v>946791.45669747971</v>
      </c>
      <c r="L13" s="18">
        <v>950634.24349810299</v>
      </c>
      <c r="M13" s="18">
        <v>942683.23733391205</v>
      </c>
      <c r="N13" s="13">
        <v>934486.30411299889</v>
      </c>
      <c r="O13" s="13">
        <v>941816.65748762793</v>
      </c>
      <c r="P13" s="13">
        <v>971711.3117550211</v>
      </c>
      <c r="Q13" s="13"/>
      <c r="R13" s="13"/>
      <c r="S13" s="13"/>
      <c r="T13" s="13"/>
      <c r="U13" s="13"/>
    </row>
    <row r="14" spans="1:21" x14ac:dyDescent="0.25">
      <c r="A14" s="14" t="s">
        <v>13</v>
      </c>
      <c r="B14" s="6">
        <f t="shared" si="0"/>
        <v>2.2704602671575813E-2</v>
      </c>
      <c r="C14" s="6">
        <f t="shared" si="1"/>
        <v>4.7921254680851622E-3</v>
      </c>
      <c r="D14" s="6">
        <f t="shared" si="2"/>
        <v>5.4171239257045922E-3</v>
      </c>
      <c r="E14" s="6">
        <f t="shared" si="3"/>
        <v>1.477023375167752E-3</v>
      </c>
      <c r="F14" s="6"/>
      <c r="G14" s="18">
        <v>2790940.0572206075</v>
      </c>
      <c r="H14" s="18">
        <v>2871174.3467042912</v>
      </c>
      <c r="I14" s="18">
        <v>2933000.9571593916</v>
      </c>
      <c r="J14" s="18">
        <v>3003521.568873303</v>
      </c>
      <c r="K14" s="18">
        <v>3053172.5626358883</v>
      </c>
      <c r="L14" s="18">
        <v>3067803.7486317544</v>
      </c>
      <c r="M14" s="18">
        <v>3084422.4217178337</v>
      </c>
      <c r="N14" s="15">
        <v>3084842.5907812966</v>
      </c>
      <c r="O14" s="15">
        <v>3079705.8173762094</v>
      </c>
      <c r="P14" s="15">
        <v>3097941.359090325</v>
      </c>
      <c r="Q14" s="15"/>
      <c r="R14" s="15"/>
      <c r="S14" s="15"/>
      <c r="T14" s="15"/>
      <c r="U14" s="15"/>
    </row>
    <row r="15" spans="1:21" x14ac:dyDescent="0.25">
      <c r="A15" s="5"/>
      <c r="B15" s="13"/>
      <c r="C15" s="13"/>
      <c r="D15" s="13"/>
      <c r="E15" s="13"/>
      <c r="F15" s="13"/>
      <c r="G15" s="13"/>
      <c r="H15" s="13"/>
      <c r="I15" s="13"/>
      <c r="J15" s="13"/>
      <c r="K15" s="13"/>
      <c r="L15" s="13"/>
      <c r="M15" s="13"/>
      <c r="N15" s="13"/>
      <c r="O15" s="13"/>
      <c r="P15" s="13"/>
      <c r="Q15" s="13"/>
      <c r="R15" s="13"/>
      <c r="S15" s="13"/>
      <c r="T15" s="13"/>
      <c r="U15" s="13"/>
    </row>
    <row r="16" spans="1:21" x14ac:dyDescent="0.25">
      <c r="A16" s="5"/>
      <c r="B16" s="5"/>
      <c r="C16" s="5"/>
      <c r="D16" s="5"/>
      <c r="E16" s="5"/>
      <c r="F16" s="5"/>
      <c r="G16" s="5"/>
      <c r="H16" s="5"/>
      <c r="I16" s="5"/>
      <c r="J16" s="5"/>
      <c r="K16" s="5"/>
      <c r="L16" s="5"/>
      <c r="M16" s="5"/>
      <c r="N16" s="5"/>
      <c r="O16" s="5"/>
      <c r="P16" s="5"/>
      <c r="Q16" s="5"/>
      <c r="R16" s="5"/>
    </row>
    <row r="17" spans="1:18" x14ac:dyDescent="0.25">
      <c r="A17" s="43" t="s">
        <v>252</v>
      </c>
      <c r="B17" s="5"/>
      <c r="C17" s="5"/>
      <c r="D17" s="5"/>
      <c r="E17" s="5"/>
      <c r="F17" s="5"/>
      <c r="G17" s="5"/>
      <c r="H17" s="5"/>
      <c r="I17" s="5"/>
      <c r="J17" s="5"/>
      <c r="K17" s="5"/>
      <c r="L17" s="5"/>
      <c r="M17" s="5"/>
      <c r="N17" s="5"/>
      <c r="O17" s="5"/>
      <c r="P17" s="5"/>
      <c r="Q17" s="5"/>
      <c r="R17" s="5"/>
    </row>
    <row r="18" spans="1:18" x14ac:dyDescent="0.25">
      <c r="A18" t="s">
        <v>43</v>
      </c>
      <c r="B18" s="5"/>
      <c r="C18" s="5"/>
      <c r="D18" s="5"/>
      <c r="E18" s="5"/>
      <c r="F18" s="5"/>
      <c r="G18" s="5"/>
      <c r="H18" s="5"/>
      <c r="I18" s="5"/>
      <c r="J18" s="5"/>
      <c r="K18" s="5"/>
      <c r="L18" s="5"/>
      <c r="M18" s="5"/>
      <c r="N18" s="5"/>
      <c r="O18" s="5"/>
      <c r="P18" s="5"/>
      <c r="Q18" s="5"/>
      <c r="R18" s="5"/>
    </row>
    <row r="19" spans="1:18" x14ac:dyDescent="0.25">
      <c r="A19" s="5"/>
      <c r="B19" s="5"/>
      <c r="C19" s="5"/>
      <c r="D19" s="5"/>
      <c r="E19" s="5"/>
      <c r="F19" s="5"/>
      <c r="G19" s="5"/>
      <c r="H19" s="5"/>
      <c r="I19" s="5"/>
      <c r="J19" s="5"/>
      <c r="K19" s="5"/>
      <c r="L19" s="5"/>
      <c r="M19" s="5"/>
      <c r="N19" s="5"/>
      <c r="O19" s="5"/>
      <c r="P19" s="5"/>
      <c r="Q19" s="5"/>
      <c r="R19" s="5"/>
    </row>
    <row r="20" spans="1:18" x14ac:dyDescent="0.25">
      <c r="A20" s="5"/>
      <c r="B20" s="5"/>
      <c r="C20" s="5"/>
      <c r="D20" s="5"/>
      <c r="E20" s="5"/>
      <c r="F20" s="5"/>
      <c r="G20" s="5"/>
      <c r="H20" s="5"/>
      <c r="I20" s="5"/>
      <c r="J20" s="5"/>
      <c r="K20" s="5"/>
      <c r="L20" s="5"/>
      <c r="M20" s="5"/>
      <c r="N20" s="5"/>
      <c r="O20" s="5"/>
      <c r="P20" s="5"/>
      <c r="Q20" s="5"/>
      <c r="R20" s="5"/>
    </row>
    <row r="21" spans="1:18" x14ac:dyDescent="0.25">
      <c r="A21" s="5"/>
      <c r="B21" s="5"/>
      <c r="C21" s="5"/>
      <c r="D21" s="5"/>
      <c r="E21" s="5"/>
      <c r="F21" s="5"/>
      <c r="G21" s="5"/>
      <c r="H21" s="5"/>
      <c r="I21" s="5"/>
      <c r="J21" s="5"/>
      <c r="K21" s="5"/>
      <c r="L21" s="5"/>
      <c r="M21" s="5"/>
      <c r="N21" s="5"/>
      <c r="O21" s="5"/>
      <c r="P21" s="5"/>
      <c r="Q21" s="5"/>
      <c r="R21" s="5"/>
    </row>
    <row r="22" spans="1:18" x14ac:dyDescent="0.25">
      <c r="A22" s="5"/>
      <c r="B22" s="5"/>
      <c r="C22" s="5"/>
      <c r="D22" s="5"/>
      <c r="E22" s="5"/>
      <c r="F22" s="5"/>
      <c r="G22" s="5"/>
      <c r="H22" s="5"/>
      <c r="I22" s="5"/>
      <c r="J22" s="5"/>
      <c r="K22" s="5"/>
      <c r="L22" s="5"/>
      <c r="M22" s="5"/>
      <c r="N22" s="5"/>
      <c r="O22" s="5"/>
      <c r="P22" s="5"/>
      <c r="Q22" s="5"/>
      <c r="R22" s="5"/>
    </row>
    <row r="23" spans="1:18" x14ac:dyDescent="0.25">
      <c r="A23" s="5"/>
      <c r="B23" s="5"/>
      <c r="C23" s="5"/>
      <c r="D23" s="5"/>
      <c r="E23" s="5"/>
      <c r="F23" s="5"/>
      <c r="G23" s="5"/>
      <c r="H23" s="5"/>
      <c r="I23" s="5"/>
      <c r="J23" s="5"/>
      <c r="K23" s="5"/>
      <c r="L23" s="5"/>
      <c r="M23" s="5"/>
      <c r="N23" s="5"/>
      <c r="O23" s="5"/>
      <c r="P23" s="5"/>
      <c r="Q23" s="5"/>
      <c r="R23" s="5"/>
    </row>
    <row r="24" spans="1:18" x14ac:dyDescent="0.25">
      <c r="A24" s="5"/>
      <c r="B24" s="5"/>
      <c r="C24" s="5"/>
      <c r="D24" s="5"/>
      <c r="E24" s="5"/>
      <c r="F24" s="5"/>
      <c r="G24" s="5"/>
      <c r="H24" s="5"/>
      <c r="I24" s="5"/>
      <c r="J24" s="5"/>
      <c r="K24" s="5"/>
      <c r="L24" s="5"/>
      <c r="M24" s="5"/>
      <c r="N24" s="5"/>
      <c r="O24" s="5"/>
      <c r="P24" s="5"/>
      <c r="Q24" s="5"/>
      <c r="R24" s="5"/>
    </row>
    <row r="25" spans="1:18" x14ac:dyDescent="0.25">
      <c r="A25" s="5"/>
      <c r="B25" s="5"/>
      <c r="C25" s="5"/>
      <c r="D25" s="5"/>
      <c r="E25" s="5"/>
      <c r="F25" s="5"/>
      <c r="G25" s="5"/>
      <c r="H25" s="5"/>
      <c r="I25" s="5"/>
      <c r="J25" s="5"/>
      <c r="K25" s="5"/>
      <c r="L25" s="5"/>
      <c r="M25" s="5"/>
      <c r="N25" s="5"/>
      <c r="O25" s="5"/>
      <c r="P25" s="5"/>
      <c r="Q25" s="5"/>
      <c r="R25" s="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zoomScale="53" zoomScaleNormal="53" workbookViewId="0">
      <pane xSplit="1" ySplit="8" topLeftCell="B13" activePane="bottomRight" state="frozen"/>
      <selection pane="topRight" activeCell="B1" sqref="B1"/>
      <selection pane="bottomLeft" activeCell="A9" sqref="A9"/>
      <selection pane="bottomRight" activeCell="B37" sqref="B37"/>
    </sheetView>
  </sheetViews>
  <sheetFormatPr defaultRowHeight="15" x14ac:dyDescent="0.25"/>
  <sheetData>
    <row r="1" spans="1:26" ht="26.25" x14ac:dyDescent="0.4">
      <c r="A1" s="1" t="s">
        <v>18</v>
      </c>
      <c r="B1" s="5"/>
      <c r="C1" s="5"/>
      <c r="D1" s="5"/>
      <c r="E1" s="5"/>
      <c r="F1" s="5"/>
      <c r="G1" s="5"/>
      <c r="H1" s="5"/>
      <c r="I1" s="5"/>
      <c r="J1" s="5"/>
      <c r="K1" s="5"/>
      <c r="L1" s="5"/>
      <c r="M1" s="5"/>
      <c r="N1" s="5"/>
      <c r="O1" s="5"/>
      <c r="P1" s="5"/>
      <c r="Q1" s="6"/>
      <c r="R1" s="5"/>
      <c r="S1" s="5"/>
      <c r="T1" s="5"/>
      <c r="U1" s="5"/>
      <c r="V1" s="5"/>
      <c r="W1" s="5"/>
      <c r="X1" s="5"/>
      <c r="Y1" s="5"/>
      <c r="Z1" s="5"/>
    </row>
    <row r="2" spans="1:26" x14ac:dyDescent="0.25">
      <c r="A2" s="7" t="s">
        <v>17</v>
      </c>
      <c r="B2" s="5"/>
      <c r="C2" s="5"/>
      <c r="D2" s="5"/>
      <c r="E2" s="5"/>
      <c r="F2" s="5"/>
      <c r="G2" s="5"/>
      <c r="H2" s="5"/>
      <c r="I2" s="5"/>
      <c r="J2" s="5"/>
      <c r="K2" s="5"/>
      <c r="L2" s="5"/>
      <c r="M2" s="5"/>
      <c r="N2" s="5"/>
      <c r="O2" s="5"/>
      <c r="P2" s="5"/>
      <c r="Q2" s="6"/>
      <c r="R2" s="5"/>
      <c r="S2" s="5"/>
      <c r="T2" s="5"/>
      <c r="U2" s="5"/>
      <c r="V2" s="5"/>
      <c r="W2" s="5"/>
      <c r="X2" s="5"/>
      <c r="Y2" s="5"/>
      <c r="Z2" s="5"/>
    </row>
    <row r="3" spans="1:26" x14ac:dyDescent="0.25">
      <c r="A3" s="7" t="s">
        <v>6</v>
      </c>
      <c r="B3" s="5"/>
      <c r="C3" s="5"/>
      <c r="D3" s="5"/>
      <c r="E3" s="5"/>
      <c r="F3" s="5"/>
      <c r="G3" s="5"/>
      <c r="H3" s="5"/>
      <c r="I3" s="5"/>
      <c r="J3" s="5"/>
      <c r="K3" s="5"/>
      <c r="L3" s="5"/>
      <c r="M3" s="5"/>
      <c r="N3" s="5"/>
      <c r="O3" s="5"/>
      <c r="P3" s="5"/>
      <c r="Q3" s="6"/>
      <c r="R3" s="5"/>
      <c r="S3" s="5"/>
      <c r="T3" s="5"/>
      <c r="U3" s="5"/>
      <c r="V3" s="5"/>
      <c r="W3" s="5"/>
      <c r="X3" s="5"/>
      <c r="Y3" s="5"/>
      <c r="Z3" s="5"/>
    </row>
    <row r="4" spans="1:26" x14ac:dyDescent="0.25">
      <c r="A4" s="5" t="s">
        <v>16</v>
      </c>
      <c r="B4" s="8"/>
      <c r="C4" s="8"/>
      <c r="D4" s="8"/>
      <c r="E4" s="8"/>
      <c r="F4" s="8"/>
      <c r="G4" s="8"/>
      <c r="H4" s="8"/>
      <c r="I4" s="8"/>
      <c r="J4" s="8"/>
      <c r="K4" s="8"/>
      <c r="L4" s="8"/>
      <c r="M4" s="8"/>
      <c r="N4" s="8"/>
      <c r="O4" s="8"/>
      <c r="P4" s="8"/>
      <c r="Q4" s="9"/>
      <c r="R4" s="8"/>
      <c r="S4" s="8"/>
      <c r="T4" s="8"/>
      <c r="U4" s="8"/>
      <c r="V4" s="8"/>
      <c r="W4" s="8"/>
      <c r="X4" s="8"/>
      <c r="Y4" s="8"/>
      <c r="Z4" s="8"/>
    </row>
    <row r="5" spans="1:26" x14ac:dyDescent="0.25">
      <c r="A5" s="5" t="s">
        <v>8</v>
      </c>
      <c r="B5" s="10"/>
      <c r="C5" s="10"/>
      <c r="D5" s="10"/>
      <c r="E5" s="10"/>
      <c r="F5" s="10"/>
      <c r="G5" s="10"/>
      <c r="H5" s="10"/>
      <c r="I5" s="10"/>
      <c r="J5" s="10"/>
      <c r="K5" s="10"/>
      <c r="L5" s="10"/>
      <c r="M5" s="10"/>
      <c r="N5" s="10"/>
      <c r="O5" s="10"/>
      <c r="P5" s="10"/>
      <c r="Q5" s="6"/>
      <c r="R5" s="10"/>
      <c r="S5" s="10"/>
      <c r="T5" s="10"/>
      <c r="U5" s="10"/>
      <c r="V5" s="10"/>
      <c r="W5" s="10"/>
      <c r="X5" s="10"/>
      <c r="Y5" s="10"/>
      <c r="Z5" s="10"/>
    </row>
    <row r="6" spans="1:26" x14ac:dyDescent="0.25">
      <c r="A6" s="11"/>
      <c r="B6" s="6"/>
      <c r="C6" s="6"/>
      <c r="D6" s="6"/>
      <c r="E6" s="6"/>
      <c r="F6" s="6"/>
      <c r="G6" s="6"/>
      <c r="H6" s="6"/>
      <c r="I6" s="6"/>
      <c r="J6" s="6"/>
      <c r="K6" s="6"/>
      <c r="L6" s="6"/>
      <c r="M6" s="6"/>
      <c r="N6" s="6"/>
      <c r="O6" s="6"/>
      <c r="P6" s="6"/>
      <c r="Q6" s="12"/>
      <c r="R6" s="11"/>
      <c r="S6" s="11"/>
      <c r="T6" s="11"/>
      <c r="U6" s="11"/>
      <c r="V6" s="11"/>
      <c r="W6" s="11"/>
      <c r="X6" s="11"/>
      <c r="Y6" s="11"/>
      <c r="Z6" s="11"/>
    </row>
    <row r="7" spans="1:26" x14ac:dyDescent="0.25">
      <c r="A7" s="11"/>
      <c r="B7" s="11">
        <v>2011</v>
      </c>
      <c r="C7" s="11"/>
      <c r="D7" s="11"/>
      <c r="E7" s="11"/>
      <c r="F7" s="11">
        <v>2012</v>
      </c>
      <c r="G7" s="11"/>
      <c r="H7" s="11"/>
      <c r="I7" s="11"/>
      <c r="J7" s="11">
        <v>2013</v>
      </c>
      <c r="K7" s="11"/>
      <c r="L7" s="11"/>
      <c r="M7" s="11"/>
      <c r="N7" s="11">
        <v>2014</v>
      </c>
      <c r="O7" s="11"/>
      <c r="P7" s="11"/>
      <c r="Q7" s="11"/>
      <c r="R7" s="11">
        <v>2015</v>
      </c>
      <c r="S7" s="11"/>
      <c r="T7" s="11"/>
      <c r="U7" s="11"/>
      <c r="V7" s="11">
        <v>2016</v>
      </c>
      <c r="W7" s="12"/>
      <c r="X7" s="11"/>
      <c r="Y7" s="11"/>
      <c r="Z7" s="11">
        <v>2017</v>
      </c>
    </row>
    <row r="8" spans="1:26" x14ac:dyDescent="0.25">
      <c r="A8" s="11"/>
      <c r="B8" s="11">
        <v>1</v>
      </c>
      <c r="C8" s="11">
        <v>2</v>
      </c>
      <c r="D8" s="11">
        <v>3</v>
      </c>
      <c r="E8" s="11">
        <v>4</v>
      </c>
      <c r="F8" s="11">
        <v>1</v>
      </c>
      <c r="G8" s="11">
        <v>2</v>
      </c>
      <c r="H8" s="11">
        <v>3</v>
      </c>
      <c r="I8" s="11">
        <v>4</v>
      </c>
      <c r="J8" s="11">
        <v>1</v>
      </c>
      <c r="K8" s="11">
        <v>2</v>
      </c>
      <c r="L8" s="11">
        <v>3</v>
      </c>
      <c r="M8" s="11">
        <v>4</v>
      </c>
      <c r="N8" s="11">
        <v>1</v>
      </c>
      <c r="O8" s="11">
        <v>2</v>
      </c>
      <c r="P8" s="11">
        <v>3</v>
      </c>
      <c r="Q8" s="11">
        <v>4</v>
      </c>
      <c r="R8" s="11">
        <v>1</v>
      </c>
      <c r="S8" s="11">
        <v>2</v>
      </c>
      <c r="T8" s="11">
        <v>3</v>
      </c>
      <c r="U8" s="11">
        <v>4</v>
      </c>
      <c r="V8" s="11">
        <v>1</v>
      </c>
      <c r="W8" s="12">
        <v>2</v>
      </c>
      <c r="X8" s="11">
        <v>3</v>
      </c>
      <c r="Y8" s="11">
        <v>4</v>
      </c>
      <c r="Z8" s="11">
        <v>1</v>
      </c>
    </row>
    <row r="9" spans="1:26" x14ac:dyDescent="0.25">
      <c r="A9" s="5" t="s">
        <v>1</v>
      </c>
      <c r="B9" s="18">
        <f t="shared" ref="B9:Z13" si="0">B16/$B16*100</f>
        <v>100</v>
      </c>
      <c r="C9" s="18">
        <f>C16/$B16*100</f>
        <v>98.240425200183225</v>
      </c>
      <c r="D9" s="18">
        <f t="shared" si="0"/>
        <v>97.682269236502236</v>
      </c>
      <c r="E9" s="18">
        <f t="shared" si="0"/>
        <v>97.570333104886302</v>
      </c>
      <c r="F9" s="18">
        <f t="shared" si="0"/>
        <v>98.047525167366118</v>
      </c>
      <c r="G9" s="18">
        <f t="shared" si="0"/>
        <v>99.533789354608444</v>
      </c>
      <c r="H9" s="18">
        <f t="shared" si="0"/>
        <v>100.57462660061056</v>
      </c>
      <c r="I9" s="18">
        <f t="shared" si="0"/>
        <v>102.27594691495325</v>
      </c>
      <c r="J9" s="18">
        <f t="shared" si="0"/>
        <v>102.24339865443939</v>
      </c>
      <c r="K9" s="18">
        <f t="shared" si="0"/>
        <v>102.82920149563076</v>
      </c>
      <c r="L9" s="18">
        <f t="shared" si="0"/>
        <v>105.26072874725081</v>
      </c>
      <c r="M9" s="18">
        <f t="shared" si="0"/>
        <v>108.03751595579686</v>
      </c>
      <c r="N9" s="18">
        <f t="shared" si="0"/>
        <v>109.07525997001683</v>
      </c>
      <c r="O9" s="18">
        <f t="shared" si="0"/>
        <v>110.33081220219638</v>
      </c>
      <c r="P9" s="18">
        <f t="shared" si="0"/>
        <v>112.82824411115951</v>
      </c>
      <c r="Q9" s="18">
        <f t="shared" si="0"/>
        <v>114.93883973345487</v>
      </c>
      <c r="R9" s="18">
        <f t="shared" si="0"/>
        <v>111.60383002126883</v>
      </c>
      <c r="S9" s="18">
        <f t="shared" si="0"/>
        <v>105.5056821332568</v>
      </c>
      <c r="T9" s="18">
        <f t="shared" si="0"/>
        <v>102.29580129578714</v>
      </c>
      <c r="U9" s="18">
        <f t="shared" si="0"/>
        <v>100.58309761785608</v>
      </c>
      <c r="V9" s="18">
        <f t="shared" si="0"/>
        <v>98.321239427863873</v>
      </c>
      <c r="W9" s="18">
        <f t="shared" si="0"/>
        <v>96.343890943822132</v>
      </c>
      <c r="X9" s="18">
        <f t="shared" si="0"/>
        <v>96.285972234964092</v>
      </c>
      <c r="Y9" s="18">
        <f t="shared" si="0"/>
        <v>96.251879056508969</v>
      </c>
      <c r="Z9" s="18">
        <f t="shared" si="0"/>
        <v>101.19170941742716</v>
      </c>
    </row>
    <row r="10" spans="1:26" x14ac:dyDescent="0.25">
      <c r="A10" s="5" t="s">
        <v>2</v>
      </c>
      <c r="B10" s="18">
        <f t="shared" si="0"/>
        <v>100</v>
      </c>
      <c r="C10" s="18">
        <f t="shared" si="0"/>
        <v>99.268364064935909</v>
      </c>
      <c r="D10" s="18">
        <f t="shared" si="0"/>
        <v>94.436927258393879</v>
      </c>
      <c r="E10" s="18">
        <f t="shared" si="0"/>
        <v>94.023033388605484</v>
      </c>
      <c r="F10" s="18">
        <f t="shared" si="0"/>
        <v>91.472992719622425</v>
      </c>
      <c r="G10" s="18">
        <f t="shared" si="0"/>
        <v>96.902397928261337</v>
      </c>
      <c r="H10" s="18">
        <f t="shared" si="0"/>
        <v>94.863244414280445</v>
      </c>
      <c r="I10" s="18">
        <f t="shared" si="0"/>
        <v>93.20326322938574</v>
      </c>
      <c r="J10" s="18">
        <f t="shared" si="0"/>
        <v>96.325838888151296</v>
      </c>
      <c r="K10" s="18">
        <f t="shared" si="0"/>
        <v>95.190949950071229</v>
      </c>
      <c r="L10" s="18">
        <f t="shared" si="0"/>
        <v>97.945714925923184</v>
      </c>
      <c r="M10" s="18">
        <f t="shared" si="0"/>
        <v>101.87140339566598</v>
      </c>
      <c r="N10" s="18">
        <f t="shared" si="0"/>
        <v>95.598323221133199</v>
      </c>
      <c r="O10" s="18">
        <f t="shared" si="0"/>
        <v>94.96272203840843</v>
      </c>
      <c r="P10" s="18">
        <f t="shared" si="0"/>
        <v>95.942830788362571</v>
      </c>
      <c r="Q10" s="18">
        <f t="shared" si="0"/>
        <v>99.318402273481695</v>
      </c>
      <c r="R10" s="18">
        <f t="shared" si="0"/>
        <v>102.41231790516952</v>
      </c>
      <c r="S10" s="18">
        <f t="shared" si="0"/>
        <v>100.82296689325678</v>
      </c>
      <c r="T10" s="18">
        <f t="shared" si="0"/>
        <v>98.501148547598603</v>
      </c>
      <c r="U10" s="18">
        <f t="shared" si="0"/>
        <v>99.239110149439938</v>
      </c>
      <c r="V10" s="18">
        <f t="shared" si="0"/>
        <v>93.319382211525749</v>
      </c>
      <c r="W10" s="18">
        <f t="shared" si="0"/>
        <v>96.557346021507641</v>
      </c>
      <c r="X10" s="18">
        <f t="shared" si="0"/>
        <v>97.550616426346409</v>
      </c>
      <c r="Y10" s="18">
        <f t="shared" si="0"/>
        <v>94.628538414568368</v>
      </c>
      <c r="Z10" s="18">
        <f t="shared" si="0"/>
        <v>97.514525778281921</v>
      </c>
    </row>
    <row r="11" spans="1:26" x14ac:dyDescent="0.25">
      <c r="A11" s="5" t="s">
        <v>3</v>
      </c>
      <c r="B11" s="18">
        <f t="shared" si="0"/>
        <v>100</v>
      </c>
      <c r="C11" s="18">
        <f t="shared" si="0"/>
        <v>98.753415637957659</v>
      </c>
      <c r="D11" s="18">
        <f t="shared" si="0"/>
        <v>98.552076673000315</v>
      </c>
      <c r="E11" s="18">
        <f t="shared" si="0"/>
        <v>99.55324051666058</v>
      </c>
      <c r="F11" s="18">
        <f t="shared" si="0"/>
        <v>101.0634397481422</v>
      </c>
      <c r="G11" s="18">
        <f t="shared" si="0"/>
        <v>100.9404119046374</v>
      </c>
      <c r="H11" s="18">
        <f t="shared" si="0"/>
        <v>101.07136057173851</v>
      </c>
      <c r="I11" s="18">
        <f t="shared" si="0"/>
        <v>102.10345565362913</v>
      </c>
      <c r="J11" s="18">
        <f t="shared" si="0"/>
        <v>100.19469565944243</v>
      </c>
      <c r="K11" s="18">
        <f t="shared" si="0"/>
        <v>103.17676865643244</v>
      </c>
      <c r="L11" s="18">
        <f t="shared" si="0"/>
        <v>101.39222682795995</v>
      </c>
      <c r="M11" s="18">
        <f t="shared" si="0"/>
        <v>104.54162414437194</v>
      </c>
      <c r="N11" s="18">
        <f t="shared" si="0"/>
        <v>103.08067400255965</v>
      </c>
      <c r="O11" s="18">
        <f t="shared" si="0"/>
        <v>101.95882180340541</v>
      </c>
      <c r="P11" s="18">
        <f t="shared" si="0"/>
        <v>101.59301676292863</v>
      </c>
      <c r="Q11" s="18">
        <f t="shared" si="0"/>
        <v>103.5672797623501</v>
      </c>
      <c r="R11" s="18">
        <f t="shared" si="0"/>
        <v>103.05816547549344</v>
      </c>
      <c r="S11" s="18">
        <f t="shared" si="0"/>
        <v>101.43107971446963</v>
      </c>
      <c r="T11" s="18">
        <f t="shared" si="0"/>
        <v>102.65760518175288</v>
      </c>
      <c r="U11" s="18">
        <f t="shared" si="0"/>
        <v>102.05627642910891</v>
      </c>
      <c r="V11" s="18">
        <f t="shared" si="0"/>
        <v>102.21335102794893</v>
      </c>
      <c r="W11" s="18">
        <f t="shared" si="0"/>
        <v>104.1037365701055</v>
      </c>
      <c r="X11" s="18">
        <f t="shared" si="0"/>
        <v>103.22259831118299</v>
      </c>
      <c r="Y11" s="18">
        <f t="shared" si="0"/>
        <v>102.41350879685282</v>
      </c>
      <c r="Z11" s="18">
        <f t="shared" si="0"/>
        <v>101.4477236232036</v>
      </c>
    </row>
    <row r="12" spans="1:26" x14ac:dyDescent="0.25">
      <c r="A12" s="5" t="s">
        <v>4</v>
      </c>
      <c r="B12" s="18">
        <f t="shared" si="0"/>
        <v>100</v>
      </c>
      <c r="C12" s="18">
        <f t="shared" si="0"/>
        <v>101.06008827532405</v>
      </c>
      <c r="D12" s="18">
        <f t="shared" si="0"/>
        <v>102.17200968399808</v>
      </c>
      <c r="E12" s="18">
        <f t="shared" si="0"/>
        <v>103.20559840239471</v>
      </c>
      <c r="F12" s="18">
        <f t="shared" si="0"/>
        <v>102.87189478191925</v>
      </c>
      <c r="G12" s="18">
        <f t="shared" si="0"/>
        <v>103.37337239721352</v>
      </c>
      <c r="H12" s="18">
        <f t="shared" si="0"/>
        <v>104.50967339826079</v>
      </c>
      <c r="I12" s="18">
        <f t="shared" si="0"/>
        <v>106.15505208752909</v>
      </c>
      <c r="J12" s="18">
        <f t="shared" si="0"/>
        <v>106.40543898106026</v>
      </c>
      <c r="K12" s="18">
        <f t="shared" si="0"/>
        <v>108.69935086685352</v>
      </c>
      <c r="L12" s="18">
        <f t="shared" si="0"/>
        <v>109.57174596040755</v>
      </c>
      <c r="M12" s="18">
        <f t="shared" si="0"/>
        <v>111.26288832450722</v>
      </c>
      <c r="N12" s="18">
        <f t="shared" si="0"/>
        <v>112.14389895400949</v>
      </c>
      <c r="O12" s="18">
        <f t="shared" si="0"/>
        <v>112.57852560705186</v>
      </c>
      <c r="P12" s="18">
        <f t="shared" si="0"/>
        <v>113.06210224165052</v>
      </c>
      <c r="Q12" s="18">
        <f t="shared" si="0"/>
        <v>113.79616116818528</v>
      </c>
      <c r="R12" s="18">
        <f t="shared" si="0"/>
        <v>114.39992707321936</v>
      </c>
      <c r="S12" s="18">
        <f t="shared" si="0"/>
        <v>114.730196351117</v>
      </c>
      <c r="T12" s="18">
        <f t="shared" si="0"/>
        <v>114.98371443229469</v>
      </c>
      <c r="U12" s="18">
        <f t="shared" si="0"/>
        <v>115.29352181231532</v>
      </c>
      <c r="V12" s="18">
        <f t="shared" si="0"/>
        <v>115.52382204169547</v>
      </c>
      <c r="W12" s="18">
        <f t="shared" si="0"/>
        <v>115.55216172785592</v>
      </c>
      <c r="X12" s="18">
        <f t="shared" si="0"/>
        <v>115.76304308191968</v>
      </c>
      <c r="Y12" s="18">
        <f t="shared" si="0"/>
        <v>115.87316823459848</v>
      </c>
      <c r="Z12" s="18">
        <f t="shared" si="0"/>
        <v>115.4997847001361</v>
      </c>
    </row>
    <row r="13" spans="1:26" x14ac:dyDescent="0.25">
      <c r="A13" s="5" t="s">
        <v>5</v>
      </c>
      <c r="B13" s="18">
        <f t="shared" si="0"/>
        <v>100</v>
      </c>
      <c r="C13" s="18">
        <f t="shared" si="0"/>
        <v>101.16215504943456</v>
      </c>
      <c r="D13" s="18">
        <f t="shared" si="0"/>
        <v>102.15549639696162</v>
      </c>
      <c r="E13" s="18">
        <f t="shared" si="0"/>
        <v>103.07633922706839</v>
      </c>
      <c r="F13" s="18">
        <f t="shared" si="0"/>
        <v>103.74274201843959</v>
      </c>
      <c r="G13" s="18">
        <f t="shared" si="0"/>
        <v>104.31494136369635</v>
      </c>
      <c r="H13" s="18">
        <f t="shared" si="0"/>
        <v>104.82500638769771</v>
      </c>
      <c r="I13" s="18">
        <f t="shared" si="0"/>
        <v>105.35453862806143</v>
      </c>
      <c r="J13" s="18">
        <f t="shared" si="0"/>
        <v>106.00844263391107</v>
      </c>
      <c r="K13" s="18">
        <f t="shared" si="0"/>
        <v>106.94373400678188</v>
      </c>
      <c r="L13" s="18">
        <f t="shared" si="0"/>
        <v>107.58501662429421</v>
      </c>
      <c r="M13" s="18">
        <f t="shared" si="0"/>
        <v>108.28283523307559</v>
      </c>
      <c r="N13" s="18">
        <f t="shared" si="0"/>
        <v>108.7460460745416</v>
      </c>
      <c r="O13" s="18">
        <f t="shared" si="0"/>
        <v>109.24465668359429</v>
      </c>
      <c r="P13" s="18">
        <f t="shared" si="0"/>
        <v>109.89859059738023</v>
      </c>
      <c r="Q13" s="18">
        <f t="shared" si="0"/>
        <v>110.39003348240313</v>
      </c>
      <c r="R13" s="18">
        <f t="shared" si="0"/>
        <v>110.85413819161663</v>
      </c>
      <c r="S13" s="18">
        <f t="shared" si="0"/>
        <v>111.01726097248257</v>
      </c>
      <c r="T13" s="18">
        <f t="shared" si="0"/>
        <v>111.34949531141987</v>
      </c>
      <c r="U13" s="18">
        <f t="shared" si="0"/>
        <v>111.68402080368757</v>
      </c>
      <c r="V13" s="18">
        <f t="shared" si="0"/>
        <v>111.99697303549787</v>
      </c>
      <c r="W13" s="18">
        <f t="shared" si="0"/>
        <v>112.47157793489812</v>
      </c>
      <c r="X13" s="18">
        <f t="shared" si="0"/>
        <v>112.66661552724358</v>
      </c>
      <c r="Y13" s="18">
        <f t="shared" si="0"/>
        <v>113.12132099645463</v>
      </c>
      <c r="Z13" s="18">
        <f t="shared" si="0"/>
        <v>112.5151826934753</v>
      </c>
    </row>
    <row r="14" spans="1:26" x14ac:dyDescent="0.25">
      <c r="A14" s="11"/>
      <c r="B14" s="11"/>
      <c r="C14" s="11"/>
      <c r="D14" s="11"/>
      <c r="E14" s="11"/>
      <c r="F14" s="11"/>
      <c r="G14" s="11"/>
      <c r="H14" s="11"/>
      <c r="I14" s="11"/>
      <c r="J14" s="11"/>
      <c r="K14" s="11"/>
      <c r="L14" s="11"/>
      <c r="M14" s="11"/>
      <c r="N14" s="11"/>
      <c r="O14" s="11"/>
      <c r="P14" s="11"/>
      <c r="Q14" s="11"/>
      <c r="R14" s="11"/>
      <c r="S14" s="11"/>
      <c r="T14" s="11"/>
      <c r="U14" s="11"/>
      <c r="V14" s="11"/>
      <c r="W14" s="12"/>
      <c r="X14" s="11"/>
      <c r="Y14" s="11"/>
      <c r="Z14" s="11"/>
    </row>
    <row r="15" spans="1:26" x14ac:dyDescent="0.25">
      <c r="A15" s="11"/>
      <c r="B15" s="13"/>
      <c r="C15" s="13"/>
      <c r="D15" s="13"/>
      <c r="E15" s="13"/>
      <c r="F15" s="13"/>
      <c r="G15" s="13"/>
      <c r="H15" s="13"/>
      <c r="I15" s="13"/>
      <c r="J15" s="13"/>
      <c r="K15" s="13"/>
      <c r="L15" s="13"/>
      <c r="M15" s="13"/>
      <c r="N15" s="13"/>
      <c r="O15" s="13"/>
      <c r="P15" s="13"/>
      <c r="Q15" s="13"/>
      <c r="R15" s="13"/>
      <c r="S15" s="13"/>
      <c r="T15" s="13"/>
      <c r="U15" s="13"/>
      <c r="V15" s="13"/>
      <c r="W15" s="13"/>
      <c r="X15" s="13"/>
      <c r="Y15" s="13"/>
      <c r="Z15" s="11"/>
    </row>
    <row r="16" spans="1:26" x14ac:dyDescent="0.25">
      <c r="A16" s="5" t="s">
        <v>1</v>
      </c>
      <c r="B16" s="13">
        <v>68019.47207863121</v>
      </c>
      <c r="C16" s="13">
        <v>66822.618588967205</v>
      </c>
      <c r="D16" s="13">
        <v>66442.963849096006</v>
      </c>
      <c r="E16" s="13">
        <v>66366.825483305598</v>
      </c>
      <c r="F16" s="13">
        <v>66691.409005005509</v>
      </c>
      <c r="G16" s="13">
        <v>67702.3580588615</v>
      </c>
      <c r="H16" s="13">
        <v>68410.330058789899</v>
      </c>
      <c r="I16" s="13">
        <v>69567.559154972303</v>
      </c>
      <c r="J16" s="13">
        <v>69545.42</v>
      </c>
      <c r="K16" s="13">
        <v>69943.87999999999</v>
      </c>
      <c r="L16" s="13">
        <v>71597.792000000001</v>
      </c>
      <c r="M16" s="13">
        <v>73486.547999999995</v>
      </c>
      <c r="N16" s="13">
        <v>74192.416000000012</v>
      </c>
      <c r="O16" s="13">
        <v>75046.436000000002</v>
      </c>
      <c r="P16" s="13">
        <v>76745.176000000007</v>
      </c>
      <c r="Q16" s="13">
        <v>78180.792000000001</v>
      </c>
      <c r="R16" s="13">
        <v>75912.335999999996</v>
      </c>
      <c r="S16" s="13">
        <v>71764.407999999996</v>
      </c>
      <c r="T16" s="13">
        <v>69581.063999999998</v>
      </c>
      <c r="U16" s="13">
        <v>68416.09199999999</v>
      </c>
      <c r="V16" s="13">
        <v>66877.588000000003</v>
      </c>
      <c r="W16" s="13">
        <v>65532.606</v>
      </c>
      <c r="X16" s="13">
        <v>65493.21</v>
      </c>
      <c r="Y16" s="13">
        <v>65470.020000000004</v>
      </c>
      <c r="Z16" s="13">
        <v>68830.066533076504</v>
      </c>
    </row>
    <row r="17" spans="1:26" x14ac:dyDescent="0.25">
      <c r="A17" s="5" t="s">
        <v>2</v>
      </c>
      <c r="B17" s="13">
        <v>235882.19165558601</v>
      </c>
      <c r="C17" s="13">
        <v>234156.392777017</v>
      </c>
      <c r="D17" s="13">
        <v>222759.89374929099</v>
      </c>
      <c r="E17" s="13">
        <v>221783.59181810601</v>
      </c>
      <c r="F17" s="13">
        <v>215768.5</v>
      </c>
      <c r="G17" s="13">
        <v>228575.5</v>
      </c>
      <c r="H17" s="13">
        <v>223765.5</v>
      </c>
      <c r="I17" s="13">
        <v>219849.9</v>
      </c>
      <c r="J17" s="13">
        <v>227215.49990000002</v>
      </c>
      <c r="K17" s="13">
        <v>224538.49899999998</v>
      </c>
      <c r="L17" s="13">
        <v>231036.49900000001</v>
      </c>
      <c r="M17" s="13">
        <v>240296.49900000001</v>
      </c>
      <c r="N17" s="13">
        <v>225499.41999999998</v>
      </c>
      <c r="O17" s="13">
        <v>224000.15</v>
      </c>
      <c r="P17" s="13">
        <v>226312.052</v>
      </c>
      <c r="Q17" s="13">
        <v>234274.424</v>
      </c>
      <c r="R17" s="13">
        <v>241572.41999999998</v>
      </c>
      <c r="S17" s="13">
        <v>237823.424</v>
      </c>
      <c r="T17" s="13">
        <v>232346.66800000001</v>
      </c>
      <c r="U17" s="13">
        <v>234087.38800000001</v>
      </c>
      <c r="V17" s="13">
        <v>220123.804</v>
      </c>
      <c r="W17" s="13">
        <v>227761.584</v>
      </c>
      <c r="X17" s="13">
        <v>230104.53200000001</v>
      </c>
      <c r="Y17" s="13">
        <v>223211.87034393201</v>
      </c>
      <c r="Z17" s="13">
        <v>230019.4005883628</v>
      </c>
    </row>
    <row r="18" spans="1:26" x14ac:dyDescent="0.25">
      <c r="A18" s="5" t="s">
        <v>3</v>
      </c>
      <c r="B18" s="13">
        <v>372507.71564654802</v>
      </c>
      <c r="C18" s="13">
        <v>367864.09271589702</v>
      </c>
      <c r="D18" s="13">
        <v>367114.08953682799</v>
      </c>
      <c r="E18" s="13">
        <v>370843.50210072601</v>
      </c>
      <c r="F18" s="13">
        <v>376469.11075962998</v>
      </c>
      <c r="G18" s="13">
        <v>376010.82255018101</v>
      </c>
      <c r="H18" s="13">
        <v>376498.61643866898</v>
      </c>
      <c r="I18" s="13">
        <v>380343.25025152002</v>
      </c>
      <c r="J18" s="13">
        <v>373232.97200000001</v>
      </c>
      <c r="K18" s="13">
        <v>384341.424</v>
      </c>
      <c r="L18" s="13">
        <v>377693.86800000002</v>
      </c>
      <c r="M18" s="13">
        <v>389425.61599999998</v>
      </c>
      <c r="N18" s="13">
        <v>383983.46400000004</v>
      </c>
      <c r="O18" s="13">
        <v>379804.478</v>
      </c>
      <c r="P18" s="13">
        <v>378441.826</v>
      </c>
      <c r="Q18" s="13">
        <v>385796.10800000001</v>
      </c>
      <c r="R18" s="13">
        <v>383899.61800000002</v>
      </c>
      <c r="S18" s="13">
        <v>377838.598</v>
      </c>
      <c r="T18" s="13">
        <v>382407.5</v>
      </c>
      <c r="U18" s="13">
        <v>380167.50400000002</v>
      </c>
      <c r="V18" s="13">
        <v>380752.61900000001</v>
      </c>
      <c r="W18" s="13">
        <v>387794.451</v>
      </c>
      <c r="X18" s="13">
        <v>384512.14299999998</v>
      </c>
      <c r="Y18" s="13">
        <v>381498.22213263297</v>
      </c>
      <c r="Z18" s="13">
        <v>377900.59784421918</v>
      </c>
    </row>
    <row r="19" spans="1:26" x14ac:dyDescent="0.25">
      <c r="A19" s="5" t="s">
        <v>4</v>
      </c>
      <c r="B19" s="13">
        <v>94341.2</v>
      </c>
      <c r="C19" s="13">
        <v>95341.3</v>
      </c>
      <c r="D19" s="13">
        <v>96390.3</v>
      </c>
      <c r="E19" s="13">
        <v>97365.4</v>
      </c>
      <c r="F19" s="13">
        <v>97050.58</v>
      </c>
      <c r="G19" s="13">
        <v>97523.68</v>
      </c>
      <c r="H19" s="13">
        <v>98595.68</v>
      </c>
      <c r="I19" s="13">
        <v>100147.95</v>
      </c>
      <c r="J19" s="13">
        <v>100384.16800000001</v>
      </c>
      <c r="K19" s="13">
        <v>102548.272</v>
      </c>
      <c r="L19" s="13">
        <v>103371.3</v>
      </c>
      <c r="M19" s="13">
        <v>104966.74400000001</v>
      </c>
      <c r="N19" s="13">
        <v>105797.90000000001</v>
      </c>
      <c r="O19" s="13">
        <v>106207.932</v>
      </c>
      <c r="P19" s="13">
        <v>106664.144</v>
      </c>
      <c r="Q19" s="13">
        <v>107356.664</v>
      </c>
      <c r="R19" s="13">
        <v>107926.26400000001</v>
      </c>
      <c r="S19" s="13">
        <v>108237.844</v>
      </c>
      <c r="T19" s="13">
        <v>108477.016</v>
      </c>
      <c r="U19" s="13">
        <v>108769.292</v>
      </c>
      <c r="V19" s="13">
        <v>108986.56</v>
      </c>
      <c r="W19" s="13">
        <v>109013.296</v>
      </c>
      <c r="X19" s="13">
        <v>109212.24400000001</v>
      </c>
      <c r="Y19" s="13">
        <v>109316.13739053901</v>
      </c>
      <c r="Z19" s="13">
        <v>108963.8828835248</v>
      </c>
    </row>
    <row r="20" spans="1:26" x14ac:dyDescent="0.25">
      <c r="A20" s="5" t="s">
        <v>5</v>
      </c>
      <c r="B20" s="13">
        <v>1785436.567948506</v>
      </c>
      <c r="C20" s="13">
        <v>1806186.1091773706</v>
      </c>
      <c r="D20" s="13">
        <v>1823921.5888406711</v>
      </c>
      <c r="E20" s="13">
        <v>1840362.6534627292</v>
      </c>
      <c r="F20" s="13">
        <v>1852260.8525897001</v>
      </c>
      <c r="G20" s="13">
        <v>1862477.1089414763</v>
      </c>
      <c r="H20" s="13">
        <v>1871583.9964003123</v>
      </c>
      <c r="I20" s="13">
        <v>1881038.4586588431</v>
      </c>
      <c r="J20" s="13">
        <v>1892713.4998985627</v>
      </c>
      <c r="K20" s="13">
        <v>1909412.5340866656</v>
      </c>
      <c r="L20" s="13">
        <v>1920862.2284436282</v>
      </c>
      <c r="M20" s="13">
        <v>1933321.3370627603</v>
      </c>
      <c r="N20" s="13">
        <v>1941591.6728129964</v>
      </c>
      <c r="O20" s="13">
        <v>1950494.0489586941</v>
      </c>
      <c r="P20" s="13">
        <v>1962169.6241856453</v>
      </c>
      <c r="Q20" s="13">
        <v>1970944.0251654249</v>
      </c>
      <c r="R20" s="13">
        <v>1979230.3203572941</v>
      </c>
      <c r="S20" s="13">
        <v>1982142.7741375288</v>
      </c>
      <c r="T20" s="13">
        <v>1988074.6075161973</v>
      </c>
      <c r="U20" s="13">
        <v>1994047.3479842548</v>
      </c>
      <c r="V20" s="13">
        <v>1999634.911571207</v>
      </c>
      <c r="W20" s="13">
        <v>2008108.6809983742</v>
      </c>
      <c r="X20" s="13">
        <v>2011590.9534933562</v>
      </c>
      <c r="Y20" s="13">
        <v>2019709.4312171121</v>
      </c>
      <c r="Z20" s="13">
        <v>2008887.2163033765</v>
      </c>
    </row>
    <row r="21" spans="1:26" x14ac:dyDescent="0.25">
      <c r="A21" s="5" t="s">
        <v>19</v>
      </c>
      <c r="B21" s="13">
        <v>2556187.1473292699</v>
      </c>
      <c r="C21" s="13">
        <v>2570370.5132592516</v>
      </c>
      <c r="D21" s="13">
        <v>2576628.8359758868</v>
      </c>
      <c r="E21" s="13">
        <v>2596721.9728648672</v>
      </c>
      <c r="F21" s="13">
        <v>2608240.4523543357</v>
      </c>
      <c r="G21" s="13">
        <v>2632289.4695505193</v>
      </c>
      <c r="H21" s="13">
        <v>2638854.1228977712</v>
      </c>
      <c r="I21" s="13">
        <v>2650947.1180653353</v>
      </c>
      <c r="J21" s="13">
        <v>2663091.5597985629</v>
      </c>
      <c r="K21" s="13">
        <v>2690784.6090866653</v>
      </c>
      <c r="L21" s="13">
        <v>2704561.687443628</v>
      </c>
      <c r="M21" s="13">
        <v>2741496.7440627599</v>
      </c>
      <c r="N21" s="13">
        <v>2731064.8728129966</v>
      </c>
      <c r="O21" s="13">
        <v>2735553.0449586944</v>
      </c>
      <c r="P21" s="13">
        <v>2750332.8221856453</v>
      </c>
      <c r="Q21" s="13">
        <v>2776552.013165425</v>
      </c>
      <c r="R21" s="13">
        <v>2788540.9583572941</v>
      </c>
      <c r="S21" s="13">
        <v>2777807.0481375288</v>
      </c>
      <c r="T21" s="13">
        <v>2780886.8555161972</v>
      </c>
      <c r="U21" s="13">
        <v>2785487.6239842549</v>
      </c>
      <c r="V21" s="13">
        <v>2776375.482571207</v>
      </c>
      <c r="W21" s="13">
        <v>2798210.6179983742</v>
      </c>
      <c r="X21" s="13">
        <v>2800913.0824933564</v>
      </c>
      <c r="Y21" s="13">
        <v>2799205.6810842161</v>
      </c>
      <c r="Z21" s="13">
        <v>2794601.1641525598</v>
      </c>
    </row>
    <row r="23" spans="1:26" x14ac:dyDescent="0.25">
      <c r="A23" t="s">
        <v>43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75" zoomScaleNormal="75" workbookViewId="0">
      <pane xSplit="1" ySplit="4" topLeftCell="B5" activePane="bottomRight" state="frozen"/>
      <selection pane="topRight" activeCell="B1" sqref="B1"/>
      <selection pane="bottomLeft" activeCell="A5" sqref="A5"/>
      <selection pane="bottomRight" activeCell="G16" sqref="G16"/>
    </sheetView>
  </sheetViews>
  <sheetFormatPr defaultRowHeight="15" x14ac:dyDescent="0.25"/>
  <cols>
    <col min="1" max="1" width="25.140625" style="43" customWidth="1"/>
    <col min="2" max="4" width="12.85546875" style="43" bestFit="1" customWidth="1"/>
    <col min="5" max="5" width="11.140625" style="43" bestFit="1" customWidth="1"/>
    <col min="6" max="6" width="11.5703125" style="43" bestFit="1" customWidth="1"/>
    <col min="7" max="16384" width="9.140625" style="43"/>
  </cols>
  <sheetData>
    <row r="1" spans="1:7" ht="26.25" x14ac:dyDescent="0.4">
      <c r="A1" s="44" t="s">
        <v>70</v>
      </c>
      <c r="B1" s="63"/>
      <c r="C1" s="63"/>
      <c r="D1" s="63"/>
      <c r="E1" s="63"/>
      <c r="F1" s="63"/>
      <c r="G1" s="46"/>
    </row>
    <row r="2" spans="1:7" x14ac:dyDescent="0.25">
      <c r="A2" s="63"/>
      <c r="B2" s="63"/>
      <c r="C2" s="63"/>
      <c r="D2" s="63"/>
      <c r="E2" s="63"/>
      <c r="F2" s="63"/>
      <c r="G2" s="46"/>
    </row>
    <row r="3" spans="1:7" x14ac:dyDescent="0.25">
      <c r="A3" s="64"/>
      <c r="B3" s="46"/>
      <c r="C3" s="46"/>
      <c r="D3" s="46"/>
      <c r="E3" s="46"/>
      <c r="F3" s="46"/>
      <c r="G3" s="46"/>
    </row>
    <row r="4" spans="1:7" s="66" customFormat="1" x14ac:dyDescent="0.25">
      <c r="A4" s="65"/>
      <c r="B4" s="56" t="s">
        <v>82</v>
      </c>
      <c r="C4" s="56" t="s">
        <v>83</v>
      </c>
      <c r="D4" s="56" t="s">
        <v>84</v>
      </c>
      <c r="E4" s="39" t="s">
        <v>85</v>
      </c>
      <c r="F4" s="39" t="s">
        <v>86</v>
      </c>
      <c r="G4" s="56"/>
    </row>
    <row r="5" spans="1:7" ht="30" x14ac:dyDescent="0.25">
      <c r="A5" s="67" t="s">
        <v>87</v>
      </c>
      <c r="B5" s="68">
        <v>103.09047580582524</v>
      </c>
      <c r="C5" s="68">
        <v>115.9767852815534</v>
      </c>
      <c r="D5" s="68">
        <v>117.14826796116505</v>
      </c>
      <c r="E5" s="68">
        <v>115.9767852815534</v>
      </c>
      <c r="F5" s="68">
        <v>120.662716</v>
      </c>
      <c r="G5" s="46"/>
    </row>
    <row r="6" spans="1:7" ht="30" x14ac:dyDescent="0.25">
      <c r="A6" s="67" t="s">
        <v>88</v>
      </c>
      <c r="B6" s="68">
        <v>13.99429828846154</v>
      </c>
      <c r="C6" s="68">
        <v>12.582029653846153</v>
      </c>
      <c r="D6" s="68">
        <v>13.095581884615383</v>
      </c>
      <c r="E6" s="68">
        <v>13.352358000000001</v>
      </c>
      <c r="F6" s="68">
        <v>13.352358000000001</v>
      </c>
      <c r="G6" s="46"/>
    </row>
    <row r="7" spans="1:7" ht="30" x14ac:dyDescent="0.25">
      <c r="A7" s="67" t="s">
        <v>89</v>
      </c>
      <c r="B7" s="68">
        <v>10.298740349514564</v>
      </c>
      <c r="C7" s="68">
        <v>11.204124116504854</v>
      </c>
      <c r="D7" s="68">
        <v>11.769988970873785</v>
      </c>
      <c r="E7" s="68">
        <v>11.317297087378639</v>
      </c>
      <c r="F7" s="68">
        <v>11.656815999999999</v>
      </c>
      <c r="G7" s="46"/>
    </row>
    <row r="8" spans="1:7" x14ac:dyDescent="0.25">
      <c r="A8" s="67" t="s">
        <v>74</v>
      </c>
      <c r="B8" s="68">
        <v>22.93713302970297</v>
      </c>
      <c r="C8" s="68">
        <v>24.931666336633661</v>
      </c>
      <c r="D8" s="68">
        <v>25.928932990099014</v>
      </c>
      <c r="E8" s="68">
        <v>24.183716346534652</v>
      </c>
      <c r="F8" s="68">
        <v>25.180983000000001</v>
      </c>
      <c r="G8" s="46"/>
    </row>
    <row r="9" spans="1:7" x14ac:dyDescent="0.25">
      <c r="A9" s="67" t="s">
        <v>75</v>
      </c>
      <c r="B9" s="68">
        <v>33.468124797979797</v>
      </c>
      <c r="C9" s="68">
        <v>34.172716898989897</v>
      </c>
      <c r="D9" s="68">
        <v>37.695677404040403</v>
      </c>
      <c r="E9" s="68">
        <v>34.877309000000004</v>
      </c>
      <c r="F9" s="68">
        <v>34.877309000000004</v>
      </c>
      <c r="G9" s="46"/>
    </row>
    <row r="10" spans="1:7" x14ac:dyDescent="0.25">
      <c r="A10" s="63" t="s">
        <v>90</v>
      </c>
      <c r="B10" s="68">
        <v>70.466150019801958</v>
      </c>
      <c r="C10" s="68">
        <v>72.668217207920776</v>
      </c>
      <c r="D10" s="68">
        <v>75.6043067920792</v>
      </c>
      <c r="E10" s="68">
        <v>74.136261999999988</v>
      </c>
      <c r="F10" s="68">
        <v>74.136261999999988</v>
      </c>
      <c r="G10" s="46"/>
    </row>
    <row r="11" spans="1:7" ht="30" x14ac:dyDescent="0.25">
      <c r="A11" s="67" t="s">
        <v>91</v>
      </c>
      <c r="B11" s="68">
        <v>15.093470626262627</v>
      </c>
      <c r="C11" s="68">
        <v>14.512952525252528</v>
      </c>
      <c r="D11" s="68">
        <v>13.351916323232322</v>
      </c>
      <c r="E11" s="68">
        <v>14.07756394949495</v>
      </c>
      <c r="F11" s="68">
        <v>14.367823</v>
      </c>
      <c r="G11" s="46"/>
    </row>
    <row r="12" spans="1:7" x14ac:dyDescent="0.25">
      <c r="A12" s="67" t="s">
        <v>77</v>
      </c>
      <c r="B12" s="68">
        <v>89.785432266666675</v>
      </c>
      <c r="C12" s="68">
        <v>92.681736533333336</v>
      </c>
      <c r="D12" s="68">
        <v>95.578040799999997</v>
      </c>
      <c r="E12" s="68">
        <v>88.819997511111097</v>
      </c>
      <c r="F12" s="68">
        <v>86.889127999999999</v>
      </c>
      <c r="G12" s="46"/>
    </row>
    <row r="13" spans="1:7" ht="30" x14ac:dyDescent="0.25">
      <c r="A13" s="67" t="s">
        <v>92</v>
      </c>
      <c r="B13" s="68">
        <v>26.321176541666667</v>
      </c>
      <c r="C13" s="68">
        <v>25.799965125000003</v>
      </c>
      <c r="D13" s="68">
        <v>26.060570833333337</v>
      </c>
      <c r="E13" s="68">
        <v>24.757542291666667</v>
      </c>
      <c r="F13" s="68">
        <v>25.018148</v>
      </c>
      <c r="G13" s="46"/>
    </row>
    <row r="14" spans="1:7" ht="30" x14ac:dyDescent="0.25">
      <c r="A14" s="67" t="s">
        <v>93</v>
      </c>
      <c r="B14" s="68">
        <v>14.976165638297871</v>
      </c>
      <c r="C14" s="68">
        <v>14.12038474468085</v>
      </c>
      <c r="D14" s="68">
        <v>14.12038474468085</v>
      </c>
      <c r="E14" s="68">
        <v>13.5498641489362</v>
      </c>
      <c r="F14" s="68">
        <v>13.407234000000001</v>
      </c>
      <c r="G14" s="46"/>
    </row>
    <row r="15" spans="1:7" ht="30" x14ac:dyDescent="0.25">
      <c r="A15" s="67" t="s">
        <v>94</v>
      </c>
      <c r="B15" s="68">
        <v>7.5025870408163255</v>
      </c>
      <c r="C15" s="68">
        <v>6.8205336734693871</v>
      </c>
      <c r="D15" s="68">
        <v>7.0251496836734688</v>
      </c>
      <c r="E15" s="68">
        <v>6.7523283367346929</v>
      </c>
      <c r="F15" s="68">
        <v>6.6841229999999996</v>
      </c>
      <c r="G15" s="46"/>
    </row>
    <row r="16" spans="1:7" x14ac:dyDescent="0.25">
      <c r="A16" s="67" t="s">
        <v>78</v>
      </c>
      <c r="B16" s="68">
        <v>38.038841210526314</v>
      </c>
      <c r="C16" s="68">
        <v>55.329223578947364</v>
      </c>
      <c r="D16" s="68">
        <v>61.669030447368414</v>
      </c>
      <c r="E16" s="68">
        <v>61.092684368421047</v>
      </c>
      <c r="F16" s="68">
        <v>65.703452999999996</v>
      </c>
      <c r="G16" s="46"/>
    </row>
    <row r="17" spans="1:7" x14ac:dyDescent="0.25">
      <c r="A17" s="63" t="s">
        <v>79</v>
      </c>
      <c r="B17" s="68">
        <v>3.7595937391304353</v>
      </c>
      <c r="C17" s="68">
        <v>4.0021481739130431</v>
      </c>
      <c r="D17" s="68">
        <v>3.7191680000000003</v>
      </c>
      <c r="E17" s="68">
        <v>4.0021481739130431</v>
      </c>
      <c r="F17" s="68">
        <v>3.7191680000000003</v>
      </c>
      <c r="G17" s="46"/>
    </row>
    <row r="18" spans="1:7" x14ac:dyDescent="0.25">
      <c r="A18" s="63" t="s">
        <v>76</v>
      </c>
      <c r="B18" s="68">
        <v>17.648314289999998</v>
      </c>
      <c r="C18" s="68">
        <v>14.922151920000001</v>
      </c>
      <c r="D18" s="68">
        <v>14.491705229999999</v>
      </c>
      <c r="E18" s="68">
        <v>13.20036516</v>
      </c>
      <c r="F18" s="68">
        <v>14.348223000000001</v>
      </c>
      <c r="G18" s="46"/>
    </row>
    <row r="19" spans="1:7" x14ac:dyDescent="0.25">
      <c r="A19" s="63" t="s">
        <v>80</v>
      </c>
      <c r="B19" s="68">
        <v>484.50355680000001</v>
      </c>
      <c r="C19" s="68">
        <v>504.90370656000005</v>
      </c>
      <c r="D19" s="68">
        <v>520.20381888000009</v>
      </c>
      <c r="E19" s="68">
        <v>504.90370656000005</v>
      </c>
      <c r="F19" s="68">
        <v>510.00374399999998</v>
      </c>
      <c r="G19" s="46"/>
    </row>
    <row r="20" spans="1:7" x14ac:dyDescent="0.25">
      <c r="A20" s="63"/>
      <c r="B20" s="69"/>
      <c r="C20" s="69"/>
      <c r="D20" s="69"/>
      <c r="E20" s="69"/>
      <c r="F20" s="69"/>
      <c r="G20" s="46"/>
    </row>
    <row r="21" spans="1:7" x14ac:dyDescent="0.25">
      <c r="A21" s="63" t="s">
        <v>81</v>
      </c>
      <c r="B21" s="63"/>
      <c r="C21" s="63"/>
      <c r="D21" s="63"/>
      <c r="E21" s="63"/>
      <c r="F21" s="6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55" zoomScaleNormal="55" workbookViewId="0">
      <pane xSplit="1" ySplit="3" topLeftCell="B8" activePane="bottomRight" state="frozen"/>
      <selection pane="topRight" activeCell="B1" sqref="B1"/>
      <selection pane="bottomLeft" activeCell="A4" sqref="A4"/>
      <selection pane="bottomRight" activeCell="Q38" sqref="Q38"/>
    </sheetView>
  </sheetViews>
  <sheetFormatPr defaultRowHeight="15" x14ac:dyDescent="0.25"/>
  <cols>
    <col min="1" max="1" width="33.140625" style="43" customWidth="1"/>
    <col min="2" max="2" width="12" style="43" bestFit="1" customWidth="1"/>
    <col min="3" max="4" width="10.28515625" style="43" bestFit="1" customWidth="1"/>
    <col min="5" max="5" width="10.28515625" style="43" customWidth="1"/>
    <col min="6" max="10" width="10.28515625" style="43" bestFit="1" customWidth="1"/>
    <col min="11" max="11" width="9.140625" style="43"/>
    <col min="12" max="12" width="10" style="43" bestFit="1" customWidth="1"/>
    <col min="13" max="16384" width="9.140625" style="43"/>
  </cols>
  <sheetData>
    <row r="1" spans="1:22" s="71" customFormat="1" ht="26.25" x14ac:dyDescent="0.4">
      <c r="A1" s="70" t="s">
        <v>95</v>
      </c>
      <c r="B1" s="45"/>
      <c r="C1" s="45"/>
      <c r="D1" s="45"/>
      <c r="E1" s="45"/>
      <c r="F1" s="45"/>
      <c r="G1" s="45"/>
      <c r="H1" s="45"/>
      <c r="I1" s="45"/>
      <c r="J1" s="45"/>
      <c r="L1" s="45"/>
    </row>
    <row r="2" spans="1:22" x14ac:dyDescent="0.25">
      <c r="A2" s="46"/>
      <c r="B2" s="46"/>
      <c r="C2" s="46"/>
      <c r="D2" s="46"/>
      <c r="E2" s="46"/>
      <c r="F2" s="46"/>
      <c r="G2" s="46"/>
      <c r="H2" s="46"/>
      <c r="I2" s="46"/>
      <c r="J2" s="46"/>
      <c r="L2" s="46"/>
    </row>
    <row r="3" spans="1:22" x14ac:dyDescent="0.25">
      <c r="A3" s="46"/>
      <c r="B3" s="39">
        <v>2008</v>
      </c>
      <c r="C3" s="39">
        <v>2009</v>
      </c>
      <c r="D3" s="39">
        <v>2010</v>
      </c>
      <c r="E3" s="39">
        <v>2011</v>
      </c>
      <c r="F3" s="39">
        <v>2012</v>
      </c>
      <c r="G3" s="39">
        <v>2013</v>
      </c>
      <c r="H3" s="39">
        <v>2014</v>
      </c>
      <c r="I3" s="39">
        <v>2015</v>
      </c>
      <c r="J3" s="39">
        <v>2016</v>
      </c>
      <c r="K3" s="48" t="s">
        <v>85</v>
      </c>
      <c r="L3" s="39">
        <v>2017</v>
      </c>
      <c r="O3" s="48"/>
      <c r="P3" s="48"/>
      <c r="Q3" s="48"/>
      <c r="R3" s="48"/>
      <c r="S3" s="48"/>
      <c r="T3" s="48"/>
      <c r="U3" s="48"/>
      <c r="V3" s="48"/>
    </row>
    <row r="4" spans="1:22" x14ac:dyDescent="0.25">
      <c r="A4" s="46" t="s">
        <v>1</v>
      </c>
      <c r="B4" s="46">
        <f>ROUND(B10/10,0)*10</f>
        <v>820</v>
      </c>
      <c r="C4" s="46">
        <f t="shared" ref="B4:L7" si="0">ROUND(C10/10,0)*10</f>
        <v>750</v>
      </c>
      <c r="D4" s="46">
        <f t="shared" si="0"/>
        <v>650</v>
      </c>
      <c r="E4" s="46">
        <f t="shared" si="0"/>
        <v>630</v>
      </c>
      <c r="F4" s="46">
        <f t="shared" si="0"/>
        <v>670</v>
      </c>
      <c r="G4" s="46">
        <f t="shared" si="0"/>
        <v>740</v>
      </c>
      <c r="H4" s="46">
        <f t="shared" si="0"/>
        <v>670</v>
      </c>
      <c r="I4" s="46">
        <f t="shared" si="0"/>
        <v>870</v>
      </c>
      <c r="J4" s="46">
        <f t="shared" si="0"/>
        <v>830</v>
      </c>
      <c r="K4" s="46">
        <v>880</v>
      </c>
      <c r="L4" s="46">
        <f t="shared" si="0"/>
        <v>840</v>
      </c>
      <c r="O4" s="46"/>
      <c r="P4" s="46"/>
      <c r="Q4" s="46"/>
      <c r="R4" s="46"/>
      <c r="S4" s="46"/>
      <c r="T4" s="46"/>
      <c r="U4" s="46"/>
    </row>
    <row r="5" spans="1:22" x14ac:dyDescent="0.25">
      <c r="A5" s="46" t="s">
        <v>3</v>
      </c>
      <c r="B5" s="46">
        <f t="shared" si="0"/>
        <v>2100</v>
      </c>
      <c r="C5" s="46">
        <f t="shared" si="0"/>
        <v>2030</v>
      </c>
      <c r="D5" s="46">
        <f t="shared" si="0"/>
        <v>1810</v>
      </c>
      <c r="E5" s="46">
        <f t="shared" si="0"/>
        <v>1830</v>
      </c>
      <c r="F5" s="46">
        <f t="shared" si="0"/>
        <v>1780</v>
      </c>
      <c r="G5" s="46">
        <f t="shared" si="0"/>
        <v>1840</v>
      </c>
      <c r="H5" s="46">
        <f t="shared" si="0"/>
        <v>1740</v>
      </c>
      <c r="I5" s="46">
        <f>ROUND(I11/10,0)*10</f>
        <v>1760</v>
      </c>
      <c r="J5" s="46">
        <f t="shared" si="0"/>
        <v>1710</v>
      </c>
      <c r="K5" s="46">
        <v>1790</v>
      </c>
      <c r="L5" s="46">
        <f t="shared" si="0"/>
        <v>1800</v>
      </c>
      <c r="O5" s="46"/>
      <c r="P5" s="46"/>
      <c r="Q5" s="46"/>
      <c r="R5" s="46"/>
      <c r="S5" s="46"/>
      <c r="T5" s="46"/>
      <c r="U5" s="46"/>
    </row>
    <row r="6" spans="1:22" x14ac:dyDescent="0.25">
      <c r="A6" s="46" t="s">
        <v>96</v>
      </c>
      <c r="B6" s="46">
        <f t="shared" si="0"/>
        <v>110</v>
      </c>
      <c r="C6" s="46">
        <f t="shared" si="0"/>
        <v>100</v>
      </c>
      <c r="D6" s="46">
        <f t="shared" si="0"/>
        <v>100</v>
      </c>
      <c r="E6" s="46">
        <f t="shared" si="0"/>
        <v>100</v>
      </c>
      <c r="F6" s="46">
        <f t="shared" si="0"/>
        <v>100</v>
      </c>
      <c r="G6" s="46">
        <f t="shared" si="0"/>
        <v>120</v>
      </c>
      <c r="H6" s="46">
        <f t="shared" si="0"/>
        <v>120</v>
      </c>
      <c r="I6" s="46">
        <f t="shared" si="0"/>
        <v>140</v>
      </c>
      <c r="J6" s="46">
        <f t="shared" si="0"/>
        <v>110</v>
      </c>
      <c r="K6" s="46">
        <v>150</v>
      </c>
      <c r="L6" s="46">
        <f t="shared" si="0"/>
        <v>150</v>
      </c>
      <c r="O6" s="46"/>
      <c r="P6" s="46"/>
      <c r="Q6" s="46"/>
      <c r="R6" s="46"/>
      <c r="S6" s="46"/>
      <c r="T6" s="46"/>
      <c r="U6" s="46"/>
    </row>
    <row r="7" spans="1:22" x14ac:dyDescent="0.25">
      <c r="A7" s="46" t="s">
        <v>4</v>
      </c>
      <c r="B7" s="46">
        <f t="shared" si="0"/>
        <v>1220</v>
      </c>
      <c r="C7" s="46">
        <f t="shared" si="0"/>
        <v>1210</v>
      </c>
      <c r="D7" s="46">
        <f t="shared" si="0"/>
        <v>1100</v>
      </c>
      <c r="E7" s="46">
        <f t="shared" si="0"/>
        <v>1100</v>
      </c>
      <c r="F7" s="46">
        <f t="shared" si="0"/>
        <v>1070</v>
      </c>
      <c r="G7" s="46">
        <f t="shared" si="0"/>
        <v>1150</v>
      </c>
      <c r="H7" s="46">
        <f t="shared" si="0"/>
        <v>1180</v>
      </c>
      <c r="I7" s="46">
        <f t="shared" si="0"/>
        <v>1400</v>
      </c>
      <c r="J7" s="46">
        <f t="shared" si="0"/>
        <v>1390</v>
      </c>
      <c r="K7" s="46">
        <v>1510</v>
      </c>
      <c r="L7" s="46">
        <f t="shared" si="0"/>
        <v>1400</v>
      </c>
      <c r="O7" s="46"/>
      <c r="P7" s="46"/>
      <c r="Q7" s="46"/>
      <c r="R7" s="46"/>
      <c r="S7" s="46"/>
      <c r="T7" s="46"/>
      <c r="U7" s="46"/>
    </row>
    <row r="8" spans="1:22" x14ac:dyDescent="0.25">
      <c r="A8" s="17" t="s">
        <v>97</v>
      </c>
      <c r="B8" s="46">
        <f t="shared" ref="B8:L8" si="1">B14/1000</f>
        <v>10.333813690918591</v>
      </c>
      <c r="C8" s="46">
        <f t="shared" si="1"/>
        <v>10.262216809969688</v>
      </c>
      <c r="D8" s="46">
        <f t="shared" si="1"/>
        <v>10.146556919918014</v>
      </c>
      <c r="E8" s="46">
        <f t="shared" si="1"/>
        <v>10.268664556242147</v>
      </c>
      <c r="F8" s="46">
        <f t="shared" si="1"/>
        <v>10.698314269093672</v>
      </c>
      <c r="G8" s="46">
        <f t="shared" si="1"/>
        <v>10.839299256893838</v>
      </c>
      <c r="H8" s="46">
        <f t="shared" si="1"/>
        <v>11.380160728390869</v>
      </c>
      <c r="I8" s="46">
        <f t="shared" si="1"/>
        <v>11.494897500557103</v>
      </c>
      <c r="J8" s="46">
        <f t="shared" si="1"/>
        <v>11.509601249703627</v>
      </c>
      <c r="K8" s="46">
        <v>11.896543919969721</v>
      </c>
      <c r="L8" s="46">
        <f t="shared" si="1"/>
        <v>11.922224117662962</v>
      </c>
      <c r="O8" s="46"/>
      <c r="P8" s="46"/>
      <c r="Q8" s="46"/>
      <c r="R8" s="46"/>
      <c r="S8" s="46"/>
      <c r="T8" s="46"/>
      <c r="U8" s="46"/>
    </row>
    <row r="9" spans="1:22" x14ac:dyDescent="0.25">
      <c r="A9" s="46"/>
      <c r="B9" s="46"/>
      <c r="C9" s="46"/>
      <c r="D9" s="46"/>
      <c r="E9" s="46"/>
      <c r="F9" s="46"/>
      <c r="G9" s="46"/>
      <c r="H9" s="46"/>
      <c r="I9" s="46"/>
      <c r="J9" s="46"/>
      <c r="K9" s="46"/>
      <c r="L9" s="3"/>
      <c r="O9" s="46"/>
      <c r="P9" s="46"/>
      <c r="Q9" s="46"/>
      <c r="R9" s="46"/>
      <c r="S9" s="46"/>
      <c r="T9" s="46"/>
      <c r="U9" s="46"/>
    </row>
    <row r="10" spans="1:22" x14ac:dyDescent="0.25">
      <c r="A10" s="46" t="s">
        <v>1</v>
      </c>
      <c r="B10" s="46">
        <v>820.20533767776055</v>
      </c>
      <c r="C10" s="46">
        <v>752.24744920122964</v>
      </c>
      <c r="D10" s="46">
        <v>654.73183273868699</v>
      </c>
      <c r="E10" s="46">
        <v>625.61826448335648</v>
      </c>
      <c r="F10" s="46">
        <v>674.39882334928188</v>
      </c>
      <c r="G10" s="46">
        <v>742.24628754603543</v>
      </c>
      <c r="H10" s="46">
        <v>669.7119504196761</v>
      </c>
      <c r="I10" s="46">
        <v>869.34269184948448</v>
      </c>
      <c r="J10" s="46">
        <v>825.4895771112358</v>
      </c>
      <c r="K10" s="46">
        <v>875.05551586645254</v>
      </c>
      <c r="L10" s="46">
        <v>835.21679761608607</v>
      </c>
      <c r="M10" s="32"/>
      <c r="N10" s="32"/>
      <c r="O10" s="46"/>
      <c r="P10" s="46"/>
      <c r="Q10" s="46"/>
      <c r="R10" s="46"/>
      <c r="S10" s="46"/>
      <c r="T10" s="46"/>
      <c r="U10" s="46"/>
    </row>
    <row r="11" spans="1:22" x14ac:dyDescent="0.25">
      <c r="A11" s="46" t="s">
        <v>3</v>
      </c>
      <c r="B11" s="46">
        <v>2098.986975978592</v>
      </c>
      <c r="C11" s="46">
        <v>2031.7603500411974</v>
      </c>
      <c r="D11" s="46">
        <v>1806.4614056391467</v>
      </c>
      <c r="E11" s="46">
        <v>1832.2550509347013</v>
      </c>
      <c r="F11" s="46">
        <v>1781.2932623994971</v>
      </c>
      <c r="G11" s="46">
        <v>1837.8327421719932</v>
      </c>
      <c r="H11" s="46">
        <v>1744.6321747471441</v>
      </c>
      <c r="I11" s="46">
        <v>1756.0316936901934</v>
      </c>
      <c r="J11" s="46">
        <v>1711.508415843439</v>
      </c>
      <c r="K11" s="46">
        <v>1789.777150156895</v>
      </c>
      <c r="L11" s="46">
        <v>1799.3583603560028</v>
      </c>
      <c r="O11" s="46"/>
      <c r="P11" s="46"/>
      <c r="Q11" s="46"/>
      <c r="R11" s="46"/>
      <c r="S11" s="46"/>
      <c r="T11" s="46"/>
      <c r="U11" s="46"/>
    </row>
    <row r="12" spans="1:22" x14ac:dyDescent="0.25">
      <c r="A12" s="46" t="s">
        <v>96</v>
      </c>
      <c r="B12" s="46">
        <v>108.83158601693493</v>
      </c>
      <c r="C12" s="46">
        <v>103.55568043160292</v>
      </c>
      <c r="D12" s="46">
        <v>102.70509994335423</v>
      </c>
      <c r="E12" s="46">
        <v>96.86773334522826</v>
      </c>
      <c r="F12" s="46">
        <v>102.55648090182119</v>
      </c>
      <c r="G12" s="46">
        <v>122.847646334064</v>
      </c>
      <c r="H12" s="46">
        <v>118.16927068650557</v>
      </c>
      <c r="I12" s="46">
        <v>136.13369077076885</v>
      </c>
      <c r="J12" s="46">
        <v>111.10937648797695</v>
      </c>
      <c r="K12" s="46">
        <v>145.37948877569258</v>
      </c>
      <c r="L12" s="46">
        <v>147.69540262193399</v>
      </c>
      <c r="O12" s="46"/>
      <c r="P12" s="46"/>
      <c r="Q12" s="46"/>
      <c r="R12" s="46"/>
      <c r="S12" s="46"/>
      <c r="T12" s="46"/>
      <c r="U12" s="46"/>
    </row>
    <row r="13" spans="1:22" x14ac:dyDescent="0.25">
      <c r="A13" s="46" t="s">
        <v>4</v>
      </c>
      <c r="B13" s="46">
        <v>1222.6575736923194</v>
      </c>
      <c r="C13" s="46">
        <v>1207.180177342774</v>
      </c>
      <c r="D13" s="46">
        <v>1098.2615020654621</v>
      </c>
      <c r="E13" s="46">
        <v>1098.4026024308994</v>
      </c>
      <c r="F13" s="46">
        <v>1073.4527659201378</v>
      </c>
      <c r="G13" s="46">
        <v>1149.3124137772738</v>
      </c>
      <c r="H13" s="46">
        <v>1181.5689907778294</v>
      </c>
      <c r="I13" s="46">
        <v>1400.5971934648687</v>
      </c>
      <c r="J13" s="46">
        <v>1387.738735384165</v>
      </c>
      <c r="K13" s="46">
        <v>1505.4943758580728</v>
      </c>
      <c r="L13" s="46">
        <v>1395.2130870559292</v>
      </c>
      <c r="O13" s="46"/>
      <c r="P13" s="46"/>
      <c r="Q13" s="46"/>
      <c r="R13" s="46"/>
      <c r="S13" s="46"/>
      <c r="T13" s="46"/>
      <c r="U13" s="46"/>
    </row>
    <row r="14" spans="1:22" x14ac:dyDescent="0.25">
      <c r="A14" s="46" t="s">
        <v>5</v>
      </c>
      <c r="B14" s="46">
        <f t="shared" ref="B14:L14" si="2">SUM(B16:B22)</f>
        <v>10333.813690918591</v>
      </c>
      <c r="C14" s="46">
        <f t="shared" si="2"/>
        <v>10262.216809969688</v>
      </c>
      <c r="D14" s="46">
        <f t="shared" si="2"/>
        <v>10146.556919918014</v>
      </c>
      <c r="E14" s="46">
        <f t="shared" si="2"/>
        <v>10268.664556242147</v>
      </c>
      <c r="F14" s="46">
        <f t="shared" si="2"/>
        <v>10698.314269093671</v>
      </c>
      <c r="G14" s="46">
        <f t="shared" si="2"/>
        <v>10839.299256893839</v>
      </c>
      <c r="H14" s="46">
        <f t="shared" si="2"/>
        <v>11380.160728390869</v>
      </c>
      <c r="I14" s="46">
        <f t="shared" si="2"/>
        <v>11494.897500557103</v>
      </c>
      <c r="J14" s="46">
        <f t="shared" si="2"/>
        <v>11509.601249703626</v>
      </c>
      <c r="K14" s="46">
        <v>11896.543919969721</v>
      </c>
      <c r="L14" s="46">
        <f t="shared" si="2"/>
        <v>11922.224117662961</v>
      </c>
      <c r="M14" s="32"/>
      <c r="O14" s="46"/>
      <c r="P14" s="46"/>
      <c r="Q14" s="46"/>
      <c r="R14" s="46"/>
      <c r="S14" s="46"/>
      <c r="T14" s="46"/>
      <c r="U14" s="46"/>
    </row>
    <row r="15" spans="1:22" x14ac:dyDescent="0.25">
      <c r="A15" s="46"/>
      <c r="B15" s="46"/>
      <c r="C15" s="46"/>
      <c r="D15" s="46"/>
      <c r="E15" s="46"/>
      <c r="F15" s="46"/>
      <c r="G15" s="46"/>
      <c r="H15" s="46"/>
      <c r="I15" s="46"/>
      <c r="J15" s="46"/>
      <c r="K15" s="46"/>
      <c r="L15" s="46"/>
      <c r="O15" s="46"/>
      <c r="P15" s="46"/>
      <c r="Q15" s="46"/>
      <c r="R15" s="46"/>
      <c r="S15" s="46"/>
      <c r="T15" s="46"/>
      <c r="U15" s="46"/>
    </row>
    <row r="16" spans="1:22" x14ac:dyDescent="0.25">
      <c r="A16" s="46" t="s">
        <v>11</v>
      </c>
      <c r="B16" s="46">
        <v>3270.5599031326169</v>
      </c>
      <c r="C16" s="46">
        <v>3155.505997044927</v>
      </c>
      <c r="D16" s="46">
        <v>3054.9926089004275</v>
      </c>
      <c r="E16" s="46">
        <v>3102.8747814613312</v>
      </c>
      <c r="F16" s="46">
        <v>3136.4251466541587</v>
      </c>
      <c r="G16" s="46">
        <v>3086.625562274472</v>
      </c>
      <c r="H16" s="46">
        <v>3178.6649788546606</v>
      </c>
      <c r="I16" s="46">
        <v>3118.7084146626271</v>
      </c>
      <c r="J16" s="46">
        <v>3136.2235434682325</v>
      </c>
      <c r="K16" s="46">
        <v>3207.1914139558448</v>
      </c>
      <c r="L16" s="46">
        <v>3264.957416269212</v>
      </c>
      <c r="O16" s="46"/>
      <c r="P16" s="46"/>
      <c r="Q16" s="46"/>
      <c r="R16" s="46"/>
      <c r="S16" s="46"/>
      <c r="T16" s="46"/>
      <c r="U16" s="46"/>
    </row>
    <row r="17" spans="1:21" x14ac:dyDescent="0.25">
      <c r="A17" s="46" t="s">
        <v>98</v>
      </c>
      <c r="B17" s="46">
        <v>832.41114821297174</v>
      </c>
      <c r="C17" s="46">
        <v>779.5445468895764</v>
      </c>
      <c r="D17" s="46">
        <v>809.83020177482047</v>
      </c>
      <c r="E17" s="46">
        <v>822.14143715980265</v>
      </c>
      <c r="F17" s="46">
        <v>834.37339611820119</v>
      </c>
      <c r="G17" s="46">
        <v>897.04234077770082</v>
      </c>
      <c r="H17" s="46">
        <v>947.47097339621098</v>
      </c>
      <c r="I17" s="46">
        <v>922.20368990953864</v>
      </c>
      <c r="J17" s="46">
        <v>861.89669584162027</v>
      </c>
      <c r="K17" s="46">
        <v>964.6005841463442</v>
      </c>
      <c r="L17" s="46">
        <v>953.89835850237705</v>
      </c>
      <c r="O17" s="46"/>
      <c r="P17" s="46"/>
      <c r="Q17" s="46"/>
      <c r="R17" s="46"/>
      <c r="S17" s="46"/>
      <c r="T17" s="46"/>
      <c r="U17" s="46"/>
    </row>
    <row r="18" spans="1:21" x14ac:dyDescent="0.25">
      <c r="A18" s="46" t="s">
        <v>99</v>
      </c>
      <c r="B18" s="46">
        <v>1812.5755750457784</v>
      </c>
      <c r="C18" s="46">
        <v>1853.7301126689679</v>
      </c>
      <c r="D18" s="46">
        <v>1824.5172875811224</v>
      </c>
      <c r="E18" s="46">
        <v>1814.4006962820449</v>
      </c>
      <c r="F18" s="46">
        <v>1859.5159590871117</v>
      </c>
      <c r="G18" s="46">
        <v>1966.6946404107157</v>
      </c>
      <c r="H18" s="46">
        <v>2011.528642027597</v>
      </c>
      <c r="I18" s="46">
        <v>2164.3444891992845</v>
      </c>
      <c r="J18" s="46">
        <v>2220.24198685176</v>
      </c>
      <c r="K18" s="46">
        <v>2378.1353006929667</v>
      </c>
      <c r="L18" s="46">
        <v>2395.2649432793974</v>
      </c>
      <c r="O18" s="46"/>
      <c r="P18" s="46"/>
      <c r="Q18" s="46"/>
      <c r="R18" s="46"/>
      <c r="S18" s="46"/>
      <c r="T18" s="46"/>
      <c r="U18" s="46"/>
    </row>
    <row r="19" spans="1:21" x14ac:dyDescent="0.25">
      <c r="A19" s="46" t="s">
        <v>100</v>
      </c>
      <c r="B19" s="46">
        <v>2785.2946473016709</v>
      </c>
      <c r="C19" s="46">
        <v>2835.5595232487726</v>
      </c>
      <c r="D19" s="46">
        <v>2866.0550430663156</v>
      </c>
      <c r="E19" s="46">
        <v>3008.3564654808224</v>
      </c>
      <c r="F19" s="46">
        <v>3224.271379554079</v>
      </c>
      <c r="G19" s="46">
        <v>3266.0614581521181</v>
      </c>
      <c r="H19" s="46">
        <v>3530.7014688324739</v>
      </c>
      <c r="I19" s="46">
        <v>3548.1470712517594</v>
      </c>
      <c r="J19" s="46">
        <v>3543.754104228346</v>
      </c>
      <c r="K19" s="46">
        <v>3569.2366285690546</v>
      </c>
      <c r="L19" s="46">
        <v>3560.1117684240694</v>
      </c>
      <c r="O19" s="46"/>
      <c r="P19" s="46"/>
      <c r="Q19" s="46"/>
      <c r="R19" s="46"/>
      <c r="S19" s="46"/>
      <c r="T19" s="46"/>
      <c r="U19" s="46"/>
    </row>
    <row r="20" spans="1:21" x14ac:dyDescent="0.25">
      <c r="A20" s="46" t="s">
        <v>101</v>
      </c>
      <c r="B20" s="46">
        <v>1255.4274226529772</v>
      </c>
      <c r="C20" s="46">
        <v>1286.0156796612</v>
      </c>
      <c r="D20" s="46">
        <v>1251.4992590923621</v>
      </c>
      <c r="E20" s="46">
        <v>1216.1867060387499</v>
      </c>
      <c r="F20" s="46">
        <v>1255.3078863450246</v>
      </c>
      <c r="G20" s="46">
        <v>1215.4474209417056</v>
      </c>
      <c r="H20" s="46">
        <v>1290.2691171924578</v>
      </c>
      <c r="I20" s="46">
        <v>1291.7544127675872</v>
      </c>
      <c r="J20" s="46">
        <v>1296.096703367273</v>
      </c>
      <c r="K20" s="46">
        <v>1319.3520884411732</v>
      </c>
      <c r="L20" s="46">
        <v>1311.3572928793526</v>
      </c>
      <c r="M20" s="32"/>
      <c r="O20" s="46"/>
      <c r="P20" s="46"/>
      <c r="Q20" s="46"/>
      <c r="R20" s="46"/>
      <c r="S20" s="46"/>
      <c r="T20" s="46"/>
      <c r="U20" s="46"/>
    </row>
    <row r="21" spans="1:21" x14ac:dyDescent="0.25">
      <c r="A21" s="46" t="s">
        <v>5</v>
      </c>
      <c r="B21" s="46">
        <v>4.7478768653396433</v>
      </c>
      <c r="C21" s="46">
        <v>2.3469214757463943</v>
      </c>
      <c r="D21" s="46">
        <v>7.169384445366072</v>
      </c>
      <c r="E21" s="46">
        <v>2.9846389539402569</v>
      </c>
      <c r="F21" s="46">
        <v>4.3467861717602219</v>
      </c>
      <c r="G21" s="46">
        <v>4.1065279715013183</v>
      </c>
      <c r="H21" s="46">
        <v>2.6258783403059409</v>
      </c>
      <c r="I21" s="46">
        <v>3.7076830401678116</v>
      </c>
      <c r="J21" s="46">
        <v>4.195966257553347</v>
      </c>
      <c r="K21" s="46">
        <v>11.074858183644027</v>
      </c>
      <c r="L21" s="46">
        <v>2.7004924187672437</v>
      </c>
      <c r="O21" s="46"/>
      <c r="P21" s="46"/>
      <c r="Q21" s="46"/>
      <c r="R21" s="46"/>
      <c r="S21" s="46"/>
      <c r="T21" s="46"/>
      <c r="U21" s="46"/>
    </row>
    <row r="22" spans="1:21" x14ac:dyDescent="0.25">
      <c r="A22" s="46" t="s">
        <v>2</v>
      </c>
      <c r="B22" s="46">
        <v>372.79711770723577</v>
      </c>
      <c r="C22" s="46">
        <v>349.51402898049651</v>
      </c>
      <c r="D22" s="46">
        <v>332.49313505760068</v>
      </c>
      <c r="E22" s="46">
        <v>301.71983086545583</v>
      </c>
      <c r="F22" s="46">
        <v>384.07371516333615</v>
      </c>
      <c r="G22" s="46">
        <v>403.32130636562459</v>
      </c>
      <c r="H22" s="46">
        <v>418.899669747161</v>
      </c>
      <c r="I22" s="46">
        <v>446.0317397261411</v>
      </c>
      <c r="J22" s="46">
        <v>447.19224968883941</v>
      </c>
      <c r="K22" s="46">
        <v>446.95304598069458</v>
      </c>
      <c r="L22" s="46">
        <v>433.9338458897854</v>
      </c>
      <c r="O22" s="46"/>
      <c r="P22" s="46"/>
      <c r="Q22" s="46"/>
      <c r="R22" s="46"/>
      <c r="S22" s="46"/>
      <c r="T22" s="46"/>
      <c r="U22" s="46"/>
    </row>
    <row r="23" spans="1:21" x14ac:dyDescent="0.25">
      <c r="A23" s="46"/>
      <c r="B23" s="46"/>
      <c r="C23" s="28"/>
      <c r="D23" s="28"/>
      <c r="E23" s="28"/>
      <c r="F23" s="28"/>
      <c r="G23" s="28"/>
      <c r="H23" s="28"/>
      <c r="I23" s="28"/>
      <c r="J23" s="28"/>
      <c r="L23" s="28"/>
      <c r="O23" s="46"/>
      <c r="P23" s="46"/>
      <c r="Q23" s="46"/>
      <c r="R23" s="46"/>
      <c r="S23" s="46"/>
      <c r="T23" s="46"/>
      <c r="U23" s="46"/>
    </row>
    <row r="24" spans="1:21" x14ac:dyDescent="0.25">
      <c r="A24" s="56" t="s">
        <v>25</v>
      </c>
      <c r="B24" s="56">
        <v>14584.495164284199</v>
      </c>
      <c r="C24" s="56">
        <v>14356.960466986493</v>
      </c>
      <c r="D24" s="56">
        <v>13808.716760304664</v>
      </c>
      <c r="E24" s="56">
        <v>13921.808207436334</v>
      </c>
      <c r="F24" s="56">
        <v>14330.015601664409</v>
      </c>
      <c r="G24" s="56">
        <v>14691.538346723206</v>
      </c>
      <c r="H24" s="56">
        <v>15094.243115022024</v>
      </c>
      <c r="I24" s="56">
        <v>15657.002770332418</v>
      </c>
      <c r="J24" s="56">
        <v>15545.447354530443</v>
      </c>
      <c r="K24" s="46">
        <v>16212.250450626845</v>
      </c>
      <c r="L24" s="56">
        <v>16099.707765312913</v>
      </c>
      <c r="M24" s="46"/>
      <c r="N24" s="46"/>
      <c r="O24" s="46"/>
      <c r="P24" s="46"/>
      <c r="Q24" s="46"/>
      <c r="R24" s="46"/>
      <c r="S24" s="46"/>
      <c r="T24" s="46"/>
      <c r="U24" s="46"/>
    </row>
    <row r="25" spans="1:21" x14ac:dyDescent="0.25">
      <c r="A25" s="46"/>
      <c r="B25" s="46"/>
      <c r="C25" s="72"/>
      <c r="D25" s="72"/>
      <c r="E25" s="72"/>
      <c r="F25" s="72"/>
      <c r="G25" s="72"/>
      <c r="H25" s="72"/>
      <c r="I25" s="72"/>
      <c r="J25" s="72"/>
      <c r="K25" s="46"/>
      <c r="L25" s="72"/>
      <c r="O25" s="46"/>
      <c r="P25" s="46"/>
      <c r="Q25" s="46"/>
      <c r="R25" s="46"/>
      <c r="S25" s="46"/>
      <c r="T25" s="46"/>
      <c r="U25" s="46"/>
    </row>
    <row r="26" spans="1:21" x14ac:dyDescent="0.25">
      <c r="A26" s="73" t="s">
        <v>102</v>
      </c>
      <c r="B26" s="46">
        <f t="shared" ref="B26:J26" si="3">B24-B4-B22</f>
        <v>13391.698046576963</v>
      </c>
      <c r="C26" s="46">
        <f t="shared" si="3"/>
        <v>13257.446438005996</v>
      </c>
      <c r="D26" s="46">
        <f t="shared" si="3"/>
        <v>12826.223625247063</v>
      </c>
      <c r="E26" s="46">
        <f t="shared" si="3"/>
        <v>12990.088376570879</v>
      </c>
      <c r="F26" s="46">
        <f t="shared" si="3"/>
        <v>13275.941886501072</v>
      </c>
      <c r="G26" s="46">
        <f t="shared" si="3"/>
        <v>13548.217040357582</v>
      </c>
      <c r="H26" s="46">
        <f t="shared" si="3"/>
        <v>14005.343445274862</v>
      </c>
      <c r="I26" s="46">
        <f t="shared" si="3"/>
        <v>14340.971030606277</v>
      </c>
      <c r="J26" s="46">
        <f t="shared" si="3"/>
        <v>14268.255104841603</v>
      </c>
      <c r="K26" s="46">
        <v>14885.297404646151</v>
      </c>
      <c r="L26" s="46">
        <f>L24-L4-L22</f>
        <v>14825.773919423127</v>
      </c>
      <c r="O26" s="46"/>
      <c r="P26" s="46"/>
      <c r="Q26" s="46"/>
      <c r="R26" s="46"/>
      <c r="S26" s="46"/>
      <c r="T26" s="46"/>
      <c r="U26" s="46"/>
    </row>
    <row r="27" spans="1:21" x14ac:dyDescent="0.25">
      <c r="A27" s="46"/>
      <c r="B27" s="54"/>
      <c r="C27" s="72"/>
      <c r="D27" s="72"/>
      <c r="E27" s="72"/>
      <c r="F27" s="72"/>
      <c r="G27" s="72"/>
      <c r="H27" s="72"/>
      <c r="I27" s="72"/>
      <c r="J27" s="72"/>
      <c r="K27" s="3"/>
      <c r="L27" s="72"/>
      <c r="O27" s="3"/>
      <c r="P27" s="3"/>
      <c r="Q27" s="3"/>
      <c r="R27" s="3"/>
      <c r="S27" s="3"/>
      <c r="T27" s="3"/>
      <c r="U27" s="3"/>
    </row>
    <row r="28" spans="1:21" x14ac:dyDescent="0.25">
      <c r="A28" s="46"/>
      <c r="B28" s="46"/>
      <c r="C28" s="46"/>
      <c r="D28" s="46"/>
      <c r="E28" s="46"/>
      <c r="F28" s="46"/>
      <c r="G28" s="46"/>
      <c r="H28" s="46"/>
      <c r="I28" s="46"/>
      <c r="J28" s="46"/>
      <c r="K28" s="46"/>
      <c r="L28" s="46"/>
      <c r="O28" s="46"/>
      <c r="P28" s="46"/>
      <c r="Q28" s="46"/>
      <c r="R28" s="46"/>
      <c r="S28" s="46"/>
      <c r="T28" s="46"/>
      <c r="U28" s="46"/>
    </row>
    <row r="29" spans="1:21" x14ac:dyDescent="0.25">
      <c r="A29" s="46"/>
      <c r="B29" s="46">
        <f t="shared" ref="B29:L29" si="4">SUM(B10:B13)</f>
        <v>4250.6814733656074</v>
      </c>
      <c r="C29" s="46">
        <f t="shared" si="4"/>
        <v>4094.7436570168038</v>
      </c>
      <c r="D29" s="46">
        <f t="shared" si="4"/>
        <v>3662.1598403866501</v>
      </c>
      <c r="E29" s="46">
        <f t="shared" si="4"/>
        <v>3653.1436511941856</v>
      </c>
      <c r="F29" s="46">
        <f t="shared" si="4"/>
        <v>3631.7013325707376</v>
      </c>
      <c r="G29" s="46">
        <f t="shared" si="4"/>
        <v>3852.2390898293665</v>
      </c>
      <c r="H29" s="46">
        <f t="shared" si="4"/>
        <v>3714.0823866311548</v>
      </c>
      <c r="I29" s="46">
        <f t="shared" si="4"/>
        <v>4162.1052697753148</v>
      </c>
      <c r="J29" s="46">
        <f t="shared" si="4"/>
        <v>4035.8461048268168</v>
      </c>
      <c r="K29" s="46">
        <v>4315.706530657113</v>
      </c>
      <c r="L29" s="46">
        <f t="shared" si="4"/>
        <v>4177.4836476499522</v>
      </c>
      <c r="O29" s="46"/>
      <c r="P29" s="46"/>
      <c r="Q29" s="46"/>
      <c r="R29" s="46"/>
      <c r="S29" s="46"/>
      <c r="T29" s="46"/>
      <c r="U29" s="46"/>
    </row>
    <row r="30" spans="1:21" x14ac:dyDescent="0.25">
      <c r="A30" s="46"/>
      <c r="B30" s="46"/>
      <c r="C30" s="46"/>
      <c r="D30" s="46"/>
      <c r="E30" s="46"/>
      <c r="F30" s="46"/>
      <c r="G30" s="46"/>
      <c r="H30" s="46"/>
      <c r="I30" s="46"/>
      <c r="J30" s="46"/>
      <c r="L30" s="46"/>
    </row>
    <row r="31" spans="1:21" s="71" customFormat="1" x14ac:dyDescent="0.25">
      <c r="A31" s="45" t="s">
        <v>103</v>
      </c>
      <c r="B31" s="45"/>
      <c r="C31" s="45"/>
      <c r="D31" s="45"/>
      <c r="E31" s="45"/>
      <c r="F31" s="45"/>
      <c r="G31" s="45"/>
      <c r="H31" s="45"/>
      <c r="I31" s="45"/>
      <c r="J31" s="45"/>
      <c r="L31" s="4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Charts</vt:lpstr>
      </vt:variant>
      <vt:variant>
        <vt:i4>1</vt:i4>
      </vt:variant>
    </vt:vector>
  </HeadingPairs>
  <TitlesOfParts>
    <vt:vector size="25" baseType="lpstr">
      <vt:lpstr>1. quarterly GDP growth</vt:lpstr>
      <vt:lpstr>2. GDP per capita</vt:lpstr>
      <vt:lpstr>3. Sectoral growth</vt:lpstr>
      <vt:lpstr>4. Grain production</vt:lpstr>
      <vt:lpstr>5. Real economy shares of GDP</vt:lpstr>
      <vt:lpstr>6. expenditure on GDP</vt:lpstr>
      <vt:lpstr>7. Quarterly production volumes</vt:lpstr>
      <vt:lpstr>8. Mfg sales in constant rands</vt:lpstr>
      <vt:lpstr>9. Employment by sector</vt:lpstr>
      <vt:lpstr>10. Employment in mfg and other</vt:lpstr>
      <vt:lpstr>11. Employment mfg subsectors</vt:lpstr>
      <vt:lpstr>12. Mining employment</vt:lpstr>
      <vt:lpstr>13. Exports, imports, BOP</vt:lpstr>
      <vt:lpstr>14. Exports by sector</vt:lpstr>
      <vt:lpstr>15. Imports by sector</vt:lpstr>
      <vt:lpstr>Table 2 Trade by mfg subsectors</vt:lpstr>
      <vt:lpstr>16. Investment by type of org</vt:lpstr>
      <vt:lpstr>17.Change in inv by type of org</vt:lpstr>
      <vt:lpstr>18. Return on assets</vt:lpstr>
      <vt:lpstr>19. Mining and mfg profits</vt:lpstr>
      <vt:lpstr>20. FX rates and metals prices</vt:lpstr>
      <vt:lpstr>21. Net capital flows to SA</vt:lpstr>
      <vt:lpstr>22. capital flows comp UMIC</vt:lpstr>
      <vt:lpstr>GDP major trade partners</vt:lpstr>
      <vt:lpstr>Chart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Neva Makgetla</dc:creator>
  <cp:lastModifiedBy>Neva Makgetla</cp:lastModifiedBy>
  <cp:lastPrinted>2016-12-06T11:37:21Z</cp:lastPrinted>
  <dcterms:created xsi:type="dcterms:W3CDTF">2016-09-12T06:23:29Z</dcterms:created>
  <dcterms:modified xsi:type="dcterms:W3CDTF">2017-09-14T07:57:00Z</dcterms:modified>
</cp:coreProperties>
</file>