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drawings/drawing2.xml" ContentType="application/vnd.openxmlformats-officedocument.drawing+xml"/>
  <Override PartName="/xl/charts/chart2.xml" ContentType="application/vnd.openxmlformats-officedocument.drawingml.chart+xml"/>
  <Override PartName="/xl/theme/themeOverride2.xml" ContentType="application/vnd.openxmlformats-officedocument.themeOverride+xml"/>
  <Override PartName="/xl/drawings/drawing3.xml" ContentType="application/vnd.openxmlformats-officedocument.drawing+xml"/>
  <Override PartName="/xl/charts/chart3.xml" ContentType="application/vnd.openxmlformats-officedocument.drawingml.chart+xml"/>
  <Override PartName="/xl/theme/themeOverride3.xml" ContentType="application/vnd.openxmlformats-officedocument.themeOverride+xml"/>
  <Override PartName="/xl/drawings/drawing4.xml" ContentType="application/vnd.openxmlformats-officedocument.drawing+xml"/>
  <Override PartName="/xl/charts/chart4.xml" ContentType="application/vnd.openxmlformats-officedocument.drawingml.chart+xml"/>
  <Override PartName="/xl/theme/themeOverride4.xml" ContentType="application/vnd.openxmlformats-officedocument.themeOverride+xml"/>
  <Override PartName="/xl/drawings/drawing5.xml" ContentType="application/vnd.openxmlformats-officedocument.drawing+xml"/>
  <Override PartName="/xl/charts/chart5.xml" ContentType="application/vnd.openxmlformats-officedocument.drawingml.chart+xml"/>
  <Override PartName="/xl/theme/themeOverride5.xml" ContentType="application/vnd.openxmlformats-officedocument.themeOverride+xml"/>
  <Override PartName="/xl/drawings/drawing6.xml" ContentType="application/vnd.openxmlformats-officedocument.drawing+xml"/>
  <Override PartName="/xl/charts/chart6.xml" ContentType="application/vnd.openxmlformats-officedocument.drawingml.chart+xml"/>
  <Override PartName="/xl/theme/themeOverride6.xml" ContentType="application/vnd.openxmlformats-officedocument.themeOverride+xml"/>
  <Override PartName="/xl/drawings/drawing7.xml" ContentType="application/vnd.openxmlformats-officedocument.drawing+xml"/>
  <Override PartName="/xl/charts/chart7.xml" ContentType="application/vnd.openxmlformats-officedocument.drawingml.chart+xml"/>
  <Override PartName="/xl/theme/themeOverride7.xml" ContentType="application/vnd.openxmlformats-officedocument.themeOverride+xml"/>
  <Override PartName="/xl/drawings/drawing8.xml" ContentType="application/vnd.openxmlformats-officedocument.drawing+xml"/>
  <Override PartName="/xl/charts/chart8.xml" ContentType="application/vnd.openxmlformats-officedocument.drawingml.chart+xml"/>
  <Override PartName="/xl/theme/themeOverride8.xml" ContentType="application/vnd.openxmlformats-officedocument.themeOverride+xml"/>
  <Override PartName="/xl/drawings/drawing9.xml" ContentType="application/vnd.openxmlformats-officedocument.drawing+xml"/>
  <Override PartName="/xl/charts/chart9.xml" ContentType="application/vnd.openxmlformats-officedocument.drawingml.chart+xml"/>
  <Override PartName="/xl/theme/themeOverride9.xml" ContentType="application/vnd.openxmlformats-officedocument.themeOverride+xml"/>
  <Override PartName="/xl/drawings/drawing10.xml" ContentType="application/vnd.openxmlformats-officedocument.drawing+xml"/>
  <Override PartName="/xl/charts/chart10.xml" ContentType="application/vnd.openxmlformats-officedocument.drawingml.chart+xml"/>
  <Override PartName="/xl/theme/themeOverride10.xml" ContentType="application/vnd.openxmlformats-officedocument.themeOverride+xml"/>
  <Override PartName="/xl/drawings/drawing11.xml" ContentType="application/vnd.openxmlformats-officedocument.drawing+xml"/>
  <Override PartName="/xl/charts/chart11.xml" ContentType="application/vnd.openxmlformats-officedocument.drawingml.chart+xml"/>
  <Override PartName="/xl/theme/themeOverride11.xml" ContentType="application/vnd.openxmlformats-officedocument.themeOverride+xml"/>
  <Override PartName="/xl/drawings/drawing12.xml" ContentType="application/vnd.openxmlformats-officedocument.drawing+xml"/>
  <Override PartName="/xl/charts/chart12.xml" ContentType="application/vnd.openxmlformats-officedocument.drawingml.chart+xml"/>
  <Override PartName="/xl/theme/themeOverride12.xml" ContentType="application/vnd.openxmlformats-officedocument.themeOverride+xml"/>
  <Override PartName="/xl/charts/chart13.xml" ContentType="application/vnd.openxmlformats-officedocument.drawingml.chart+xml"/>
  <Override PartName="/xl/theme/themeOverride13.xml" ContentType="application/vnd.openxmlformats-officedocument.themeOverride+xml"/>
  <Override PartName="/xl/drawings/drawing13.xml" ContentType="application/vnd.openxmlformats-officedocument.drawing+xml"/>
  <Override PartName="/xl/charts/chart14.xml" ContentType="application/vnd.openxmlformats-officedocument.drawingml.chart+xml"/>
  <Override PartName="/xl/theme/themeOverride14.xml" ContentType="application/vnd.openxmlformats-officedocument.themeOverride+xml"/>
  <Override PartName="/xl/charts/chart15.xml" ContentType="application/vnd.openxmlformats-officedocument.drawingml.chart+xml"/>
  <Override PartName="/xl/theme/themeOverride15.xml" ContentType="application/vnd.openxmlformats-officedocument.themeOverride+xml"/>
  <Override PartName="/xl/charts/chart16.xml" ContentType="application/vnd.openxmlformats-officedocument.drawingml.chart+xml"/>
  <Override PartName="/xl/theme/themeOverride16.xml" ContentType="application/vnd.openxmlformats-officedocument.themeOverride+xml"/>
  <Override PartName="/xl/charts/chart17.xml" ContentType="application/vnd.openxmlformats-officedocument.drawingml.chart+xml"/>
  <Override PartName="/xl/theme/themeOverride17.xml" ContentType="application/vnd.openxmlformats-officedocument.themeOverride+xml"/>
  <Override PartName="/xl/drawings/drawing14.xml" ContentType="application/vnd.openxmlformats-officedocument.drawing+xml"/>
  <Override PartName="/xl/charts/chart18.xml" ContentType="application/vnd.openxmlformats-officedocument.drawingml.chart+xml"/>
  <Override PartName="/xl/theme/themeOverride18.xml" ContentType="application/vnd.openxmlformats-officedocument.themeOverride+xml"/>
  <Override PartName="/xl/drawings/drawing15.xml" ContentType="application/vnd.openxmlformats-officedocument.drawing+xml"/>
  <Override PartName="/xl/charts/chart19.xml" ContentType="application/vnd.openxmlformats-officedocument.drawingml.chart+xml"/>
  <Override PartName="/xl/theme/themeOverride19.xml" ContentType="application/vnd.openxmlformats-officedocument.themeOverride+xml"/>
  <Override PartName="/xl/drawings/drawing16.xml" ContentType="application/vnd.openxmlformats-officedocument.drawing+xml"/>
  <Override PartName="/xl/charts/chart20.xml" ContentType="application/vnd.openxmlformats-officedocument.drawingml.chart+xml"/>
  <Override PartName="/xl/theme/themeOverride20.xml" ContentType="application/vnd.openxmlformats-officedocument.themeOverride+xml"/>
  <Override PartName="/xl/drawings/drawing17.xml" ContentType="application/vnd.openxmlformats-officedocument.drawing+xml"/>
  <Override PartName="/xl/charts/chart21.xml" ContentType="application/vnd.openxmlformats-officedocument.drawingml.chart+xml"/>
  <Override PartName="/xl/theme/themeOverride21.xml" ContentType="application/vnd.openxmlformats-officedocument.themeOverride+xml"/>
  <Override PartName="/xl/drawings/drawing18.xml" ContentType="application/vnd.openxmlformats-officedocument.drawing+xml"/>
  <Override PartName="/xl/charts/chart22.xml" ContentType="application/vnd.openxmlformats-officedocument.drawingml.chart+xml"/>
  <Override PartName="/xl/theme/themeOverride22.xml" ContentType="application/vnd.openxmlformats-officedocument.themeOverride+xml"/>
  <Override PartName="/xl/drawings/drawing19.xml" ContentType="application/vnd.openxmlformats-officedocument.drawing+xml"/>
  <Override PartName="/xl/charts/chart23.xml" ContentType="application/vnd.openxmlformats-officedocument.drawingml.chart+xml"/>
  <Override PartName="/xl/theme/themeOverride23.xml" ContentType="application/vnd.openxmlformats-officedocument.themeOverrid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9029"/>
  <workbookPr/>
  <mc:AlternateContent xmlns:mc="http://schemas.openxmlformats.org/markup-compatibility/2006">
    <mc:Choice Requires="x15">
      <x15ac:absPath xmlns:x15ac="http://schemas.microsoft.com/office/spreadsheetml/2010/11/ac" url="C:\Users\Reg\Desktop\"/>
    </mc:Choice>
  </mc:AlternateContent>
  <xr:revisionPtr revIDLastSave="0" documentId="13_ncr:1_{DCFF5480-3B10-4472-A23C-9E79561394D2}" xr6:coauthVersionLast="28" xr6:coauthVersionMax="28" xr10:uidLastSave="{00000000-0000-0000-0000-000000000000}"/>
  <bookViews>
    <workbookView xWindow="0" yWindow="0" windowWidth="19200" windowHeight="10470" firstSheet="16" activeTab="18" xr2:uid="{00000000-000D-0000-FFFF-FFFF00000000}"/>
  </bookViews>
  <sheets>
    <sheet name="1. quarterly GDP growth" sheetId="1" r:id="rId1"/>
    <sheet name="2. GDP per capita" sheetId="38" r:id="rId2"/>
    <sheet name="3. Sectoral growth" sheetId="26" r:id="rId3"/>
    <sheet name="4. Real economy shares of GDP" sheetId="27" r:id="rId4"/>
    <sheet name="5. expenditure on GDP" sheetId="6" r:id="rId5"/>
    <sheet name="6. Quarterly production volumes" sheetId="7" r:id="rId6"/>
    <sheet name="7. Mfg sales in constant rands" sheetId="14" r:id="rId7"/>
    <sheet name="8. Employment by sector" sheetId="15" r:id="rId8"/>
    <sheet name="9. Employment in mfg and other" sheetId="16" r:id="rId9"/>
    <sheet name="10. Employment mfg subsectors" sheetId="17" r:id="rId10"/>
    <sheet name="11. Mining employment" sheetId="18" r:id="rId11"/>
    <sheet name="12. Exports, imports, BOT" sheetId="35" r:id="rId12"/>
    <sheet name="13 - 14 imports exports sector" sheetId="36" r:id="rId13"/>
    <sheet name="Table 1.Trade by mfg subsectors" sheetId="37" r:id="rId14"/>
    <sheet name="15. Quarterly investment" sheetId="12" r:id="rId15"/>
    <sheet name="16. Change in investment" sheetId="28" r:id="rId16"/>
    <sheet name="17. Return on assets" sheetId="19" r:id="rId17"/>
    <sheet name="18. Mining and mfg profits" sheetId="20" r:id="rId18"/>
    <sheet name="19. GDP revisions" sheetId="32" r:id="rId19"/>
    <sheet name="20. Bitcoin price in USD" sheetId="34" r:id="rId20"/>
  </sheets>
  <externalReferences>
    <externalReference r:id="rId21"/>
    <externalReference r:id="rId22"/>
    <externalReference r:id="rId23"/>
  </externalReferences>
  <definedNames>
    <definedName name="_AMO_ContentDefinition_104386094" hidden="1">"'Partitions:9'"</definedName>
    <definedName name="_AMO_ContentDefinition_104386094.0" hidden="1">"'&lt;ContentDefinition name=""Summary Tables"" rsid=""104386094"" type=""Task"" format=""ReportXml"" imgfmt=""ActiveX"" created=""10/17/2013 08:49:12"" modifed=""02/28/2014 13:17:15"" user=""ndivhuwog"" apply=""False"" css=""C:\Program Files\SASHome\SASAd'"</definedName>
    <definedName name="_AMO_ContentDefinition_104386094.1" hidden="1">"'dinforMicrosoftOffice\5.1\Styles\AMODefault.css"" range=""Summary_Tables_51"" auto=""False"" xTime=""00:00:00.3870000"" rTime=""00:00:00.6690000"" bgnew=""False"" nFmt=""False"" grphSet=""False"" imgY=""0"" imgX=""0""&gt;_x000D_
  &lt;files&gt;C:\Users\ndivhuwog\Doc'"</definedName>
    <definedName name="_AMO_ContentDefinition_104386094.2" hidden="1">"'uments\My SAS Files\Add-In for Microsoft Office\_SOA_Summary_Tables_142718989\main.srx&lt;/files&gt;_x000D_
  &lt;parents /&gt;_x000D_
  &lt;children /&gt;_x000D_
  &lt;param n=""TaskID"" v=""D3932E3A-4FEE-43DF-956C-A605AC9AF3E7"" /&gt;_x000D_
  &lt;param n=""DisplayName"" v=""Summary Tables"" /&gt;_x000D_
  &lt;'"</definedName>
    <definedName name="_AMO_ContentDefinition_104386094.3" hidden="1">"'param n=""DisplayType"" v=""Task"" /&gt;_x000D_
  &lt;param n=""RawValues"" v=""True"" /&gt;_x000D_
  &lt;param n=""AMO_Version"" v=""5.1"" /&gt;_x000D_
  &lt;param n=""ServerName"" v=""SASApp"" /&gt;_x000D_
  &lt;param n=""AMO_Template"" v="""" /&gt;_x000D_
  &lt;param n=""UseDataConstraints"" v=""False"" /&gt;'"</definedName>
    <definedName name="_AMO_ContentDefinition_104386094.4" hidden="1">"'_x000D_
  &lt;param n=""SizeDataConstraints"" v=""0"" /&gt;_x000D_
  &lt;param n=""AMO_InputDataSource"" v=""&amp;lt;SasDataSource Version=&amp;quot;4.2&amp;quot; Type=&amp;quot;SAS.Servers.Dataset&amp;quot; Svr=&amp;quot;SASApp&amp;quot; Lib=&amp;quot;LFSTDATA&amp;quot; FilterDS=&amp;quot;&amp;amp;lt;?xml version='"</definedName>
    <definedName name="_AMO_ContentDefinition_104386094.5" hidden="1">"'&amp;amp;quot;1.0&amp;amp;quot; encoding=&amp;amp;quot;utf-16&amp;amp;quot;?&amp;amp;gt;&amp;amp;lt;FilterTree&amp;amp;gt;&amp;amp;lt;TreeRoot /&amp;amp;gt;&amp;amp;lt;/FilterTree&amp;amp;gt;&amp;quot; ColSelFlg=&amp;quot;0&amp;quot; Name=&amp;quot;TABLE2_5&amp;quot; /&amp;gt;"" /&gt;_x000D_
  &lt;param n=""CredKey"" v=""TABLE2_5'"</definedName>
    <definedName name="_AMO_ContentDefinition_104386094.6" hidden="1">"'&amp;#x1;SASApp&amp;#x1;LFSR Tabulation Datasets"" /&gt;_x000D_
  &lt;param n=""ClassName"" v=""SAS.OfficeAddin.Task"" /&gt;_x000D_
  &lt;param n=""XlNative"" v=""False"" /&gt;_x000D_
  &lt;param n=""UnselectedIds"" v="""" /&gt;_x000D_
  &lt;param n=""_ROM_Version_"" v=""1.2"" /&gt;_x000D_
  &lt;param n=""_ROM_Appl'"</definedName>
    <definedName name="_AMO_ContentDefinition_104386094.7" hidden="1">"'ication_"" v=""ODS"" /&gt;_x000D_
  &lt;param n=""_ROM_AppVersion_"" v=""9.2"" /&gt;_x000D_
  &lt;param n=""maxReportCols"" v=""13"" /&gt;_x000D_
  &lt;fids n=""main.srx"" v=""0"" /&gt;_x000D_
  &lt;ExcelXMLOptions AdjColWidths=""True"" RowOpt=""InsertEntire"" ColOpt=""InsertCells"" /&gt;_x000D_'"</definedName>
    <definedName name="_AMO_ContentDefinition_104386094.8" hidden="1">"'
&lt;/ContentDefinition&gt;'"</definedName>
    <definedName name="_AMO_ContentDefinition_112461039" hidden="1">"'Partitions:9'"</definedName>
    <definedName name="_AMO_ContentDefinition_112461039.0" hidden="1">"'&lt;ContentDefinition name=""Summary Tables"" rsid=""112461039"" type=""Task"" format=""ReportXml"" imgfmt=""ActiveX"" created=""02/14/2014 14:59:53"" modifed=""02/28/2014 13:11:57"" user=""ndivhuwog"" apply=""False"" css=""C:\Program Files\SASHome\SASAd'"</definedName>
    <definedName name="_AMO_ContentDefinition_112461039.1" hidden="1">"'dinforMicrosoftOffice\5.1\Styles\AMODefault.css"" range=""Summary_Tables_58"" auto=""False"" xTime=""00:00:00.4430000"" rTime=""00:00:00.6030000"" bgnew=""False"" nFmt=""False"" grphSet=""False"" imgY=""0"" imgX=""0""&gt;_x000D_
  &lt;files&gt;C:\Users\ndivhuwog\Doc'"</definedName>
    <definedName name="_AMO_ContentDefinition_112461039.2" hidden="1">"'uments\My SAS Files\Add-In for Microsoft Office\_SOA_Summary_Tables_224128394\main.srx&lt;/files&gt;_x000D_
  &lt;parents /&gt;_x000D_
  &lt;children /&gt;_x000D_
  &lt;param n=""TaskID"" v=""D3932E3A-4FEE-43DF-956C-A605AC9AF3E7"" /&gt;_x000D_
  &lt;param n=""DisplayName"" v=""Summary Tables"" /&gt;_x000D_
  &lt;'"</definedName>
    <definedName name="_AMO_ContentDefinition_112461039.3" hidden="1">"'param n=""DisplayType"" v=""Task"" /&gt;_x000D_
  &lt;param n=""RawValues"" v=""True"" /&gt;_x000D_
  &lt;param n=""AMO_Version"" v=""5.1"" /&gt;_x000D_
  &lt;param n=""ServerName"" v=""SASApp"" /&gt;_x000D_
  &lt;param n=""AMO_Template"" v="""" /&gt;_x000D_
  &lt;param n=""UseDataConstraints"" v=""False"" /&gt;'"</definedName>
    <definedName name="_AMO_ContentDefinition_112461039.4" hidden="1">"'_x000D_
  &lt;param n=""SizeDataConstraints"" v=""0"" /&gt;_x000D_
  &lt;param n=""AMO_InputDataSource"" v=""&amp;lt;SasDataSource Version=&amp;quot;4.2&amp;quot; Type=&amp;quot;SAS.Servers.Dataset&amp;quot; Svr=&amp;quot;SASApp&amp;quot; Lib=&amp;quot;LFSTDATA&amp;quot; FilterDS=&amp;quot;&amp;amp;lt;?xml version='"</definedName>
    <definedName name="_AMO_ContentDefinition_112461039.5" hidden="1">"'&amp;amp;quot;1.0&amp;amp;quot; encoding=&amp;amp;quot;utf-16&amp;amp;quot;?&amp;amp;gt;&amp;amp;lt;FilterTree&amp;amp;gt;&amp;amp;lt;TreeRoot /&amp;amp;gt;&amp;amp;lt;/FilterTree&amp;amp;gt;&amp;quot; ColSelFlg=&amp;quot;0&amp;quot; Name=&amp;quot;TABLE2_1&amp;quot; /&amp;gt;"" /&gt;_x000D_
  &lt;param n=""CredKey"" v=""TABLE2_1'"</definedName>
    <definedName name="_AMO_ContentDefinition_112461039.6" hidden="1">"'&amp;#x1;SASApp&amp;#x1;LFSR Tabulation Datasets"" /&gt;_x000D_
  &lt;param n=""ClassName"" v=""SAS.OfficeAddin.Task"" /&gt;_x000D_
  &lt;param n=""XlNative"" v=""False"" /&gt;_x000D_
  &lt;param n=""UnselectedIds"" v="""" /&gt;_x000D_
  &lt;param n=""_ROM_Version_"" v=""1.2"" /&gt;_x000D_
  &lt;param n=""_ROM_Appl'"</definedName>
    <definedName name="_AMO_ContentDefinition_112461039.7" hidden="1">"'ication_"" v=""ODS"" /&gt;_x000D_
  &lt;param n=""_ROM_AppVersion_"" v=""9.2"" /&gt;_x000D_
  &lt;param n=""maxReportCols"" v=""13"" /&gt;_x000D_
  &lt;fids n=""main.srx"" v=""0"" /&gt;_x000D_
  &lt;ExcelXMLOptions AdjColWidths=""True"" RowOpt=""InsertEntire"" ColOpt=""InsertCells"" /&gt;_x000D_'"</definedName>
    <definedName name="_AMO_ContentDefinition_112461039.8" hidden="1">"'
&lt;/ContentDefinition&gt;'"</definedName>
    <definedName name="_AMO_ContentDefinition_15410102" hidden="1">"'Partitions:9'"</definedName>
    <definedName name="_AMO_ContentDefinition_15410102.0" hidden="1">"'&lt;ContentDefinition name=""Summary Tables"" rsid=""15410102"" type=""Task"" format=""ReportXml"" imgfmt=""ACTXIMG"" created=""04/30/2009 09:29:34"" modifed=""01/24/2014 16:09:26"" user=""ndivhuwog"" apply=""False"" css=""C:\Documents and Settings\ndivh'"</definedName>
    <definedName name="_AMO_ContentDefinition_15410102.1" hidden="1">"'uwog.000\Application Data\SAS\BI Clients\Styles\Copy  of cpi (Ndivhu).css"" range=""Summary_Tables_23"" auto=""False"" xTime=""00:00:00.4200000"" rTime=""00:00:00.4890000"" bgnew=""False"" nFmt=""False"" grphSet=""False"" imgY=""0"" imgX=""0""&gt;_x000D_
  &lt;fi'"</definedName>
    <definedName name="_AMO_ContentDefinition_15410102.2" hidden="1">"'les&gt;C:\Users\ndivhuwog\Documents\My SAS Files\Add-In for Microsoft Office\_SOA_Summary_Tables_415479318\main.srx&lt;/files&gt;_x000D_
  &lt;parents /&gt;_x000D_
  &lt;children /&gt;_x000D_
  &lt;param n=""TaskID"" v=""D3932E3A-4FEE-43DF-956C-A605AC9AF3E7"" /&gt;_x000D_
  &lt;param n=""DisplayName"" v'"</definedName>
    <definedName name="_AMO_ContentDefinition_15410102.3" hidden="1">"'=""Summary Tables"" /&gt;_x000D_
  &lt;param n=""DisplayType"" v=""Task"" /&gt;_x000D_
  &lt;param n=""RawValues"" v=""True"" /&gt;_x000D_
  &lt;param n=""AMO_Version"" v=""5.1"" /&gt;_x000D_
  &lt;param n=""ServerName"" v=""SASApp"" /&gt;_x000D_
  &lt;param n=""AMO_Template"" v="""" /&gt;_x000D_
  &lt;param n=""UseDat'"</definedName>
    <definedName name="_AMO_ContentDefinition_15410102.4" hidden="1">"'aConstraints"" v=""False"" /&gt;_x000D_
  &lt;param n=""SizeDataConstraints"" v=""0"" /&gt;_x000D_
  &lt;param n=""AMO_InputDataSource"" v=""&amp;lt;SasDataSource Version=&amp;quot;4.2&amp;quot; Type=&amp;quot;SAS.Servers.Dataset&amp;quot; Svr=&amp;quot;SASApp&amp;quot; Lib=&amp;quot;LFSTDATA&amp;quot; FilterD'"</definedName>
    <definedName name="_AMO_ContentDefinition_15410102.5" hidden="1">"'S=&amp;quot;&amp;amp;lt;?xml version=&amp;amp;quot;1.0&amp;amp;quot; encoding=&amp;amp;quot;utf-16&amp;amp;quot;?&amp;amp;gt;&amp;amp;lt;FilterTree&amp;amp;gt;&amp;amp;lt;TreeRoot /&amp;amp;gt;&amp;amp;lt;/FilterTree&amp;amp;gt;&amp;quot; UseLbls=&amp;quot;true&amp;quot; ColSelFlg=&amp;quot;0&amp;quot; Name=&amp;quot;TABLE7A&amp;'"</definedName>
    <definedName name="_AMO_ContentDefinition_15410102.6" hidden="1">"'quot; /&amp;gt;"" /&gt;_x000D_
  &lt;param n=""CredKey"" v=""TABLE7A&amp;#x1;SASApp&amp;#x1;LFSR Tabulation Datasets"" /&gt;_x000D_
  &lt;param n=""ClassName"" v=""SAS.OfficeAddin.Task"" /&gt;_x000D_
  &lt;param n=""XlNative"" v=""False"" /&gt;_x000D_
  &lt;param n=""UnselectedIds"" v="""" /&gt;_x000D_
  &lt;param n=""_'"</definedName>
    <definedName name="_AMO_ContentDefinition_15410102.7" hidden="1">"'ROM_Version_"" v=""1.2"" /&gt;_x000D_
  &lt;param n=""_ROM_Application_"" v=""ODS"" /&gt;_x000D_
  &lt;param n=""_ROM_AppVersion_"" v=""9.2"" /&gt;_x000D_
  &lt;param n=""maxReportCols"" v=""10"" /&gt;_x000D_
  &lt;fids n=""main.srx"" v=""0"" /&gt;_x000D_
  &lt;ExcelXMLOptions AdjColWidths=""True"" RowOpt=""'"</definedName>
    <definedName name="_AMO_ContentDefinition_15410102.8" hidden="1">"'InsertEntire"" ColOpt=""InsertCells"" /&gt;_x000D_
&lt;/ContentDefinition&gt;'"</definedName>
    <definedName name="_AMO_ContentDefinition_205779628" hidden="1">"'Partitions:9'"</definedName>
    <definedName name="_AMO_ContentDefinition_205779628.0" hidden="1">"'&lt;ContentDefinition name=""Summary Tables"" rsid=""205779628"" type=""Task"" format=""ReportXml"" imgfmt=""ACTIVEX"" created=""04/19/2012 11:07:06"" modifed=""02/28/2014 13:42:20"" user=""ndivhuwog"" apply=""False"" css=""C:\Program Files\SAS\Shared Fi'"</definedName>
    <definedName name="_AMO_ContentDefinition_205779628.1" hidden="1">"'les\BIClientStyles\AMODefault.css"" range=""Summary_Tables_43"" auto=""False"" xTime=""00:00:00.4330000"" rTime=""00:00:00.8980000"" bgnew=""False"" nFmt=""False"" grphSet=""False"" imgY=""0"" imgX=""0""&gt;_x000D_
  &lt;files&gt;C:\Users\ndivhuwog\Documents\My SAS '"</definedName>
    <definedName name="_AMO_ContentDefinition_205779628.2" hidden="1">"'Files\Add-In for Microsoft Office\_SOA_Summary_Tables_137374932\main.srx&lt;/files&gt;_x000D_
  &lt;parents /&gt;_x000D_
  &lt;children /&gt;_x000D_
  &lt;param n=""TaskID"" v=""D3932E3A-4FEE-43DF-956C-A605AC9AF3E7"" /&gt;_x000D_
  &lt;param n=""DisplayName"" v=""Summary Tables"" /&gt;_x000D_
  &lt;param n=""Dis'"</definedName>
    <definedName name="_AMO_ContentDefinition_205779628.3" hidden="1">"'playType"" v=""Task"" /&gt;_x000D_
  &lt;param n=""RawValues"" v=""True"" /&gt;_x000D_
  &lt;param n=""AMO_Version"" v=""5.1"" /&gt;_x000D_
  &lt;param n=""ServerName"" v=""SASApp"" /&gt;_x000D_
  &lt;param n=""AMO_Template"" v="""" /&gt;_x000D_
  &lt;param n=""UseDataConstraints"" v=""False"" /&gt;_x000D_
  &lt;param n'"</definedName>
    <definedName name="_AMO_ContentDefinition_205779628.4" hidden="1">"'=""SizeDataConstraints"" v=""0"" /&gt;_x000D_
  &lt;param n=""AMO_InputDataSource"" v=""&amp;lt;SasDataSource Version=&amp;quot;4.2&amp;quot; Type=&amp;quot;SAS.Servers.Dataset&amp;quot; Svr=&amp;quot;SASApp&amp;quot; Lib=&amp;quot;LFSTDATA&amp;quot; FilterDS=&amp;quot;&amp;amp;lt;?xml version=&amp;amp;quot;1.'"</definedName>
    <definedName name="_AMO_ContentDefinition_205779628.5" hidden="1">"'0&amp;amp;quot; encoding=&amp;amp;quot;utf-16&amp;amp;quot;?&amp;amp;gt;&amp;amp;lt;FilterTree&amp;amp;gt;&amp;amp;lt;TreeRoot /&amp;amp;gt;&amp;amp;lt;/FilterTree&amp;amp;gt;&amp;quot; UseLbls=&amp;quot;true&amp;quot; ColSelFlg=&amp;quot;0&amp;quot; Name=&amp;quot;TABLE3_8B&amp;quot; /&amp;gt;"" /&gt;_x000D_
  &lt;param n=""CredKey'"</definedName>
    <definedName name="_AMO_ContentDefinition_205779628.6" hidden="1">"'"" v=""TABLE3_8B&amp;#x1;SASApp&amp;#x1;LFSR Tabulation Datasets"" /&gt;_x000D_
  &lt;param n=""ClassName"" v=""SAS.OfficeAddin.Task"" /&gt;_x000D_
  &lt;param n=""XlNative"" v=""False"" /&gt;_x000D_
  &lt;param n=""UnselectedIds"" v="""" /&gt;_x000D_
  &lt;param n=""_ROM_Version_"" v=""1.2"" /&gt;_x000D_
  &lt;param'"</definedName>
    <definedName name="_AMO_ContentDefinition_205779628.7" hidden="1">"' n=""_ROM_Application_"" v=""ODS"" /&gt;_x000D_
  &lt;param n=""_ROM_AppVersion_"" v=""9.2"" /&gt;_x000D_
  &lt;param n=""maxReportCols"" v=""14"" /&gt;_x000D_
  &lt;fids n=""main.srx"" v=""0"" /&gt;_x000D_
  &lt;ExcelXMLOptions AdjColWidths=""True"" RowOpt=""InsertEntire"" ColOpt=""InsertCells"" /'"</definedName>
    <definedName name="_AMO_ContentDefinition_205779628.8" hidden="1">"'&gt;_x000D_
&lt;/ContentDefinition&gt;'"</definedName>
    <definedName name="_AMO_ContentDefinition_222545728" hidden="1">"'Partitions:9'"</definedName>
    <definedName name="_AMO_ContentDefinition_222545728.0" hidden="1">"'&lt;ContentDefinition name=""Summary Tables"" rsid=""222545728"" type=""Task"" format=""ReportXml"" imgfmt=""ActiveX"" created=""02/14/2014 15:20:38"" modifed=""02/28/2014 13:12:35"" user=""ndivhuwog"" apply=""False"" css=""C:\Program Files\SASHome\SASAd'"</definedName>
    <definedName name="_AMO_ContentDefinition_222545728.1" hidden="1">"'dinforMicrosoftOffice\5.1\Styles\AMODefault.css"" range=""Summary_Tables_60"" auto=""False"" xTime=""00:00:00.4180000"" rTime=""00:00:00.6970000"" bgnew=""False"" nFmt=""False"" grphSet=""False"" imgY=""0"" imgX=""0""&gt;_x000D_
  &lt;files&gt;C:\Users\ndivhuwog\Doc'"</definedName>
    <definedName name="_AMO_ContentDefinition_222545728.2" hidden="1">"'uments\My SAS Files\Add-In for Microsoft Office\_SOA_Summary_Tables_887691185\main.srx&lt;/files&gt;_x000D_
  &lt;parents /&gt;_x000D_
  &lt;children /&gt;_x000D_
  &lt;param n=""TaskID"" v=""D3932E3A-4FEE-43DF-956C-A605AC9AF3E7"" /&gt;_x000D_
  &lt;param n=""DisplayName"" v=""Summary Tables"" /&gt;_x000D_
  &lt;'"</definedName>
    <definedName name="_AMO_ContentDefinition_222545728.3" hidden="1">"'param n=""DisplayType"" v=""Task"" /&gt;_x000D_
  &lt;param n=""RawValues"" v=""True"" /&gt;_x000D_
  &lt;param n=""AMO_Version"" v=""5.1"" /&gt;_x000D_
  &lt;param n=""ServerName"" v=""SASApp"" /&gt;_x000D_
  &lt;param n=""AMO_Template"" v="""" /&gt;_x000D_
  &lt;param n=""UseDataConstraints"" v=""False"" /&gt;'"</definedName>
    <definedName name="_AMO_ContentDefinition_222545728.4" hidden="1">"'_x000D_
  &lt;param n=""SizeDataConstraints"" v=""0"" /&gt;_x000D_
  &lt;param n=""AMO_InputDataSource"" v=""&amp;lt;SasDataSource Version=&amp;quot;4.2&amp;quot; Type=&amp;quot;SAS.Servers.Dataset&amp;quot; Svr=&amp;quot;SASApp&amp;quot; Lib=&amp;quot;LFSTDATA&amp;quot; FilterDS=&amp;quot;&amp;amp;lt;?xml version='"</definedName>
    <definedName name="_AMO_ContentDefinition_222545728.5" hidden="1">"'&amp;amp;quot;1.0&amp;amp;quot; encoding=&amp;amp;quot;utf-16&amp;amp;quot;?&amp;amp;gt;&amp;amp;lt;FilterTree&amp;amp;gt;&amp;amp;lt;TreeRoot /&amp;amp;gt;&amp;amp;lt;/FilterTree&amp;amp;gt;&amp;quot; ColSelFlg=&amp;quot;0&amp;quot; Name=&amp;quot;TABLE2_3B&amp;quot; /&amp;gt;"" /&gt;_x000D_
  &lt;param n=""CredKey"" v=""TABLE2_'"</definedName>
    <definedName name="_AMO_ContentDefinition_222545728.6" hidden="1">"'3B&amp;#x1;SASApp&amp;#x1;LFSR Tabulation Datasets"" /&gt;_x000D_
  &lt;param n=""ClassName"" v=""SAS.OfficeAddin.Task"" /&gt;_x000D_
  &lt;param n=""XlNative"" v=""False"" /&gt;_x000D_
  &lt;param n=""UnselectedIds"" v="""" /&gt;_x000D_
  &lt;param n=""_ROM_Version_"" v=""1.2"" /&gt;_x000D_
  &lt;param n=""_ROM_Ap'"</definedName>
    <definedName name="_AMO_ContentDefinition_222545728.7" hidden="1">"'plication_"" v=""ODS"" /&gt;_x000D_
  &lt;param n=""_ROM_AppVersion_"" v=""9.2"" /&gt;_x000D_
  &lt;param n=""maxReportCols"" v=""13"" /&gt;_x000D_
  &lt;fids n=""main.srx"" v=""0"" /&gt;_x000D_
  &lt;ExcelXMLOptions AdjColWidths=""True"" RowOpt=""InsertEntire"" ColOpt=""InsertCells"" /&gt;_x000D_'"</definedName>
    <definedName name="_AMO_ContentDefinition_222545728.8" hidden="1">"'
&lt;/ContentDefinition&gt;'"</definedName>
    <definedName name="_AMO_ContentDefinition_225272241" hidden="1">"'Partitions:9'"</definedName>
    <definedName name="_AMO_ContentDefinition_225272241.0" hidden="1">"'&lt;ContentDefinition name=""Summary Tables"" rsid=""225272241"" type=""Task"" format=""ReportXml"" imgfmt=""ACTXIMG"" created=""04/29/2009 15:30:49"" modifed=""02/28/2014 13:38:21"" user=""ndivhuwog"" apply=""False"" css=""C:\Documents and Settings\ndiv'"</definedName>
    <definedName name="_AMO_ContentDefinition_225272241.1" hidden="1">"'huwog.000\Application Data\SAS\BI Clients\Styles\Copy  of cpi (Ndivhu).css"" range=""Summary_Tables_13"" auto=""False"" xTime=""00:00:00.4090000"" rTime=""00:00:00.5530000"" bgnew=""False"" nFmt=""False"" grphSet=""False"" imgY=""0"" imgX=""0""&gt;_x000D_
  &lt;f'"</definedName>
    <definedName name="_AMO_ContentDefinition_225272241.2" hidden="1">"'iles&gt;C:\Users\ndivhuwog\Documents\My SAS Files\Add-In for Microsoft Office\_SOA_Summary_Tables_974195893\main.srx&lt;/files&gt;_x000D_
  &lt;parents /&gt;_x000D_
  &lt;children /&gt;_x000D_
  &lt;param n=""TaskID"" v=""D3932E3A-4FEE-43DF-956C-A605AC9AF3E7"" /&gt;_x000D_
  &lt;param n=""DisplayName"" '"</definedName>
    <definedName name="_AMO_ContentDefinition_225272241.3" hidden="1">"'v=""Summary Tables"" /&gt;_x000D_
  &lt;param n=""DisplayType"" v=""Task"" /&gt;_x000D_
  &lt;param n=""RawValues"" v=""True"" /&gt;_x000D_
  &lt;param n=""AMO_Version"" v=""5.1"" /&gt;_x000D_
  &lt;param n=""ServerName"" v=""SASApp"" /&gt;_x000D_
  &lt;param n=""AMO_Template"" v="""" /&gt;_x000D_
  &lt;param n=""UseDa'"</definedName>
    <definedName name="_AMO_ContentDefinition_225272241.4" hidden="1">"'taConstraints"" v=""False"" /&gt;_x000D_
  &lt;param n=""SizeDataConstraints"" v=""0"" /&gt;_x000D_
  &lt;param n=""AMO_InputDataSource"" v=""&amp;lt;SasDataSource Version=&amp;quot;4.2&amp;quot; Type=&amp;quot;SAS.Servers.Dataset&amp;quot; Svr=&amp;quot;SASApp&amp;quot; Lib=&amp;quot;LFSTDATA&amp;quot; Filter'"</definedName>
    <definedName name="_AMO_ContentDefinition_225272241.5" hidden="1">"'DS=&amp;quot;&amp;amp;lt;?xml version=&amp;amp;quot;1.0&amp;amp;quot; encoding=&amp;amp;quot;utf-16&amp;amp;quot;?&amp;amp;gt;&amp;amp;lt;FilterTree&amp;amp;gt;&amp;amp;lt;TreeRoot /&amp;amp;gt;&amp;amp;lt;/FilterTree&amp;amp;gt;&amp;quot; UseLbls=&amp;quot;true&amp;quot; ColSelFlg=&amp;quot;0&amp;quot; Name=&amp;quot;TABLE3_'"</definedName>
    <definedName name="_AMO_ContentDefinition_225272241.6" hidden="1">"'5&amp;quot; /&amp;gt;"" /&gt;_x000D_
  &lt;param n=""CredKey"" v=""TABLE3_5&amp;#x1;SASApp&amp;#x1;LFSR Tabulation Datasets"" /&gt;_x000D_
  &lt;param n=""ClassName"" v=""SAS.OfficeAddin.Task"" /&gt;_x000D_
  &lt;param n=""XlNative"" v=""False"" /&gt;_x000D_
  &lt;param n=""UnselectedIds"" v="""" /&gt;_x000D_
  &lt;param n'"</definedName>
    <definedName name="_AMO_ContentDefinition_225272241.7" hidden="1">"'=""_ROM_Version_"" v=""1.2"" /&gt;_x000D_
  &lt;param n=""_ROM_Application_"" v=""ODS"" /&gt;_x000D_
  &lt;param n=""_ROM_AppVersion_"" v=""9.2"" /&gt;_x000D_
  &lt;param n=""maxReportCols"" v=""14"" /&gt;_x000D_
  &lt;fids n=""main.srx"" v=""0"" /&gt;_x000D_
  &lt;ExcelXMLOptions AdjColWidths=""True"" RowOp'"</definedName>
    <definedName name="_AMO_ContentDefinition_225272241.8" hidden="1">"'t=""InsertEntire"" ColOpt=""InsertCells"" /&gt;_x000D_
&lt;/ContentDefinition&gt;'"</definedName>
    <definedName name="_AMO_ContentDefinition_242095788" hidden="1">"'Partitions:9'"</definedName>
    <definedName name="_AMO_ContentDefinition_242095788.0" hidden="1">"'&lt;ContentDefinition name=""Summary Tables"" rsid=""242095788"" type=""Task"" format=""ReportXml"" imgfmt=""ActiveX"" created=""10/24/2012 16:11:53"" modifed=""03/04/2014 10:18:13"" user=""ndivhuwog"" apply=""False"" css=""C:\Program Files\SASHome\SASAd'"</definedName>
    <definedName name="_AMO_ContentDefinition_242095788.1" hidden="1">"'dinforMicrosoftOffice\5.1\Styles\AMODefault.css"" range=""Summary_Tables_49"" auto=""False"" xTime=""00:00:00.3710000"" rTime=""00:00:00.5560000"" bgnew=""False"" nFmt=""False"" grphSet=""False"" imgY=""0"" imgX=""0""&gt;_x000D_
  &lt;files&gt;C:\Users\ndivhuwog\Doc'"</definedName>
    <definedName name="_AMO_ContentDefinition_242095788.2" hidden="1">"'uments\My SAS Files\Add-In for Microsoft Office\_SOA_Summary_Tables_934375492\main.srx&lt;/files&gt;_x000D_
  &lt;parents /&gt;_x000D_
  &lt;children /&gt;_x000D_
  &lt;param n=""TaskID"" v=""D3932E3A-4FEE-43DF-956C-A605AC9AF3E7"" /&gt;_x000D_
  &lt;param n=""DisplayName"" v=""Summary Tables"" /&gt;_x000D_
  &lt;'"</definedName>
    <definedName name="_AMO_ContentDefinition_242095788.3" hidden="1">"'param n=""DisplayType"" v=""Task"" /&gt;_x000D_
  &lt;param n=""RawValues"" v=""True"" /&gt;_x000D_
  &lt;param n=""AMO_Version"" v=""5.1"" /&gt;_x000D_
  &lt;param n=""ServerName"" v=""SASApp"" /&gt;_x000D_
  &lt;param n=""AMO_Template"" v="""" /&gt;_x000D_
  &lt;param n=""UseDataConstraints"" v=""False"" /&gt;'"</definedName>
    <definedName name="_AMO_ContentDefinition_242095788.4" hidden="1">"'_x000D_
  &lt;param n=""SizeDataConstraints"" v=""0"" /&gt;_x000D_
  &lt;param n=""AMO_InputDataSource"" v=""&amp;lt;SasDataSource Version=&amp;quot;4.2&amp;quot; Type=&amp;quot;SAS.Servers.Dataset&amp;quot; Svr=&amp;quot;SASApp&amp;quot; Lib=&amp;quot;LFSTDATA&amp;quot; FilterDS=&amp;quot;&amp;amp;lt;?xml version='"</definedName>
    <definedName name="_AMO_ContentDefinition_242095788.5" hidden="1">"'&amp;amp;quot;1.0&amp;amp;quot; encoding=&amp;amp;quot;utf-16&amp;amp;quot;?&amp;amp;gt;&amp;amp;lt;FilterTree&amp;amp;gt;&amp;amp;lt;TreeRoot /&amp;amp;gt;&amp;amp;lt;/FilterTree&amp;amp;gt;&amp;quot; ColSelFlg=&amp;quot;0&amp;quot; Name=&amp;quot;TABLE7&amp;quot; /&amp;gt;"" /&gt;_x000D_
  &lt;param n=""CredKey"" v=""TABLE7&amp;#x1'"</definedName>
    <definedName name="_AMO_ContentDefinition_242095788.6" hidden="1">"';SASApp&amp;#x1;LFSR Tabulation Datasets"" /&gt;_x000D_
  &lt;param n=""ClassName"" v=""SAS.OfficeAddin.Task"" /&gt;_x000D_
  &lt;param n=""XlNative"" v=""False"" /&gt;_x000D_
  &lt;param n=""UnselectedIds"" v="""" /&gt;_x000D_
  &lt;param n=""_ROM_Version_"" v=""1.2"" /&gt;_x000D_
  &lt;param n=""_ROM_Applicat'"</definedName>
    <definedName name="_AMO_ContentDefinition_242095788.7" hidden="1">"'ion_"" v=""ODS"" /&gt;_x000D_
  &lt;param n=""_ROM_AppVersion_"" v=""9.2"" /&gt;_x000D_
  &lt;param n=""maxReportCols"" v=""13"" /&gt;_x000D_
  &lt;fids n=""main.srx"" v=""0"" /&gt;_x000D_
  &lt;ExcelXMLOptions AdjColWidths=""True"" RowOpt=""InsertEntire"" ColOpt=""InsertCells"" /&gt;_x000D_'"</definedName>
    <definedName name="_AMO_ContentDefinition_242095788.8" hidden="1">"'
&lt;/ContentDefinition&gt;'"</definedName>
    <definedName name="_AMO_ContentDefinition_247862661" hidden="1">"'Partitions:9'"</definedName>
    <definedName name="_AMO_ContentDefinition_247862661.0" hidden="1">"'&lt;ContentDefinition name=""Summary Tables"" rsid=""247862661"" type=""Task"" format=""ReportXml"" imgfmt=""ACTXIMG"" created=""01/27/2011 15:40:18"" modifed=""02/28/2014 13:44:08"" user=""ndivhuwog"" apply=""False"" css=""C:\Program Files\SAS\Shared Fi'"</definedName>
    <definedName name="_AMO_ContentDefinition_247862661.1" hidden="1">"'les\BIClientStyles\AMODefault.css"" range=""Summary_Tables_33"" auto=""False"" xTime=""00:00:00.4570000"" rTime=""00:00:00.5300000"" bgnew=""False"" nFmt=""False"" grphSet=""False"" imgY=""0"" imgX=""0""&gt;_x000D_
  &lt;files&gt;C:\Users\ndivhuwog\Documents\My SAS '"</definedName>
    <definedName name="_AMO_ContentDefinition_247862661.2" hidden="1">"'Files\Add-In for Microsoft Office\_SOA_Summary_Tables_172771311\main.srx&lt;/files&gt;_x000D_
  &lt;parents /&gt;_x000D_
  &lt;children /&gt;_x000D_
  &lt;param n=""TaskID"" v=""D3932E3A-4FEE-43DF-956C-A605AC9AF3E7"" /&gt;_x000D_
  &lt;param n=""DisplayName"" v=""Summary Tables"" /&gt;_x000D_
  &lt;param n=""Dis'"</definedName>
    <definedName name="_AMO_ContentDefinition_247862661.3" hidden="1">"'playType"" v=""Task"" /&gt;_x000D_
  &lt;param n=""RawValues"" v=""True"" /&gt;_x000D_
  &lt;param n=""AMO_Version"" v=""5.1"" /&gt;_x000D_
  &lt;param n=""ServerName"" v=""SASApp"" /&gt;_x000D_
  &lt;param n=""AMO_Template"" v="""" /&gt;_x000D_
  &lt;param n=""UseDataConstraints"" v=""False"" /&gt;_x000D_
  &lt;param n'"</definedName>
    <definedName name="_AMO_ContentDefinition_247862661.4" hidden="1">"'=""SizeDataConstraints"" v=""0"" /&gt;_x000D_
  &lt;param n=""AMO_InputDataSource"" v=""&amp;lt;SasDataSource Version=&amp;quot;4.2&amp;quot; Type=&amp;quot;SAS.Servers.Dataset&amp;quot; Svr=&amp;quot;SASApp&amp;quot; Lib=&amp;quot;LFSTDATA&amp;quot; FilterDS=&amp;quot;&amp;amp;lt;?xml version=&amp;amp;quot;1.'"</definedName>
    <definedName name="_AMO_ContentDefinition_247862661.5" hidden="1">"'0&amp;amp;quot; encoding=&amp;amp;quot;utf-16&amp;amp;quot;?&amp;amp;gt;&amp;amp;lt;FilterTree&amp;amp;gt;&amp;amp;lt;TreeRoot /&amp;amp;gt;&amp;amp;lt;/FilterTree&amp;amp;gt;&amp;quot; UseLbls=&amp;quot;true&amp;quot; ColSelFlg=&amp;quot;0&amp;quot; Name=&amp;quot;TABLE4&amp;quot; /&amp;gt;"" /&gt;_x000D_
  &lt;param n=""CredKey"" '"</definedName>
    <definedName name="_AMO_ContentDefinition_247862661.6" hidden="1">"'v=""TABLE4&amp;#x1;SASApp&amp;#x1;LFSR Tabulation Datasets"" /&gt;_x000D_
  &lt;param n=""ClassName"" v=""SAS.OfficeAddin.Task"" /&gt;_x000D_
  &lt;param n=""XlNative"" v=""False"" /&gt;_x000D_
  &lt;param n=""UnselectedIds"" v="""" /&gt;_x000D_
  &lt;param n=""_ROM_Version_"" v=""1.2"" /&gt;_x000D_
  &lt;param n=""_'"</definedName>
    <definedName name="_AMO_ContentDefinition_247862661.7" hidden="1">"'ROM_Application_"" v=""ODS"" /&gt;_x000D_
  &lt;param n=""_ROM_AppVersion_"" v=""9.2"" /&gt;_x000D_
  &lt;param n=""maxReportCols"" v=""13"" /&gt;_x000D_
  &lt;fids n=""main.srx"" v=""0"" /&gt;_x000D_
  &lt;ExcelXMLOptions AdjColWidths=""True"" RowOpt=""InsertEntire"" ColOpt=""InsertCells"" /&gt;_x000D_'"</definedName>
    <definedName name="_AMO_ContentDefinition_247862661.8" hidden="1">"'
&lt;/ContentDefinition&gt;'"</definedName>
    <definedName name="_AMO_ContentDefinition_30194841" hidden="1">"'Partitions:9'"</definedName>
    <definedName name="_AMO_ContentDefinition_30194841.0" hidden="1">"'&lt;ContentDefinition name=""Summary Tables"" rsid=""30194841"" type=""Task"" format=""ReportXml"" imgfmt=""ActiveX"" created=""02/14/2014 12:33:27"" modifed=""03/04/2014 10:23:30"" user=""ndivhuwog"" apply=""False"" css=""C:\Program Files\SASHome\SASAdd'"</definedName>
    <definedName name="_AMO_ContentDefinition_30194841.1" hidden="1">"'inforMicrosoftOffice\5.1\Styles\AMODefault.css"" range=""Summary_Tables_57"" auto=""False"" xTime=""00:00:00.3600000"" rTime=""00:00:00.6640000"" bgnew=""False"" nFmt=""False"" grphSet=""False"" imgY=""0"" imgX=""0""&gt;_x000D_
  &lt;files&gt;C:\Users\ndivhuwog\Docu'"</definedName>
    <definedName name="_AMO_ContentDefinition_30194841.2" hidden="1">"'ments\My SAS Files\Add-In for Microsoft Office\_SOA_Summary_Tables_409067076\main.srx&lt;/files&gt;_x000D_
  &lt;parents /&gt;_x000D_
  &lt;children /&gt;_x000D_
  &lt;param n=""TaskID"" v=""D3932E3A-4FEE-43DF-956C-A605AC9AF3E7"" /&gt;_x000D_
  &lt;param n=""DisplayName"" v=""Summary Tables"" /&gt;_x000D_
  &lt;'"</definedName>
    <definedName name="_AMO_ContentDefinition_30194841.3" hidden="1">"'param n=""DisplayType"" v=""Task"" /&gt;_x000D_
  &lt;param n=""RawValues"" v=""True"" /&gt;_x000D_
  &lt;param n=""AMO_Version"" v=""5.1"" /&gt;_x000D_
  &lt;param n=""ServerName"" v=""SASApp"" /&gt;_x000D_
  &lt;param n=""AMO_Template"" v="""" /&gt;_x000D_
  &lt;param n=""UseDataConstraints"" v=""False"" /&gt;'"</definedName>
    <definedName name="_AMO_ContentDefinition_30194841.4" hidden="1">"'_x000D_
  &lt;param n=""SizeDataConstraints"" v=""0"" /&gt;_x000D_
  &lt;param n=""AMO_InputDataSource"" v=""&amp;lt;SasDataSource Version=&amp;quot;4.2&amp;quot; Type=&amp;quot;SAS.Servers.Dataset&amp;quot; Svr=&amp;quot;SASApp&amp;quot; Lib=&amp;quot;LFSTDATA&amp;quot; FilterDS=&amp;quot;&amp;amp;lt;?xml version='"</definedName>
    <definedName name="_AMO_ContentDefinition_30194841.5" hidden="1">"'&amp;amp;quot;1.0&amp;amp;quot; encoding=&amp;amp;quot;utf-16&amp;amp;quot;?&amp;amp;gt;&amp;amp;lt;FilterTree&amp;amp;gt;&amp;amp;lt;TreeRoot /&amp;amp;gt;&amp;amp;lt;/FilterTree&amp;amp;gt;&amp;quot; ColSelFlg=&amp;quot;0&amp;quot; Name=&amp;quot;TABLE6B&amp;quot; /&amp;gt;"" /&gt;_x000D_
  &lt;param n=""CredKey"" v=""TABLE6B&amp;#'"</definedName>
    <definedName name="_AMO_ContentDefinition_30194841.6" hidden="1">"'x1;SASApp&amp;#x1;LFSR Tabulation Datasets"" /&gt;_x000D_
  &lt;param n=""ClassName"" v=""SAS.OfficeAddin.Task"" /&gt;_x000D_
  &lt;param n=""XlNative"" v=""False"" /&gt;_x000D_
  &lt;param n=""UnselectedIds"" v="""" /&gt;_x000D_
  &lt;param n=""_ROM_Version_"" v=""1.2"" /&gt;_x000D_
  &lt;param n=""_ROM_Applic'"</definedName>
    <definedName name="_AMO_ContentDefinition_30194841.7" hidden="1">"'ation_"" v=""ODS"" /&gt;_x000D_
  &lt;param n=""_ROM_AppVersion_"" v=""9.2"" /&gt;_x000D_
  &lt;param n=""maxReportCols"" v=""13"" /&gt;_x000D_
  &lt;fids n=""main.srx"" v=""0"" /&gt;_x000D_
  &lt;ExcelXMLOptions AdjColWidths=""True"" RowOpt=""InsertEntire"" ColOpt=""InsertCells"" /&gt;_x000D_'"</definedName>
    <definedName name="_AMO_ContentDefinition_30194841.8" hidden="1">"'
&lt;/ContentDefinition&gt;'"</definedName>
    <definedName name="_AMO_ContentDefinition_37461558" hidden="1">"'Partitions:9'"</definedName>
    <definedName name="_AMO_ContentDefinition_37461558.0" hidden="1">"'&lt;ContentDefinition name=""Summary Tables"" rsid=""37461558"" type=""Task"" format=""ReportXml"" imgfmt=""ActiveX"" created=""02/14/2014 15:25:47"" modifed=""02/28/2014 14:17:01"" user=""ndivhuwog"" apply=""False"" css=""C:\Program Files\SASHome\SASAdd'"</definedName>
    <definedName name="_AMO_ContentDefinition_37461558.1" hidden="1">"'inforMicrosoftOffice\5.1\Styles\AMODefault.css"" range=""Summary_Tables_61"" auto=""False"" xTime=""00:00:00.4010000"" rTime=""00:00:00.6050000"" bgnew=""False"" nFmt=""False"" grphSet=""False"" imgY=""0"" imgX=""0""&gt;_x000D_
  &lt;files&gt;C:\Users\ndivhuwog\Docu'"</definedName>
    <definedName name="_AMO_ContentDefinition_37461558.2" hidden="1">"'ments\My SAS Files\Add-In for Microsoft Office\_SOA_Summary_Tables_207425595\main.srx&lt;/files&gt;_x000D_
  &lt;parents /&gt;_x000D_
  &lt;children /&gt;_x000D_
  &lt;param n=""TaskID"" v=""D3932E3A-4FEE-43DF-956C-A605AC9AF3E7"" /&gt;_x000D_
  &lt;param n=""DisplayName"" v=""Summary Tables"" /&gt;_x000D_
  &lt;'"</definedName>
    <definedName name="_AMO_ContentDefinition_37461558.3" hidden="1">"'param n=""DisplayType"" v=""Task"" /&gt;_x000D_
  &lt;param n=""RawValues"" v=""True"" /&gt;_x000D_
  &lt;param n=""AMO_Version"" v=""5.1"" /&gt;_x000D_
  &lt;param n=""ServerName"" v=""SASApp"" /&gt;_x000D_
  &lt;param n=""AMO_Template"" v="""" /&gt;_x000D_
  &lt;param n=""UseDataConstraints"" v=""False"" /&gt;'"</definedName>
    <definedName name="_AMO_ContentDefinition_37461558.4" hidden="1">"'_x000D_
  &lt;param n=""SizeDataConstraints"" v=""0"" /&gt;_x000D_
  &lt;param n=""AMO_InputDataSource"" v=""&amp;lt;SasDataSource Version=&amp;quot;4.2&amp;quot; Type=&amp;quot;SAS.Servers.Dataset&amp;quot; Svr=&amp;quot;SASApp&amp;quot; Lib=&amp;quot;LFSTDATA&amp;quot; FilterDS=&amp;quot;&amp;amp;lt;?xml version='"</definedName>
    <definedName name="_AMO_ContentDefinition_37461558.5" hidden="1">"'&amp;amp;quot;1.0&amp;amp;quot; encoding=&amp;amp;quot;utf-16&amp;amp;quot;?&amp;amp;gt;&amp;amp;lt;FilterTree&amp;amp;gt;&amp;amp;lt;TreeRoot /&amp;amp;gt;&amp;amp;lt;/FilterTree&amp;amp;gt;&amp;quot; ColSelFlg=&amp;quot;0&amp;quot; Name=&amp;quot;TABLE2_4&amp;quot; /&amp;gt;"" /&gt;_x000D_
  &lt;param n=""CredKey"" v=""TABLE2_4'"</definedName>
    <definedName name="_AMO_ContentDefinition_37461558.6" hidden="1">"'&amp;#x1;SASApp&amp;#x1;LFSR Tabulation Datasets"" /&gt;_x000D_
  &lt;param n=""ClassName"" v=""SAS.OfficeAddin.Task"" /&gt;_x000D_
  &lt;param n=""XlNative"" v=""False"" /&gt;_x000D_
  &lt;param n=""UnselectedIds"" v="""" /&gt;_x000D_
  &lt;param n=""_ROM_Version_"" v=""1.2"" /&gt;_x000D_
  &lt;param n=""_ROM_Appl'"</definedName>
    <definedName name="_AMO_ContentDefinition_37461558.7" hidden="1">"'ication_"" v=""ODS"" /&gt;_x000D_
  &lt;param n=""_ROM_AppVersion_"" v=""9.2"" /&gt;_x000D_
  &lt;param n=""maxReportCols"" v=""14"" /&gt;_x000D_
  &lt;fids n=""main.srx"" v=""0"" /&gt;_x000D_
  &lt;ExcelXMLOptions AdjColWidths=""True"" RowOpt=""InsertEntire"" ColOpt=""InsertCells"" /&gt;_x000D_'"</definedName>
    <definedName name="_AMO_ContentDefinition_37461558.8" hidden="1">"'
&lt;/ContentDefinition&gt;'"</definedName>
    <definedName name="_AMO_ContentDefinition_390982613" hidden="1">"'Partitions:9'"</definedName>
    <definedName name="_AMO_ContentDefinition_390982613.0" hidden="1">"'&lt;ContentDefinition name=""Summary Tables"" rsid=""390982613"" type=""Task"" format=""ReportXml"" imgfmt=""ACTXIMG"" created=""04/30/2009 09:25:26"" modifed=""02/28/2014 13:45:22"" user=""ndivhuwog"" apply=""False"" css=""C:\Documents and Settings\ndiv'"</definedName>
    <definedName name="_AMO_ContentDefinition_390982613.1" hidden="1">"'huwog.000\Application Data\SAS\BI Clients\Styles\Copy  of cpi (Ndivhu).css"" range=""Summary_Tables_22"" auto=""False"" xTime=""00:00:00.4100000"" rTime=""00:00:00.5250000"" bgnew=""False"" nFmt=""False"" grphSet=""False"" imgY=""0"" imgX=""0""&gt;_x000D_
  &lt;f'"</definedName>
    <definedName name="_AMO_ContentDefinition_390982613.2" hidden="1">"'iles&gt;C:\Users\ndivhuwog\Documents\My SAS Files\Add-In for Microsoft Office\_SOA_Summary_Tables_209047778\main.srx&lt;/files&gt;_x000D_
  &lt;parents /&gt;_x000D_
  &lt;children /&gt;_x000D_
  &lt;param n=""TaskID"" v=""D3932E3A-4FEE-43DF-956C-A605AC9AF3E7"" /&gt;_x000D_
  &lt;param n=""DisplayName"" '"</definedName>
    <definedName name="_AMO_ContentDefinition_390982613.3" hidden="1">"'v=""Summary Tables"" /&gt;_x000D_
  &lt;param n=""DisplayType"" v=""Task"" /&gt;_x000D_
  &lt;param n=""RawValues"" v=""True"" /&gt;_x000D_
  &lt;param n=""AMO_Version"" v=""5.1"" /&gt;_x000D_
  &lt;param n=""ServerName"" v=""SASApp"" /&gt;_x000D_
  &lt;param n=""AMO_Template"" v="""" /&gt;_x000D_
  &lt;param n=""UseDa'"</definedName>
    <definedName name="_AMO_ContentDefinition_390982613.4" hidden="1">"'taConstraints"" v=""False"" /&gt;_x000D_
  &lt;param n=""SizeDataConstraints"" v=""0"" /&gt;_x000D_
  &lt;param n=""AMO_InputDataSource"" v=""&amp;lt;SasDataSource Version=&amp;quot;4.2&amp;quot; Type=&amp;quot;SAS.Servers.Dataset&amp;quot; Svr=&amp;quot;SASApp&amp;quot; Lib=&amp;quot;LFSTDATA&amp;quot; Filter'"</definedName>
    <definedName name="_AMO_ContentDefinition_390982613.5" hidden="1">"'DS=&amp;quot;&amp;amp;lt;?xml version=&amp;amp;quot;1.0&amp;amp;quot; encoding=&amp;amp;quot;utf-16&amp;amp;quot;?&amp;amp;gt;&amp;amp;lt;FilterTree&amp;amp;gt;&amp;amp;lt;TreeRoot /&amp;amp;gt;&amp;amp;lt;/FilterTree&amp;amp;gt;&amp;quot; UseLbls=&amp;quot;true&amp;quot; ColSelFlg=&amp;quot;0&amp;quot; Name=&amp;quot;TABLE6&amp;'"</definedName>
    <definedName name="_AMO_ContentDefinition_390982613.6" hidden="1">"'quot; /&amp;gt;"" /&gt;_x000D_
  &lt;param n=""CredKey"" v=""TABLE6&amp;#x1;SASApp&amp;#x1;LFSR Tabulation Datasets"" /&gt;_x000D_
  &lt;param n=""ClassName"" v=""SAS.OfficeAddin.Task"" /&gt;_x000D_
  &lt;param n=""XlNative"" v=""False"" /&gt;_x000D_
  &lt;param n=""UnselectedIds"" v="""" /&gt;_x000D_
  &lt;param n=""_'"</definedName>
    <definedName name="_AMO_ContentDefinition_390982613.7" hidden="1">"'ROM_Version_"" v=""1.2"" /&gt;_x000D_
  &lt;param n=""_ROM_Application_"" v=""ODS"" /&gt;_x000D_
  &lt;param n=""_ROM_AppVersion_"" v=""9.2"" /&gt;_x000D_
  &lt;param n=""maxReportCols"" v=""13"" /&gt;_x000D_
  &lt;fids n=""main.srx"" v=""0"" /&gt;_x000D_
  &lt;ExcelXMLOptions AdjColWidths=""True"" RowOpt=""'"</definedName>
    <definedName name="_AMO_ContentDefinition_390982613.8" hidden="1">"'InsertEntire"" ColOpt=""InsertCells"" /&gt;_x000D_
&lt;/ContentDefinition&gt;'"</definedName>
    <definedName name="_AMO_ContentDefinition_398675413" hidden="1">"'Partitions:9'"</definedName>
    <definedName name="_AMO_ContentDefinition_398675413.0" hidden="1">"'&lt;ContentDefinition name=""Summary Tables"" rsid=""398675413"" type=""Task"" format=""ReportXml"" imgfmt=""ACTIVEX"" created=""04/19/2012 10:34:46"" modifed=""02/28/2014 13:39:04"" user=""ndivhuwog"" apply=""False"" css=""C:\Program Files\SAS\Shared Fi'"</definedName>
    <definedName name="_AMO_ContentDefinition_398675413.1" hidden="1">"'les\BIClientStyles\AMODefault.css"" range=""Summary_Tables_39"" auto=""False"" xTime=""00:00:00.3840000"" rTime=""00:00:00.4760000"" bgnew=""False"" nFmt=""False"" grphSet=""False"" imgY=""0"" imgX=""0""&gt;_x000D_
  &lt;files&gt;C:\Users\ndivhuwog\Documents\My SAS '"</definedName>
    <definedName name="_AMO_ContentDefinition_398675413.2" hidden="1">"'Files\Add-In for Microsoft Office\_SOA_Summary_Tables_722109671\main.srx&lt;/files&gt;_x000D_
  &lt;parents /&gt;_x000D_
  &lt;children /&gt;_x000D_
  &lt;param n=""TaskID"" v=""D3932E3A-4FEE-43DF-956C-A605AC9AF3E7"" /&gt;_x000D_
  &lt;param n=""DisplayName"" v=""Summary Tables"" /&gt;_x000D_
  &lt;param n=""Dis'"</definedName>
    <definedName name="_AMO_ContentDefinition_398675413.3" hidden="1">"'playType"" v=""Task"" /&gt;_x000D_
  &lt;param n=""RawValues"" v=""True"" /&gt;_x000D_
  &lt;param n=""AMO_Version"" v=""5.1"" /&gt;_x000D_
  &lt;param n=""ServerName"" v=""SASApp"" /&gt;_x000D_
  &lt;param n=""AMO_Template"" v="""" /&gt;_x000D_
  &lt;param n=""UseDataConstraints"" v=""False"" /&gt;_x000D_
  &lt;param n'"</definedName>
    <definedName name="_AMO_ContentDefinition_398675413.4" hidden="1">"'=""SizeDataConstraints"" v=""0"" /&gt;_x000D_
  &lt;param n=""AMO_InputDataSource"" v=""&amp;lt;SasDataSource Version=&amp;quot;4.2&amp;quot; Type=&amp;quot;SAS.Servers.Dataset&amp;quot; Svr=&amp;quot;SASApp&amp;quot; Lib=&amp;quot;LFSTDATA&amp;quot; FilterDS=&amp;quot;&amp;amp;lt;?xml version=&amp;amp;quot;1.'"</definedName>
    <definedName name="_AMO_ContentDefinition_398675413.5" hidden="1">"'0&amp;amp;quot; encoding=&amp;amp;quot;utf-16&amp;amp;quot;?&amp;amp;gt;&amp;amp;lt;FilterTree&amp;amp;gt;&amp;amp;lt;TreeRoot /&amp;amp;gt;&amp;amp;lt;/FilterTree&amp;amp;gt;&amp;quot; UseLbls=&amp;quot;true&amp;quot; ColSelFlg=&amp;quot;0&amp;quot; Name=&amp;quot;TABLE3_6&amp;quot; /&amp;gt;"" /&gt;_x000D_
  &lt;param n=""CredKey""'"</definedName>
    <definedName name="_AMO_ContentDefinition_398675413.6" hidden="1">"' v=""TABLE3_6&amp;#x1;SASApp&amp;#x1;LFSR Tabulation Datasets"" /&gt;_x000D_
  &lt;param n=""ClassName"" v=""SAS.OfficeAddin.Task"" /&gt;_x000D_
  &lt;param n=""XlNative"" v=""False"" /&gt;_x000D_
  &lt;param n=""UnselectedIds"" v="""" /&gt;_x000D_
  &lt;param n=""_ROM_Version_"" v=""1.2"" /&gt;_x000D_
  &lt;param n'"</definedName>
    <definedName name="_AMO_ContentDefinition_398675413.7" hidden="1">"'=""_ROM_Application_"" v=""ODS"" /&gt;_x000D_
  &lt;param n=""_ROM_AppVersion_"" v=""9.2"" /&gt;_x000D_
  &lt;param n=""maxReportCols"" v=""13"" /&gt;_x000D_
  &lt;fids n=""main.srx"" v=""0"" /&gt;_x000D_
  &lt;ExcelXMLOptions AdjColWidths=""True"" RowOpt=""InsertEntire"" ColOpt=""InsertCells"" /&gt;'"</definedName>
    <definedName name="_AMO_ContentDefinition_398675413.8" hidden="1">"'_x000D_
&lt;/ContentDefinition&gt;'"</definedName>
    <definedName name="_AMO_ContentDefinition_416626384" hidden="1">"'Partitions:9'"</definedName>
    <definedName name="_AMO_ContentDefinition_416626384.0" hidden="1">"'&lt;ContentDefinition name=""Summary Tables"" rsid=""416626384"" type=""Task"" format=""ReportXml"" imgfmt=""ActiveX"" created=""10/17/2013 08:57:04"" modifed=""03/03/2014 15:46:53"" user=""ndivhuwog"" apply=""False"" css=""C:\Program Files\SASHome\SASAd'"</definedName>
    <definedName name="_AMO_ContentDefinition_416626384.1" hidden="1">"'dinforMicrosoftOffice\5.1\Styles\AMODefault.css"" range=""Summary_Tables_53"" auto=""False"" xTime=""00:00:00.4300430"" rTime=""00:00:00.6620662"" bgnew=""False"" nFmt=""False"" grphSet=""False"" imgY=""0"" imgX=""0""&gt;_x000D_
  &lt;files&gt;C:\Users\ndivhuwog\Doc'"</definedName>
    <definedName name="_AMO_ContentDefinition_416626384.2" hidden="1">"'uments\My SAS Files\Add-In for Microsoft Office\_SOA_Summary_Tables_558012043\main.srx&lt;/files&gt;_x000D_
  &lt;parents /&gt;_x000D_
  &lt;children /&gt;_x000D_
  &lt;param n=""TaskID"" v=""D3932E3A-4FEE-43DF-956C-A605AC9AF3E7"" /&gt;_x000D_
  &lt;param n=""DisplayName"" v=""Summary Tables"" /&gt;_x000D_
  &lt;'"</definedName>
    <definedName name="_AMO_ContentDefinition_416626384.3" hidden="1">"'param n=""DisplayType"" v=""Task"" /&gt;_x000D_
  &lt;param n=""RawValues"" v=""True"" /&gt;_x000D_
  &lt;param n=""AMO_Version"" v=""5.1"" /&gt;_x000D_
  &lt;param n=""ServerName"" v=""SASApp"" /&gt;_x000D_
  &lt;param n=""AMO_Template"" v="""" /&gt;_x000D_
  &lt;param n=""UseDataConstraints"" v=""False"" /&gt;'"</definedName>
    <definedName name="_AMO_ContentDefinition_416626384.4" hidden="1">"'_x000D_
  &lt;param n=""SizeDataConstraints"" v=""0"" /&gt;_x000D_
  &lt;param n=""AMO_InputDataSource"" v=""&amp;lt;SasDataSource Version=&amp;quot;4.2&amp;quot; Type=&amp;quot;SAS.Servers.Dataset&amp;quot; Svr=&amp;quot;SASApp&amp;quot; Lib=&amp;quot;LFSTDATA&amp;quot; FilterDS=&amp;quot;&amp;amp;lt;?xml version='"</definedName>
    <definedName name="_AMO_ContentDefinition_416626384.5" hidden="1">"'&amp;amp;quot;1.0&amp;amp;quot; encoding=&amp;amp;quot;utf-16&amp;amp;quot;?&amp;amp;gt;&amp;amp;lt;FilterTree&amp;amp;gt;&amp;amp;lt;TreeRoot /&amp;amp;gt;&amp;amp;lt;/FilterTree&amp;amp;gt;&amp;quot; ColSelFlg=&amp;quot;0&amp;quot; Name=&amp;quot;TABLE2_7A&amp;quot; /&amp;gt;"" /&gt;_x000D_
  &lt;param n=""CredKey"" v=""TABLE2_'"</definedName>
    <definedName name="_AMO_ContentDefinition_416626384.6" hidden="1">"'7A&amp;#x1;SASApp&amp;#x1;LFSR Tabulation Datasets"" /&gt;_x000D_
  &lt;param n=""ClassName"" v=""SAS.OfficeAddin.Task"" /&gt;_x000D_
  &lt;param n=""XlNative"" v=""False"" /&gt;_x000D_
  &lt;param n=""UnselectedIds"" v="""" /&gt;_x000D_
  &lt;param n=""_ROM_Version_"" v=""1.2"" /&gt;_x000D_
  &lt;param n=""_ROM_Ap'"</definedName>
    <definedName name="_AMO_ContentDefinition_416626384.7" hidden="1">"'plication_"" v=""ODS"" /&gt;_x000D_
  &lt;param n=""_ROM_AppVersion_"" v=""9.2"" /&gt;_x000D_
  &lt;param n=""maxReportCols"" v=""13"" /&gt;_x000D_
  &lt;fids n=""main.srx"" v=""0"" /&gt;_x000D_
  &lt;ExcelXMLOptions AdjColWidths=""True"" RowOpt=""InsertEntire"" ColOpt=""InsertCells"" /&gt;_x000D_'"</definedName>
    <definedName name="_AMO_ContentDefinition_416626384.8" hidden="1">"'
&lt;/ContentDefinition&gt;'"</definedName>
    <definedName name="_AMO_ContentDefinition_472893794" hidden="1">"'Partitions:9'"</definedName>
    <definedName name="_AMO_ContentDefinition_472893794.0" hidden="1">"'&lt;ContentDefinition name=""Summary Tables"" rsid=""472893794"" type=""Task"" format=""ReportXml"" imgfmt=""ACTIVEX"" created=""04/19/2012 10:39:40"" modifed=""02/28/2014 13:39:58"" user=""ndivhuwog"" apply=""False"" css=""C:\Program Files\SAS\Shared Fi'"</definedName>
    <definedName name="_AMO_ContentDefinition_472893794.1" hidden="1">"'les\BIClientStyles\AMODefault.css"" range=""Summary_Tables_40"" auto=""False"" xTime=""00:00:00.3630000"" rTime=""00:00:00.4310000"" bgnew=""False"" nFmt=""False"" grphSet=""False"" imgY=""0"" imgX=""0""&gt;_x000D_
  &lt;files&gt;C:\Users\ndivhuwog\Documents\My SAS '"</definedName>
    <definedName name="_AMO_ContentDefinition_472893794.2" hidden="1">"'Files\Add-In for Microsoft Office\_SOA_Summary_Tables_319318931\main.srx&lt;/files&gt;_x000D_
  &lt;parents /&gt;_x000D_
  &lt;children /&gt;_x000D_
  &lt;param n=""TaskID"" v=""D3932E3A-4FEE-43DF-956C-A605AC9AF3E7"" /&gt;_x000D_
  &lt;param n=""DisplayName"" v=""Summary Tables"" /&gt;_x000D_
  &lt;param n=""Dis'"</definedName>
    <definedName name="_AMO_ContentDefinition_472893794.3" hidden="1">"'playType"" v=""Task"" /&gt;_x000D_
  &lt;param n=""RawValues"" v=""True"" /&gt;_x000D_
  &lt;param n=""AMO_Version"" v=""5.1"" /&gt;_x000D_
  &lt;param n=""ServerName"" v=""SASApp"" /&gt;_x000D_
  &lt;param n=""AMO_Template"" v="""" /&gt;_x000D_
  &lt;param n=""UseDataConstraints"" v=""False"" /&gt;_x000D_
  &lt;param n'"</definedName>
    <definedName name="_AMO_ContentDefinition_472893794.4" hidden="1">"'=""SizeDataConstraints"" v=""0"" /&gt;_x000D_
  &lt;param n=""AMO_InputDataSource"" v=""&amp;lt;SasDataSource Version=&amp;quot;4.2&amp;quot; Type=&amp;quot;SAS.Servers.Dataset&amp;quot; Svr=&amp;quot;SASApp&amp;quot; Lib=&amp;quot;LFSTDATA&amp;quot; FilterDS=&amp;quot;&amp;amp;lt;?xml version=&amp;amp;quot;1.'"</definedName>
    <definedName name="_AMO_ContentDefinition_472893794.5" hidden="1">"'0&amp;amp;quot; encoding=&amp;amp;quot;utf-16&amp;amp;quot;?&amp;amp;gt;&amp;amp;lt;FilterTree&amp;amp;gt;&amp;amp;lt;TreeRoot /&amp;amp;gt;&amp;amp;lt;/FilterTree&amp;amp;gt;&amp;quot; UseLbls=&amp;quot;true&amp;quot; ColSelFlg=&amp;quot;0&amp;quot; Name=&amp;quot;TABLE3_7&amp;quot; /&amp;gt;"" /&gt;_x000D_
  &lt;param n=""CredKey""'"</definedName>
    <definedName name="_AMO_ContentDefinition_472893794.6" hidden="1">"' v=""TABLE3_7&amp;#x1;SASApp&amp;#x1;LFSR Tabulation Datasets"" /&gt;_x000D_
  &lt;param n=""ClassName"" v=""SAS.OfficeAddin.Task"" /&gt;_x000D_
  &lt;param n=""XlNative"" v=""False"" /&gt;_x000D_
  &lt;param n=""UnselectedIds"" v="""" /&gt;_x000D_
  &lt;param n=""_ROM_Version_"" v=""1.2"" /&gt;_x000D_
  &lt;param n'"</definedName>
    <definedName name="_AMO_ContentDefinition_472893794.7" hidden="1">"'=""_ROM_Application_"" v=""ODS"" /&gt;_x000D_
  &lt;param n=""_ROM_AppVersion_"" v=""9.2"" /&gt;_x000D_
  &lt;param n=""maxReportCols"" v=""14"" /&gt;_x000D_
  &lt;fids n=""main.srx"" v=""0"" /&gt;_x000D_
  &lt;ExcelXMLOptions AdjColWidths=""True"" RowOpt=""InsertEntire"" ColOpt=""InsertCells"" /&gt;'"</definedName>
    <definedName name="_AMO_ContentDefinition_472893794.8" hidden="1">"'_x000D_
&lt;/ContentDefinition&gt;'"</definedName>
    <definedName name="_AMO_ContentDefinition_539372770" hidden="1">"'Partitions:9'"</definedName>
    <definedName name="_AMO_ContentDefinition_539372770.0" hidden="1">"'&lt;ContentDefinition name=""Summary Tables"" rsid=""539372770"" type=""Task"" format=""ReportXml"" imgfmt=""ActiveX"" created=""02/14/2014 15:08:13"" modifed=""02/28/2014 13:12:16"" user=""ndivhuwog"" apply=""False"" css=""C:\Program Files\SASHome\SASAd'"</definedName>
    <definedName name="_AMO_ContentDefinition_539372770.1" hidden="1">"'dinforMicrosoftOffice\5.1\Styles\AMODefault.css"" range=""Summary_Tables_48"" auto=""False"" xTime=""00:00:00.4450000"" rTime=""00:00:00.6550000"" bgnew=""False"" nFmt=""False"" grphSet=""False"" imgY=""0"" imgX=""0""&gt;_x000D_
  &lt;files&gt;C:\Users\ndivhuwog\Doc'"</definedName>
    <definedName name="_AMO_ContentDefinition_539372770.2" hidden="1">"'uments\My SAS Files\Add-In for Microsoft Office\_SOA_Summary_Tables_14096437\main.srx&lt;/files&gt;_x000D_
  &lt;parents /&gt;_x000D_
  &lt;children /&gt;_x000D_
  &lt;param n=""TaskID"" v=""D3932E3A-4FEE-43DF-956C-A605AC9AF3E7"" /&gt;_x000D_
  &lt;param n=""DisplayName"" v=""Summary Tables"" /&gt;_x000D_
  &lt;'"</definedName>
    <definedName name="_AMO_ContentDefinition_539372770.3" hidden="1">"'param n=""DisplayType"" v=""Task"" /&gt;_x000D_
  &lt;param n=""RawValues"" v=""True"" /&gt;_x000D_
  &lt;param n=""AMO_Version"" v=""5.1"" /&gt;_x000D_
  &lt;param n=""ServerName"" v=""SASApp"" /&gt;_x000D_
  &lt;param n=""AMO_Template"" v="""" /&gt;_x000D_
  &lt;param n=""UseDataConstraints"" v=""False"" /&gt;'"</definedName>
    <definedName name="_AMO_ContentDefinition_539372770.4" hidden="1">"'_x000D_
  &lt;param n=""SizeDataConstraints"" v=""0"" /&gt;_x000D_
  &lt;param n=""AMO_InputDataSource"" v=""&amp;lt;SasDataSource Version=&amp;quot;4.2&amp;quot; Type=&amp;quot;SAS.Servers.Dataset&amp;quot; Svr=&amp;quot;SASApp&amp;quot; Lib=&amp;quot;LFSTDATA&amp;quot; FilterDS=&amp;quot;&amp;amp;lt;?xml version='"</definedName>
    <definedName name="_AMO_ContentDefinition_539372770.5" hidden="1">"'&amp;amp;quot;1.0&amp;amp;quot; encoding=&amp;amp;quot;utf-16&amp;amp;quot;?&amp;amp;gt;&amp;amp;lt;FilterTree&amp;amp;gt;&amp;amp;lt;TreeRoot /&amp;amp;gt;&amp;amp;lt;/FilterTree&amp;amp;gt;&amp;quot; ColSelFlg=&amp;quot;0&amp;quot; Name=&amp;quot;TABLE2_3A&amp;quot; /&amp;gt;"" /&gt;_x000D_
  &lt;param n=""CredKey"" v=""TABLE2_'"</definedName>
    <definedName name="_AMO_ContentDefinition_539372770.6" hidden="1">"'3A&amp;#x1;SASApp&amp;#x1;LFSR Tabulation Datasets"" /&gt;_x000D_
  &lt;param n=""ClassName"" v=""SAS.OfficeAddin.Task"" /&gt;_x000D_
  &lt;param n=""XlNative"" v=""False"" /&gt;_x000D_
  &lt;param n=""UnselectedIds"" v="""" /&gt;_x000D_
  &lt;param n=""_ROM_Version_"" v=""1.2"" /&gt;_x000D_
  &lt;param n=""_ROM_Ap'"</definedName>
    <definedName name="_AMO_ContentDefinition_539372770.7" hidden="1">"'plication_"" v=""ODS"" /&gt;_x000D_
  &lt;param n=""_ROM_AppVersion_"" v=""9.2"" /&gt;_x000D_
  &lt;param n=""maxReportCols"" v=""13"" /&gt;_x000D_
  &lt;fids n=""main.srx"" v=""0"" /&gt;_x000D_
  &lt;ExcelXMLOptions AdjColWidths=""True"" RowOpt=""InsertEntire"" ColOpt=""InsertCells"" /&gt;_x000D_'"</definedName>
    <definedName name="_AMO_ContentDefinition_539372770.8" hidden="1">"'
&lt;/ContentDefinition&gt;'"</definedName>
    <definedName name="_AMO_ContentDefinition_572615156" hidden="1">"'Partitions:9'"</definedName>
    <definedName name="_AMO_ContentDefinition_572615156.0" hidden="1">"'&lt;ContentDefinition name=""Summary Tables"" rsid=""572615156"" type=""Task"" format=""ReportXml"" imgfmt=""ActiveX"" created=""02/14/2014 09:41:50"" modifed=""02/28/2014 13:11:22"" user=""ndivhuwog"" apply=""False"" css=""C:\Program Files\SASHome\SASAd'"</definedName>
    <definedName name="_AMO_ContentDefinition_572615156.1" hidden="1">"'dinforMicrosoftOffice\5.1\Styles\AMODefault.css"" range=""Summary_Tables_55"" auto=""False"" xTime=""00:00:00.5750000"" rTime=""00:00:01.6700000"" bgnew=""False"" nFmt=""False"" grphSet=""False"" imgY=""0"" imgX=""0""&gt;_x000D_
  &lt;files&gt;C:\Users\ndivhuwog\Doc'"</definedName>
    <definedName name="_AMO_ContentDefinition_572615156.2" hidden="1">"'uments\My SAS Files\Add-In for Microsoft Office\_SOA_Summary_Tables_630743990\main.srx&lt;/files&gt;_x000D_
  &lt;parents /&gt;_x000D_
  &lt;children /&gt;_x000D_
  &lt;param n=""TaskID"" v=""D3932E3A-4FEE-43DF-956C-A605AC9AF3E7"" /&gt;_x000D_
  &lt;param n=""DisplayName"" v=""Summary Tables"" /&gt;_x000D_
  &lt;'"</definedName>
    <definedName name="_AMO_ContentDefinition_572615156.3" hidden="1">"'param n=""DisplayType"" v=""Task"" /&gt;_x000D_
  &lt;param n=""RawValues"" v=""True"" /&gt;_x000D_
  &lt;param n=""AMO_Version"" v=""5.1"" /&gt;_x000D_
  &lt;param n=""ServerName"" v=""SASApp"" /&gt;_x000D_
  &lt;param n=""AMO_Template"" v="""" /&gt;_x000D_
  &lt;param n=""UseDataConstraints"" v=""False"" /&gt;'"</definedName>
    <definedName name="_AMO_ContentDefinition_572615156.4" hidden="1">"'_x000D_
  &lt;param n=""SizeDataConstraints"" v=""0"" /&gt;_x000D_
  &lt;param n=""AMO_InputDataSource"" v=""&amp;lt;SasDataSource Version=&amp;quot;4.2&amp;quot; Type=&amp;quot;SAS.Servers.Dataset&amp;quot; Svr=&amp;quot;SASApp&amp;quot; Lib=&amp;quot;LFSTDATA&amp;quot; FilterDS=&amp;quot;&amp;amp;lt;?xml version='"</definedName>
    <definedName name="_AMO_ContentDefinition_572615156.5" hidden="1">"'&amp;amp;quot;1.0&amp;amp;quot; encoding=&amp;amp;quot;utf-16&amp;amp;quot;?&amp;amp;gt;&amp;amp;lt;FilterTree&amp;amp;gt;&amp;amp;lt;TreeRoot /&amp;amp;gt;&amp;amp;lt;/FilterTree&amp;amp;gt;&amp;quot; ColSelFlg=&amp;quot;0&amp;quot; Name=&amp;quot;TABLE1&amp;quot; /&amp;gt;"" /&gt;_x000D_
  &lt;param n=""CredKey"" v=""TABLE1&amp;#x1'"</definedName>
    <definedName name="_AMO_ContentDefinition_572615156.6" hidden="1">"';SASApp&amp;#x1;LFSR Tabulation Datasets"" /&gt;_x000D_
  &lt;param n=""ClassName"" v=""SAS.OfficeAddin.Task"" /&gt;_x000D_
  &lt;param n=""XlNative"" v=""False"" /&gt;_x000D_
  &lt;param n=""UnselectedIds"" v="""" /&gt;_x000D_
  &lt;param n=""_ROM_Version_"" v=""1.2"" /&gt;_x000D_
  &lt;param n=""_ROM_Applicat'"</definedName>
    <definedName name="_AMO_ContentDefinition_572615156.7" hidden="1">"'ion_"" v=""ODS"" /&gt;_x000D_
  &lt;param n=""_ROM_AppVersion_"" v=""9.2"" /&gt;_x000D_
  &lt;param n=""maxReportCols"" v=""14"" /&gt;_x000D_
  &lt;fids n=""main.srx"" v=""0"" /&gt;_x000D_
  &lt;ExcelXMLOptions AdjColWidths=""True"" RowOpt=""InsertEntire"" ColOpt=""InsertCells"" /&gt;_x000D_'"</definedName>
    <definedName name="_AMO_ContentDefinition_572615156.8" hidden="1">"'
&lt;/ContentDefinition&gt;'"</definedName>
    <definedName name="_AMO_ContentDefinition_576762798" hidden="1">"'Partitions:9'"</definedName>
    <definedName name="_AMO_ContentDefinition_576762798.0" hidden="1">"'&lt;ContentDefinition name=""Summary Tables"" rsid=""576762798"" type=""Task"" format=""ReportXml"" imgfmt=""ACTXIMG"" created=""04/28/2009 15:48:21"" modifed=""02/28/2014 13:36:30"" user=""ndivhuwog"" apply=""False"" css=""C:\Documents and Settings\ndiv'"</definedName>
    <definedName name="_AMO_ContentDefinition_576762798.1" hidden="1">"'huwog.000\Application Data\SAS\BI Clients\Styles\Copy  of cpi (Ndivhu).css"" range=""Summary_Tables_7"" auto=""False"" xTime=""00:00:00.3550000"" rTime=""00:00:00.5090000"" bgnew=""False"" nFmt=""False"" grphSet=""False"" imgY=""0"" imgX=""0""&gt;_x000D_
  &lt;fi'"</definedName>
    <definedName name="_AMO_ContentDefinition_576762798.2" hidden="1">"'les&gt;C:\Users\ndivhuwog\Documents\My SAS Files\Add-In for Microsoft Office\_SOA_Summary_Tables_201144259\main.srx&lt;/files&gt;_x000D_
  &lt;parents /&gt;_x000D_
  &lt;children /&gt;_x000D_
  &lt;param n=""TaskID"" v=""D3932E3A-4FEE-43DF-956C-A605AC9AF3E7"" /&gt;_x000D_
  &lt;param n=""DisplayName"" v'"</definedName>
    <definedName name="_AMO_ContentDefinition_576762798.3" hidden="1">"'=""Summary Tables"" /&gt;_x000D_
  &lt;param n=""DisplayType"" v=""Task"" /&gt;_x000D_
  &lt;param n=""RawValues"" v=""True"" /&gt;_x000D_
  &lt;param n=""AMO_Version"" v=""5.1"" /&gt;_x000D_
  &lt;param n=""ServerName"" v=""SASApp"" /&gt;_x000D_
  &lt;param n=""AMO_Template"" v="""" /&gt;_x000D_
  &lt;param n=""UseDat'"</definedName>
    <definedName name="_AMO_ContentDefinition_576762798.4" hidden="1">"'aConstraints"" v=""False"" /&gt;_x000D_
  &lt;param n=""SizeDataConstraints"" v=""0"" /&gt;_x000D_
  &lt;param n=""AMO_InputDataSource"" v=""&amp;lt;SasDataSource Version=&amp;quot;4.2&amp;quot; Type=&amp;quot;SAS.Servers.Dataset&amp;quot; Svr=&amp;quot;SASApp&amp;quot; Lib=&amp;quot;LFSTDATA&amp;quot; FilterD'"</definedName>
    <definedName name="_AMO_ContentDefinition_576762798.5" hidden="1">"'S=&amp;quot;&amp;amp;lt;?xml version=&amp;amp;quot;1.0&amp;amp;quot; encoding=&amp;amp;quot;utf-16&amp;amp;quot;?&amp;amp;gt;&amp;amp;lt;FilterTree&amp;amp;gt;&amp;amp;lt;TreeRoot /&amp;amp;gt;&amp;amp;lt;/FilterTree&amp;amp;gt;&amp;quot; UseLbls=&amp;quot;true&amp;quot; ColSelFlg=&amp;quot;0&amp;quot; Name=&amp;quot;TABLE3_3'"</definedName>
    <definedName name="_AMO_ContentDefinition_576762798.6" hidden="1">"'&amp;quot; /&amp;gt;"" /&gt;_x000D_
  &lt;param n=""CredKey"" v=""TABLE3_3&amp;#x1;SASApp&amp;#x1;LFSR Tabulation Datasets"" /&gt;_x000D_
  &lt;param n=""ClassName"" v=""SAS.OfficeAddin.Task"" /&gt;_x000D_
  &lt;param n=""XlNative"" v=""False"" /&gt;_x000D_
  &lt;param n=""UnselectedIds"" v="""" /&gt;_x000D_
  &lt;param n='"</definedName>
    <definedName name="_AMO_ContentDefinition_576762798.7" hidden="1">"'""_ROM_Version_"" v=""1.2"" /&gt;_x000D_
  &lt;param n=""_ROM_Application_"" v=""ODS"" /&gt;_x000D_
  &lt;param n=""_ROM_AppVersion_"" v=""9.2"" /&gt;_x000D_
  &lt;param n=""maxReportCols"" v=""14"" /&gt;_x000D_
  &lt;fids n=""main.srx"" v=""0"" /&gt;_x000D_
  &lt;ExcelXMLOptions AdjColWidths=""True"" RowOp'"</definedName>
    <definedName name="_AMO_ContentDefinition_576762798.8" hidden="1">"'t=""InsertEntire"" ColOpt=""InsertCells"" /&gt;_x000D_
&lt;/ContentDefinition&gt;'"</definedName>
    <definedName name="_AMO_ContentDefinition_576788546" hidden="1">"'Partitions:9'"</definedName>
    <definedName name="_AMO_ContentDefinition_576788546.0" hidden="1">"'&lt;ContentDefinition name=""Summary Tables"" rsid=""576788546"" type=""Task"" format=""ReportXml"" imgfmt=""ActiveX"" created=""02/14/2014 15:04:16"" modifed=""02/28/2014 13:12:09"" user=""ndivhuwog"" apply=""False"" css=""C:\Program Files\SASHome\SASAd'"</definedName>
    <definedName name="_AMO_ContentDefinition_576788546.1" hidden="1">"'dinforMicrosoftOffice\5.1\Styles\AMODefault.css"" range=""Summary_Tables_59"" auto=""False"" xTime=""00:00:00.4400000"" rTime=""00:00:00.6800000"" bgnew=""False"" nFmt=""False"" grphSet=""False"" imgY=""0"" imgX=""0""&gt;_x000D_
  &lt;files&gt;C:\Users\ndivhuwog\Doc'"</definedName>
    <definedName name="_AMO_ContentDefinition_576788546.2" hidden="1">"'uments\My SAS Files\Add-In for Microsoft Office\_SOA_Summary_Tables_997907463\main.srx&lt;/files&gt;_x000D_
  &lt;parents /&gt;_x000D_
  &lt;children /&gt;_x000D_
  &lt;param n=""TaskID"" v=""D3932E3A-4FEE-43DF-956C-A605AC9AF3E7"" /&gt;_x000D_
  &lt;param n=""DisplayName"" v=""Summary Tables"" /&gt;_x000D_
  &lt;'"</definedName>
    <definedName name="_AMO_ContentDefinition_576788546.3" hidden="1">"'param n=""DisplayType"" v=""Task"" /&gt;_x000D_
  &lt;param n=""RawValues"" v=""True"" /&gt;_x000D_
  &lt;param n=""AMO_Version"" v=""5.1"" /&gt;_x000D_
  &lt;param n=""ServerName"" v=""SASApp"" /&gt;_x000D_
  &lt;param n=""AMO_Template"" v="""" /&gt;_x000D_
  &lt;param n=""UseDataConstraints"" v=""False"" /&gt;'"</definedName>
    <definedName name="_AMO_ContentDefinition_576788546.4" hidden="1">"'_x000D_
  &lt;param n=""SizeDataConstraints"" v=""0"" /&gt;_x000D_
  &lt;param n=""AMO_InputDataSource"" v=""&amp;lt;SasDataSource Version=&amp;quot;4.2&amp;quot; Type=&amp;quot;SAS.Servers.Dataset&amp;quot; Svr=&amp;quot;SASApp&amp;quot; Lib=&amp;quot;LFSTDATA&amp;quot; FilterDS=&amp;quot;&amp;amp;lt;?xml version='"</definedName>
    <definedName name="_AMO_ContentDefinition_576788546.5" hidden="1">"'&amp;amp;quot;1.0&amp;amp;quot; encoding=&amp;amp;quot;utf-16&amp;amp;quot;?&amp;amp;gt;&amp;amp;lt;FilterTree&amp;amp;gt;&amp;amp;lt;TreeRoot /&amp;amp;gt;&amp;amp;lt;/FilterTree&amp;amp;gt;&amp;quot; ColSelFlg=&amp;quot;0&amp;quot; Name=&amp;quot;TABLE2_2&amp;quot; /&amp;gt;"" /&gt;_x000D_
  &lt;param n=""CredKey"" v=""TABLE2_2'"</definedName>
    <definedName name="_AMO_ContentDefinition_576788546.6" hidden="1">"'&amp;#x1;SASApp&amp;#x1;LFSR Tabulation Datasets"" /&gt;_x000D_
  &lt;param n=""ClassName"" v=""SAS.OfficeAddin.Task"" /&gt;_x000D_
  &lt;param n=""XlNative"" v=""False"" /&gt;_x000D_
  &lt;param n=""UnselectedIds"" v="""" /&gt;_x000D_
  &lt;param n=""_ROM_Version_"" v=""1.2"" /&gt;_x000D_
  &lt;param n=""_ROM_Appl'"</definedName>
    <definedName name="_AMO_ContentDefinition_576788546.7" hidden="1">"'ication_"" v=""ODS"" /&gt;_x000D_
  &lt;param n=""_ROM_AppVersion_"" v=""9.2"" /&gt;_x000D_
  &lt;param n=""maxReportCols"" v=""13"" /&gt;_x000D_
  &lt;fids n=""main.srx"" v=""0"" /&gt;_x000D_
  &lt;ExcelXMLOptions AdjColWidths=""True"" RowOpt=""InsertEntire"" ColOpt=""InsertCells"" /&gt;_x000D_'"</definedName>
    <definedName name="_AMO_ContentDefinition_576788546.8" hidden="1">"'
&lt;/ContentDefinition&gt;'"</definedName>
    <definedName name="_AMO_ContentDefinition_587946619" hidden="1">"'Partitions:9'"</definedName>
    <definedName name="_AMO_ContentDefinition_587946619.0" hidden="1">"'&lt;ContentDefinition name=""Summary Tables"" rsid=""587946619"" type=""Task"" format=""ReportXml"" imgfmt=""ACTXIMG"" created=""04/28/2009 15:59:01"" modifed=""02/28/2014 13:35:14"" user=""ndivhuwog"" apply=""False"" css=""C:\Documents and Settings\ndiv'"</definedName>
    <definedName name="_AMO_ContentDefinition_587946619.1" hidden="1">"'huwog.000\Application Data\SAS\BI Clients\Styles\Copy  of cpi (Ndivhu).css"" range=""Summary_Tables_9"" auto=""False"" xTime=""00:00:00.4370000"" rTime=""00:00:00.5820000"" bgnew=""False"" nFmt=""False"" grphSet=""False"" imgY=""0"" imgX=""0""&gt;_x000D_
  &lt;fi'"</definedName>
    <definedName name="_AMO_ContentDefinition_587946619.2" hidden="1">"'les&gt;C:\Users\ndivhuwog\Documents\My SAS Files\Add-In for Microsoft Office\_SOA_Summary_Tables_168906058\main.srx&lt;/files&gt;_x000D_
  &lt;parents /&gt;_x000D_
  &lt;children /&gt;_x000D_
  &lt;param n=""TaskID"" v=""D3932E3A-4FEE-43DF-956C-A605AC9AF3E7"" /&gt;_x000D_
  &lt;param n=""DisplayName"" v'"</definedName>
    <definedName name="_AMO_ContentDefinition_587946619.3" hidden="1">"'=""Summary Tables"" /&gt;_x000D_
  &lt;param n=""DisplayType"" v=""Task"" /&gt;_x000D_
  &lt;param n=""RawValues"" v=""True"" /&gt;_x000D_
  &lt;param n=""AMO_Version"" v=""5.1"" /&gt;_x000D_
  &lt;param n=""ServerName"" v=""SASApp"" /&gt;_x000D_
  &lt;param n=""AMO_Template"" v="""" /&gt;_x000D_
  &lt;param n=""UseDat'"</definedName>
    <definedName name="_AMO_ContentDefinition_587946619.4" hidden="1">"'aConstraints"" v=""False"" /&gt;_x000D_
  &lt;param n=""SizeDataConstraints"" v=""0"" /&gt;_x000D_
  &lt;param n=""AMO_InputDataSource"" v=""&amp;lt;SasDataSource Version=&amp;quot;4.2&amp;quot; Type=&amp;quot;SAS.Servers.Dataset&amp;quot; Svr=&amp;quot;SASApp&amp;quot; Lib=&amp;quot;LFSTDATA&amp;quot; FilterD'"</definedName>
    <definedName name="_AMO_ContentDefinition_587946619.5" hidden="1">"'S=&amp;quot;&amp;amp;lt;?xml version=&amp;amp;quot;1.0&amp;amp;quot; encoding=&amp;amp;quot;utf-16&amp;amp;quot;?&amp;amp;gt;&amp;amp;lt;FilterTree&amp;amp;gt;&amp;amp;lt;TreeRoot /&amp;amp;gt;&amp;amp;lt;/FilterTree&amp;amp;gt;&amp;quot; UseLbls=&amp;quot;true&amp;quot; ColSelFlg=&amp;quot;0&amp;quot; Name=&amp;quot;TABLE3_2'"</definedName>
    <definedName name="_AMO_ContentDefinition_587946619.6" hidden="1">"'B&amp;quot; /&amp;gt;"" /&gt;_x000D_
  &lt;param n=""CredKey"" v=""TABLE3_2B&amp;#x1;SASApp&amp;#x1;LFSR Tabulation Datasets"" /&gt;_x000D_
  &lt;param n=""ClassName"" v=""SAS.OfficeAddin.Task"" /&gt;_x000D_
  &lt;param n=""XlNative"" v=""False"" /&gt;_x000D_
  &lt;param n=""UnselectedIds"" v="""" /&gt;_x000D_
  &lt;param n'"</definedName>
    <definedName name="_AMO_ContentDefinition_587946619.7" hidden="1">"'=""_ROM_Version_"" v=""1.2"" /&gt;_x000D_
  &lt;param n=""_ROM_Application_"" v=""ODS"" /&gt;_x000D_
  &lt;param n=""_ROM_AppVersion_"" v=""9.2"" /&gt;_x000D_
  &lt;param n=""maxReportCols"" v=""14"" /&gt;_x000D_
  &lt;fids n=""main.srx"" v=""0"" /&gt;_x000D_
  &lt;ExcelXMLOptions AdjColWidths=""True"" RowOp'"</definedName>
    <definedName name="_AMO_ContentDefinition_587946619.8" hidden="1">"'t=""InsertEntire"" ColOpt=""InsertCells"" /&gt;_x000D_
&lt;/ContentDefinition&gt;'"</definedName>
    <definedName name="_AMO_ContentDefinition_617623402" hidden="1">"'Partitions:9'"</definedName>
    <definedName name="_AMO_ContentDefinition_617623402.0" hidden="1">"'&lt;ContentDefinition name=""Summary Tables"" rsid=""617623402"" type=""Task"" format=""ReportXml"" imgfmt=""ACTXIMG"" created=""04/28/2009 15:54:13"" modifed=""02/28/2014 13:34:14"" user=""ndivhuwog"" apply=""False"" css=""C:\Documents and Settings\ndiv'"</definedName>
    <definedName name="_AMO_ContentDefinition_617623402.1" hidden="1">"'huwog.000\Application Data\SAS\BI Clients\Styles\Copy  of cpi (Ndivhu).css"" range=""Summary_Tables_8"" auto=""False"" xTime=""00:00:00.4540000"" rTime=""00:00:00.7870000"" bgnew=""False"" nFmt=""False"" grphSet=""False"" imgY=""0"" imgX=""0""&gt;_x000D_
  &lt;fi'"</definedName>
    <definedName name="_AMO_ContentDefinition_617623402.2" hidden="1">"'les&gt;C:\Users\ndivhuwog\Documents\My SAS Files\Add-In for Microsoft Office\_SOA_Summary_Tables_675370892\main.srx&lt;/files&gt;_x000D_
  &lt;parents /&gt;_x000D_
  &lt;children /&gt;_x000D_
  &lt;param n=""TaskID"" v=""D3932E3A-4FEE-43DF-956C-A605AC9AF3E7"" /&gt;_x000D_
  &lt;param n=""DisplayName"" v'"</definedName>
    <definedName name="_AMO_ContentDefinition_617623402.3" hidden="1">"'=""Summary Tables"" /&gt;_x000D_
  &lt;param n=""DisplayType"" v=""Task"" /&gt;_x000D_
  &lt;param n=""RawValues"" v=""True"" /&gt;_x000D_
  &lt;param n=""AMO_Version"" v=""5.1"" /&gt;_x000D_
  &lt;param n=""ServerName"" v=""SASApp"" /&gt;_x000D_
  &lt;param n=""AMO_Template"" v="""" /&gt;_x000D_
  &lt;param n=""UseDat'"</definedName>
    <definedName name="_AMO_ContentDefinition_617623402.4" hidden="1">"'aConstraints"" v=""False"" /&gt;_x000D_
  &lt;param n=""SizeDataConstraints"" v=""0"" /&gt;_x000D_
  &lt;param n=""AMO_InputDataSource"" v=""&amp;lt;SasDataSource Version=&amp;quot;4.2&amp;quot; Type=&amp;quot;SAS.Servers.Dataset&amp;quot; Svr=&amp;quot;SASApp&amp;quot; Lib=&amp;quot;LFSTDATA&amp;quot; FilterD'"</definedName>
    <definedName name="_AMO_ContentDefinition_617623402.5" hidden="1">"'S=&amp;quot;&amp;amp;lt;?xml version=&amp;amp;quot;1.0&amp;amp;quot; encoding=&amp;amp;quot;utf-16&amp;amp;quot;?&amp;amp;gt;&amp;amp;lt;FilterTree&amp;amp;gt;&amp;amp;lt;TreeRoot /&amp;amp;gt;&amp;amp;lt;/FilterTree&amp;amp;gt;&amp;quot; UseLbls=&amp;quot;true&amp;quot; ColSelFlg=&amp;quot;0&amp;quot; Name=&amp;quot;TABLE3_2'"</definedName>
    <definedName name="_AMO_ContentDefinition_617623402.6" hidden="1">"'A&amp;quot; /&amp;gt;"" /&gt;_x000D_
  &lt;param n=""CredKey"" v=""TABLE3_2A&amp;#x1;SASApp&amp;#x1;LFSR Tabulation Datasets"" /&gt;_x000D_
  &lt;param n=""ClassName"" v=""SAS.OfficeAddin.Task"" /&gt;_x000D_
  &lt;param n=""XlNative"" v=""False"" /&gt;_x000D_
  &lt;param n=""UnselectedIds"" v="""" /&gt;_x000D_
  &lt;param n'"</definedName>
    <definedName name="_AMO_ContentDefinition_617623402.7" hidden="1">"'=""_ROM_Version_"" v=""1.2"" /&gt;_x000D_
  &lt;param n=""_ROM_Application_"" v=""ODS"" /&gt;_x000D_
  &lt;param n=""_ROM_AppVersion_"" v=""9.2"" /&gt;_x000D_
  &lt;param n=""maxReportCols"" v=""13"" /&gt;_x000D_
  &lt;fids n=""main.srx"" v=""0"" /&gt;_x000D_
  &lt;ExcelXMLOptions AdjColWidths=""True"" RowOp'"</definedName>
    <definedName name="_AMO_ContentDefinition_617623402.8" hidden="1">"'t=""InsertEntire"" ColOpt=""InsertCells"" /&gt;_x000D_
&lt;/ContentDefinition&gt;'"</definedName>
    <definedName name="_AMO_ContentDefinition_621796666" hidden="1">"'Partitions:9'"</definedName>
    <definedName name="_AMO_ContentDefinition_621796666.0" hidden="1">"'&lt;ContentDefinition name=""Summary Tables"" rsid=""621796666"" type=""Task"" format=""ReportXml"" imgfmt=""ACTIVEX"" created=""04/19/2012 10:44:15"" modifed=""02/28/2014 13:41:25"" user=""ndivhuwog"" apply=""False"" css=""C:\Program Files\SAS\Shared Fi'"</definedName>
    <definedName name="_AMO_ContentDefinition_621796666.1" hidden="1">"'les\BIClientStyles\AMODefault.css"" range=""Summary_Tables_41"" auto=""False"" xTime=""00:00:00.4240000"" rTime=""00:00:00.7220000"" bgnew=""False"" nFmt=""False"" grphSet=""False"" imgY=""0"" imgX=""0""&gt;_x000D_
  &lt;files&gt;C:\Users\ndivhuwog\Documents\My SAS '"</definedName>
    <definedName name="_AMO_ContentDefinition_621796666.2" hidden="1">"'Files\Add-In for Microsoft Office\_SOA_Summary_Tables_533389665\main.srx&lt;/files&gt;_x000D_
  &lt;parents /&gt;_x000D_
  &lt;children /&gt;_x000D_
  &lt;param n=""TaskID"" v=""D3932E3A-4FEE-43DF-956C-A605AC9AF3E7"" /&gt;_x000D_
  &lt;param n=""DisplayName"" v=""Summary Tables"" /&gt;_x000D_
  &lt;param n=""Dis'"</definedName>
    <definedName name="_AMO_ContentDefinition_621796666.3" hidden="1">"'playType"" v=""Task"" /&gt;_x000D_
  &lt;param n=""RawValues"" v=""True"" /&gt;_x000D_
  &lt;param n=""AMO_Version"" v=""5.1"" /&gt;_x000D_
  &lt;param n=""ServerName"" v=""SASApp"" /&gt;_x000D_
  &lt;param n=""AMO_Template"" v="""" /&gt;_x000D_
  &lt;param n=""UseDataConstraints"" v=""False"" /&gt;_x000D_
  &lt;param n'"</definedName>
    <definedName name="_AMO_ContentDefinition_621796666.4" hidden="1">"'=""SizeDataConstraints"" v=""0"" /&gt;_x000D_
  &lt;param n=""AMO_InputDataSource"" v=""&amp;lt;SasDataSource Version=&amp;quot;4.2&amp;quot; Type=&amp;quot;SAS.Servers.Dataset&amp;quot; Svr=&amp;quot;SASApp&amp;quot; Lib=&amp;quot;LFSTDATA&amp;quot; FilterDS=&amp;quot;&amp;amp;lt;?xml version=&amp;amp;quot;1.'"</definedName>
    <definedName name="_AMO_ContentDefinition_621796666.5" hidden="1">"'0&amp;amp;quot; encoding=&amp;amp;quot;utf-16&amp;amp;quot;?&amp;amp;gt;&amp;amp;lt;FilterTree&amp;amp;gt;&amp;amp;lt;TreeRoot /&amp;amp;gt;&amp;amp;lt;/FilterTree&amp;amp;gt;&amp;quot; UseLbls=&amp;quot;true&amp;quot; ColSelFlg=&amp;quot;0&amp;quot; Name=&amp;quot;TABLE3_8A&amp;quot; /&amp;gt;"" /&gt;_x000D_
  &lt;param n=""CredKey'"</definedName>
    <definedName name="_AMO_ContentDefinition_621796666.6" hidden="1">"'"" v=""TABLE3_8A&amp;#x1;SASApp&amp;#x1;LFSR Tabulation Datasets"" /&gt;_x000D_
  &lt;param n=""ClassName"" v=""SAS.OfficeAddin.Task"" /&gt;_x000D_
  &lt;param n=""XlNative"" v=""False"" /&gt;_x000D_
  &lt;param n=""UnselectedIds"" v="""" /&gt;_x000D_
  &lt;param n=""_ROM_Version_"" v=""1.2"" /&gt;_x000D_
  &lt;param'"</definedName>
    <definedName name="_AMO_ContentDefinition_621796666.7" hidden="1">"' n=""_ROM_Application_"" v=""ODS"" /&gt;_x000D_
  &lt;param n=""_ROM_AppVersion_"" v=""9.2"" /&gt;_x000D_
  &lt;param n=""maxReportCols"" v=""13"" /&gt;_x000D_
  &lt;fids n=""main.srx"" v=""0"" /&gt;_x000D_
  &lt;ExcelXMLOptions AdjColWidths=""True"" RowOpt=""InsertEntire"" ColOpt=""InsertCells"" /'"</definedName>
    <definedName name="_AMO_ContentDefinition_621796666.8" hidden="1">"'&gt;_x000D_
&lt;/ContentDefinition&gt;'"</definedName>
    <definedName name="_AMO_ContentDefinition_65748969" hidden="1">"'Partitions:9'"</definedName>
    <definedName name="_AMO_ContentDefinition_65748969.0" hidden="1">"'&lt;ContentDefinition name=""Summary Tables"" rsid=""65748969"" type=""Task"" format=""ReportXml"" imgfmt=""ActiveX"" created=""10/17/2013 09:00:29"" modifed=""03/03/2014 15:47:01"" user=""ndivhuwog"" apply=""False"" css=""C:\Program Files\SASHome\SASAdd'"</definedName>
    <definedName name="_AMO_ContentDefinition_65748969.1" hidden="1">"'inforMicrosoftOffice\5.1\Styles\AMODefault.css"" range=""Summary_Tables_54"" auto=""False"" xTime=""00:00:00.4260426"" rTime=""00:00:00.6190619"" bgnew=""False"" nFmt=""False"" grphSet=""False"" imgY=""0"" imgX=""0""&gt;_x000D_
  &lt;files&gt;C:\Users\ndivhuwog\Docu'"</definedName>
    <definedName name="_AMO_ContentDefinition_65748969.2" hidden="1">"'ments\My SAS Files\Add-In for Microsoft Office\_SOA_Summary_Tables_869296011\main.srx&lt;/files&gt;_x000D_
  &lt;parents /&gt;_x000D_
  &lt;children /&gt;_x000D_
  &lt;param n=""TaskID"" v=""D3932E3A-4FEE-43DF-956C-A605AC9AF3E7"" /&gt;_x000D_
  &lt;param n=""DisplayName"" v=""Summary Tables"" /&gt;_x000D_
  &lt;'"</definedName>
    <definedName name="_AMO_ContentDefinition_65748969.3" hidden="1">"'param n=""DisplayType"" v=""Task"" /&gt;_x000D_
  &lt;param n=""RawValues"" v=""True"" /&gt;_x000D_
  &lt;param n=""AMO_Version"" v=""5.1"" /&gt;_x000D_
  &lt;param n=""ServerName"" v=""SASApp"" /&gt;_x000D_
  &lt;param n=""AMO_Template"" v="""" /&gt;_x000D_
  &lt;param n=""UseDataConstraints"" v=""False"" /&gt;'"</definedName>
    <definedName name="_AMO_ContentDefinition_65748969.4" hidden="1">"'_x000D_
  &lt;param n=""SizeDataConstraints"" v=""0"" /&gt;_x000D_
  &lt;param n=""AMO_InputDataSource"" v=""&amp;lt;SasDataSource Version=&amp;quot;4.2&amp;quot; Type=&amp;quot;SAS.Servers.Dataset&amp;quot; Svr=&amp;quot;SASApp&amp;quot; Lib=&amp;quot;LFSTDATA&amp;quot; FilterDS=&amp;quot;&amp;amp;lt;?xml version='"</definedName>
    <definedName name="_AMO_ContentDefinition_65748969.5" hidden="1">"'&amp;amp;quot;1.0&amp;amp;quot; encoding=&amp;amp;quot;utf-16&amp;amp;quot;?&amp;amp;gt;&amp;amp;lt;FilterTree&amp;amp;gt;&amp;amp;lt;TreeRoot /&amp;amp;gt;&amp;amp;lt;/FilterTree&amp;amp;gt;&amp;quot; ColSelFlg=&amp;quot;0&amp;quot; Name=&amp;quot;TABLE2_7B&amp;quot; /&amp;gt;"" /&gt;_x000D_
  &lt;param n=""CredKey"" v=""TABLE2_'"</definedName>
    <definedName name="_AMO_ContentDefinition_65748969.6" hidden="1">"'7B&amp;#x1;SASApp&amp;#x1;LFSR Tabulation Datasets"" /&gt;_x000D_
  &lt;param n=""ClassName"" v=""SAS.OfficeAddin.Task"" /&gt;_x000D_
  &lt;param n=""XlNative"" v=""False"" /&gt;_x000D_
  &lt;param n=""UnselectedIds"" v="""" /&gt;_x000D_
  &lt;param n=""_ROM_Version_"" v=""1.2"" /&gt;_x000D_
  &lt;param n=""_ROM_Ap'"</definedName>
    <definedName name="_AMO_ContentDefinition_65748969.7" hidden="1">"'plication_"" v=""ODS"" /&gt;_x000D_
  &lt;param n=""_ROM_AppVersion_"" v=""9.2"" /&gt;_x000D_
  &lt;param n=""maxReportCols"" v=""13"" /&gt;_x000D_
  &lt;fids n=""main.srx"" v=""0"" /&gt;_x000D_
  &lt;ExcelXMLOptions AdjColWidths=""True"" RowOpt=""InsertEntire"" ColOpt=""InsertCells"" /&gt;_x000D_'"</definedName>
    <definedName name="_AMO_ContentDefinition_65748969.8" hidden="1">"'
&lt;/ContentDefinition&gt;'"</definedName>
    <definedName name="_AMO_ContentDefinition_662231970" hidden="1">"'Partitions:9'"</definedName>
    <definedName name="_AMO_ContentDefinition_662231970.0" hidden="1">"'&lt;ContentDefinition name=""Summary Tables"" rsid=""662231970"" type=""Task"" format=""ReportXml"" imgfmt=""ActiveX"" created=""01/24/2014 16:15:59"" modifed=""01/24/2014 16:15:59"" user=""ndivhuwog"" apply=""False"" css=""C:\Program Files\SASHome\SASAd'"</definedName>
    <definedName name="_AMO_ContentDefinition_662231970.1" hidden="1">"'dinforMicrosoftOffice\5.1\Styles\AMODefault.css"" range=""Summary_Tables_56"" auto=""False"" xTime=""00:00:00.3860000"" rTime=""00:00:00.6420000"" bgnew=""False"" nFmt=""False"" grphSet=""False"" imgY=""0"" imgX=""0""&gt;_x000D_
  &lt;files&gt;C:\Users\ndivhuwog\Doc'"</definedName>
    <definedName name="_AMO_ContentDefinition_662231970.2" hidden="1">"'uments\My SAS Files\Add-In for Microsoft Office\_SOA_Summary_Tables_364271206\main.srx&lt;/files&gt;_x000D_
  &lt;parents /&gt;_x000D_
  &lt;children /&gt;_x000D_
  &lt;param n=""TaskID"" v=""D3932E3A-4FEE-43DF-956C-A605AC9AF3E7"" /&gt;_x000D_
  &lt;param n=""DisplayName"" v=""Summary Tables"" /&gt;_x000D_
  &lt;'"</definedName>
    <definedName name="_AMO_ContentDefinition_662231970.3" hidden="1">"'param n=""DisplayType"" v=""Task"" /&gt;_x000D_
  &lt;param n=""RawValues"" v=""True"" /&gt;_x000D_
  &lt;param n=""AMO_Version"" v=""5.1"" /&gt;_x000D_
  &lt;param n=""ServerName"" v=""SASApp"" /&gt;_x000D_
  &lt;param n=""AMO_Template"" v="""" /&gt;_x000D_
  &lt;param n=""UseDataConstraints"" v=""False"" /&gt;'"</definedName>
    <definedName name="_AMO_ContentDefinition_662231970.4" hidden="1">"'_x000D_
  &lt;param n=""SizeDataConstraints"" v=""0"" /&gt;_x000D_
  &lt;param n=""AMO_InputDataSource"" v=""&amp;lt;SasDataSource Version=&amp;quot;4.2&amp;quot; Type=&amp;quot;SAS.Servers.Dataset&amp;quot; Svr=&amp;quot;SASApp&amp;quot; Lib=&amp;quot;LFSTDATA&amp;quot; FilterDS=&amp;quot;&amp;amp;lt;?xml version='"</definedName>
    <definedName name="_AMO_ContentDefinition_662231970.5" hidden="1">"'&amp;amp;quot;1.0&amp;amp;quot; encoding=&amp;amp;quot;utf-16&amp;amp;quot;?&amp;amp;gt;&amp;amp;lt;FilterTree&amp;amp;gt;&amp;amp;lt;TreeRoot /&amp;amp;gt;&amp;amp;lt;/FilterTree&amp;amp;gt;&amp;quot; ColSelFlg=&amp;quot;0&amp;quot; Name=&amp;quot;TABLE7B&amp;quot; /&amp;gt;"" /&gt;_x000D_
  &lt;param n=""CredKey"" v=""TABLE7B&amp;#'"</definedName>
    <definedName name="_AMO_ContentDefinition_662231970.6" hidden="1">"'x1;SASApp&amp;#x1;LFSR Tabulation Datasets"" /&gt;_x000D_
  &lt;param n=""ClassName"" v=""SAS.OfficeAddin.Task"" /&gt;_x000D_
  &lt;param n=""XlNative"" v=""False"" /&gt;_x000D_
  &lt;param n=""UnselectedIds"" v="""" /&gt;_x000D_
  &lt;param n=""_ROM_Version_"" v=""1.2"" /&gt;_x000D_
  &lt;param n=""_ROM_Applic'"</definedName>
    <definedName name="_AMO_ContentDefinition_662231970.7" hidden="1">"'ation_"" v=""ODS"" /&gt;_x000D_
  &lt;param n=""_ROM_AppVersion_"" v=""9.2"" /&gt;_x000D_
  &lt;param n=""maxReportCols"" v=""10"" /&gt;_x000D_
  &lt;fids n=""main.srx"" v=""0"" /&gt;_x000D_
  &lt;ExcelXMLOptions AdjColWidths=""True"" RowOpt=""InsertEntire"" ColOpt=""InsertCells"" /&gt;_x000D_'"</definedName>
    <definedName name="_AMO_ContentDefinition_662231970.8" hidden="1">"'
&lt;/ContentDefinition&gt;'"</definedName>
    <definedName name="_AMO_ContentDefinition_671486722" hidden="1">"'Partitions:9'"</definedName>
    <definedName name="_AMO_ContentDefinition_671486722.0" hidden="1">"'&lt;ContentDefinition name=""Summary Tables"" rsid=""671486722"" type=""Task"" format=""ReportXml"" imgfmt=""ACTXIMG"" created=""04/30/2009 08:57:37"" modifed=""02/28/2014 13:43:59"" user=""ndivhuwog"" apply=""False"" css=""C:\Documents and Settings\ndiv'"</definedName>
    <definedName name="_AMO_ContentDefinition_671486722.1" hidden="1">"'huwog.000\Application Data\SAS\BI Clients\Styles\Copy  of cpi (Ndivhu).css"" range=""Summary_Tables_16"" auto=""False"" xTime=""00:00:00.5500000"" rTime=""00:00:00.9000000"" bgnew=""False"" nFmt=""False"" grphSet=""False"" imgY=""0"" imgX=""0""&gt;_x000D_
  &lt;f'"</definedName>
    <definedName name="_AMO_ContentDefinition_671486722.2" hidden="1">"'iles&gt;C:\Users\ndivhuwog\Documents\My SAS Files\Add-In for Microsoft Office\_SOA_Summary_Tables_114147470\main.srx&lt;/files&gt;_x000D_
  &lt;parents /&gt;_x000D_
  &lt;children /&gt;_x000D_
  &lt;param n=""TaskID"" v=""D3932E3A-4FEE-43DF-956C-A605AC9AF3E7"" /&gt;_x000D_
  &lt;param n=""DisplayName"" '"</definedName>
    <definedName name="_AMO_ContentDefinition_671486722.3" hidden="1">"'v=""Summary Tables"" /&gt;_x000D_
  &lt;param n=""DisplayType"" v=""Task"" /&gt;_x000D_
  &lt;param n=""RawValues"" v=""True"" /&gt;_x000D_
  &lt;param n=""AMO_Version"" v=""5.1"" /&gt;_x000D_
  &lt;param n=""ServerName"" v=""SASApp"" /&gt;_x000D_
  &lt;param n=""AMO_Template"" v="""" /&gt;_x000D_
  &lt;param n=""UseDa'"</definedName>
    <definedName name="_AMO_ContentDefinition_671486722.4" hidden="1">"'taConstraints"" v=""False"" /&gt;_x000D_
  &lt;param n=""SizeDataConstraints"" v=""0"" /&gt;_x000D_
  &lt;param n=""AMO_InputDataSource"" v=""&amp;lt;SasDataSource Version=&amp;quot;4.2&amp;quot; Type=&amp;quot;SAS.Servers.Dataset&amp;quot; Svr=&amp;quot;SASApp&amp;quot; Lib=&amp;quot;LFSTDATA&amp;quot; Filter'"</definedName>
    <definedName name="_AMO_ContentDefinition_671486722.5" hidden="1">"'DS=&amp;quot;&amp;amp;lt;?xml version=&amp;amp;quot;1.0&amp;amp;quot; encoding=&amp;amp;quot;utf-16&amp;amp;quot;?&amp;amp;gt;&amp;amp;lt;FilterTree&amp;amp;gt;&amp;amp;lt;TreeRoot /&amp;amp;gt;&amp;amp;lt;/FilterTree&amp;amp;gt;&amp;quot; UseLbls=&amp;quot;true&amp;quot; ColSelFlg=&amp;quot;0&amp;quot; Name=&amp;quot;TABLE3_'"</definedName>
    <definedName name="_AMO_ContentDefinition_671486722.6" hidden="1">"'9&amp;quot; /&amp;gt;"" /&gt;_x000D_
  &lt;param n=""CredKey"" v=""TABLE3_9&amp;#x1;SASApp&amp;#x1;LFSR Tabulation Datasets"" /&gt;_x000D_
  &lt;param n=""ClassName"" v=""SAS.OfficeAddin.Task"" /&gt;_x000D_
  &lt;param n=""XlNative"" v=""False"" /&gt;_x000D_
  &lt;param n=""UnselectedIds"" v="""" /&gt;_x000D_
  &lt;param n'"</definedName>
    <definedName name="_AMO_ContentDefinition_671486722.7" hidden="1">"'=""_ROM_Version_"" v=""1.2"" /&gt;_x000D_
  &lt;param n=""_ROM_Application_"" v=""ODS"" /&gt;_x000D_
  &lt;param n=""_ROM_AppVersion_"" v=""9.2"" /&gt;_x000D_
  &lt;param n=""maxReportCols"" v=""14"" /&gt;_x000D_
  &lt;fids n=""main.srx"" v=""0"" /&gt;_x000D_
  &lt;ExcelXMLOptions AdjColWidths=""True"" RowOp'"</definedName>
    <definedName name="_AMO_ContentDefinition_671486722.8" hidden="1">"'t=""InsertEntire"" ColOpt=""InsertCells"" /&gt;_x000D_
&lt;/ContentDefinition&gt;'"</definedName>
    <definedName name="_AMO_ContentDefinition_732119577" hidden="1">"'Partitions:9'"</definedName>
    <definedName name="_AMO_ContentDefinition_732119577.0" hidden="1">"'&lt;ContentDefinition name=""Summary Tables"" rsid=""732119577"" type=""Task"" format=""ReportXml"" imgfmt=""ACTIVEX"" created=""04/19/2012 10:59:29"" modifed=""02/28/2014 13:43:12"" user=""ndivhuwog"" apply=""False"" css=""C:\Program Files\SAS\Shared Fi'"</definedName>
    <definedName name="_AMO_ContentDefinition_732119577.1" hidden="1">"'les\BIClientStyles\AMODefault.css"" range=""Summary_Tables_42"" auto=""False"" xTime=""00:00:00.4110000"" rTime=""00:00:00.7960000"" bgnew=""False"" nFmt=""False"" grphSet=""False"" imgY=""0"" imgX=""0""&gt;_x000D_
  &lt;files&gt;C:\Users\ndivhuwog\Documents\My SAS '"</definedName>
    <definedName name="_AMO_ContentDefinition_732119577.2" hidden="1">"'Files\Add-In for Microsoft Office\_SOA_Summary_Tables_13138569\main.srx&lt;/files&gt;_x000D_
  &lt;parents /&gt;_x000D_
  &lt;children /&gt;_x000D_
  &lt;param n=""TaskID"" v=""D3932E3A-4FEE-43DF-956C-A605AC9AF3E7"" /&gt;_x000D_
  &lt;param n=""DisplayName"" v=""Summary Tables"" /&gt;_x000D_
  &lt;param n=""Disp'"</definedName>
    <definedName name="_AMO_ContentDefinition_732119577.3" hidden="1">"'layType"" v=""Task"" /&gt;_x000D_
  &lt;param n=""RawValues"" v=""True"" /&gt;_x000D_
  &lt;param n=""AMO_Version"" v=""5.1"" /&gt;_x000D_
  &lt;param n=""ServerName"" v=""SASApp"" /&gt;_x000D_
  &lt;param n=""AMO_Template"" v="""" /&gt;_x000D_
  &lt;param n=""UseDataConstraints"" v=""False"" /&gt;_x000D_
  &lt;param n'"</definedName>
    <definedName name="_AMO_ContentDefinition_732119577.4" hidden="1">"'=""SizeDataConstraints"" v=""0"" /&gt;_x000D_
  &lt;param n=""AMO_InputDataSource"" v=""&amp;lt;SasDataSource Version=&amp;quot;4.2&amp;quot; Type=&amp;quot;SAS.Servers.Dataset&amp;quot; Svr=&amp;quot;SASApp&amp;quot; Lib=&amp;quot;LFSTDATA&amp;quot; FilterDS=&amp;quot;&amp;amp;lt;?xml version=&amp;amp;quot;1.'"</definedName>
    <definedName name="_AMO_ContentDefinition_732119577.5" hidden="1">"'0&amp;amp;quot; encoding=&amp;amp;quot;utf-16&amp;amp;quot;?&amp;amp;gt;&amp;amp;lt;FilterTree&amp;amp;gt;&amp;amp;lt;TreeRoot /&amp;amp;gt;&amp;amp;lt;/FilterTree&amp;amp;gt;&amp;quot; UseLbls=&amp;quot;true&amp;quot; ColSelFlg=&amp;quot;0&amp;quot; Name=&amp;quot;TABLE3_8C&amp;quot; /&amp;gt;"" /&gt;_x000D_
  &lt;param n=""CredKey'"</definedName>
    <definedName name="_AMO_ContentDefinition_732119577.6" hidden="1">"'"" v=""TABLE3_8C&amp;#x1;SASApp&amp;#x1;LFSR Tabulation Datasets"" /&gt;_x000D_
  &lt;param n=""ClassName"" v=""SAS.OfficeAddin.Task"" /&gt;_x000D_
  &lt;param n=""XlNative"" v=""False"" /&gt;_x000D_
  &lt;param n=""UnselectedIds"" v="""" /&gt;_x000D_
  &lt;param n=""_ROM_Version_"" v=""1.2"" /&gt;_x000D_
  &lt;param'"</definedName>
    <definedName name="_AMO_ContentDefinition_732119577.7" hidden="1">"' n=""_ROM_Application_"" v=""ODS"" /&gt;_x000D_
  &lt;param n=""_ROM_AppVersion_"" v=""9.2"" /&gt;_x000D_
  &lt;param n=""maxReportCols"" v=""14"" /&gt;_x000D_
  &lt;fids n=""main.srx"" v=""0"" /&gt;_x000D_
  &lt;ExcelXMLOptions AdjColWidths=""True"" RowOpt=""InsertEntire"" ColOpt=""InsertCells"" /'"</definedName>
    <definedName name="_AMO_ContentDefinition_732119577.8" hidden="1">"'&gt;_x000D_
&lt;/ContentDefinition&gt;'"</definedName>
    <definedName name="_AMO_ContentDefinition_779436236" hidden="1">"'Partitions:9'"</definedName>
    <definedName name="_AMO_ContentDefinition_779436236.0" hidden="1">"'&lt;ContentDefinition name=""Summary Tables"" rsid=""779436236"" type=""Task"" format=""ReportXml"" imgfmt=""ACTXIMG"" created=""04/30/2009 09:21:42"" modifed=""02/28/2014 13:45:08"" user=""ndivhuwog"" apply=""False"" css=""C:\Documents and Settings\ndiv'"</definedName>
    <definedName name="_AMO_ContentDefinition_779436236.1" hidden="1">"'huwog.000\Application Data\SAS\BI Clients\Styles\Copy  of cpi (Ndivhu).css"" range=""Summary_Tables_21"" auto=""False"" xTime=""00:00:00.3680000"" rTime=""00:00:00.4130000"" bgnew=""False"" nFmt=""False"" grphSet=""False"" imgY=""0"" imgX=""0""&gt;_x000D_
  &lt;f'"</definedName>
    <definedName name="_AMO_ContentDefinition_779436236.2" hidden="1">"'iles&gt;C:\Users\ndivhuwog\Documents\My SAS Files\Add-In for Microsoft Office\_SOA_Summary_Tables_934371315\main.srx&lt;/files&gt;_x000D_
  &lt;parents /&gt;_x000D_
  &lt;children /&gt;_x000D_
  &lt;param n=""TaskID"" v=""D3932E3A-4FEE-43DF-956C-A605AC9AF3E7"" /&gt;_x000D_
  &lt;param n=""DisplayName"" '"</definedName>
    <definedName name="_AMO_ContentDefinition_779436236.3" hidden="1">"'v=""Summary Tables"" /&gt;_x000D_
  &lt;param n=""DisplayType"" v=""Task"" /&gt;_x000D_
  &lt;param n=""RawValues"" v=""True"" /&gt;_x000D_
  &lt;param n=""AMO_Version"" v=""5.1"" /&gt;_x000D_
  &lt;param n=""ServerName"" v=""SASApp"" /&gt;_x000D_
  &lt;param n=""AMO_Template"" v="""" /&gt;_x000D_
  &lt;param n=""UseDa'"</definedName>
    <definedName name="_AMO_ContentDefinition_779436236.4" hidden="1">"'taConstraints"" v=""False"" /&gt;_x000D_
  &lt;param n=""SizeDataConstraints"" v=""0"" /&gt;_x000D_
  &lt;param n=""AMO_InputDataSource"" v=""&amp;lt;SasDataSource Version=&amp;quot;4.2&amp;quot; Type=&amp;quot;SAS.Servers.Dataset&amp;quot; Svr=&amp;quot;SASApp&amp;quot; Lib=&amp;quot;LFSTDATA&amp;quot; Filter'"</definedName>
    <definedName name="_AMO_ContentDefinition_779436236.5" hidden="1">"'DS=&amp;quot;&amp;amp;lt;?xml version=&amp;amp;quot;1.0&amp;amp;quot; encoding=&amp;amp;quot;utf-16&amp;amp;quot;?&amp;amp;gt;&amp;amp;lt;FilterTree&amp;amp;gt;&amp;amp;lt;TreeRoot /&amp;amp;gt;&amp;amp;lt;/FilterTree&amp;amp;gt;&amp;quot; UseLbls=&amp;quot;true&amp;quot; ColSelFlg=&amp;quot;0&amp;quot; Name=&amp;quot;TABLE5&amp;'"</definedName>
    <definedName name="_AMO_ContentDefinition_779436236.6" hidden="1">"'quot; /&amp;gt;"" /&gt;_x000D_
  &lt;param n=""CredKey"" v=""TABLE5&amp;#x1;SASApp&amp;#x1;LFSR Tabulation Datasets"" /&gt;_x000D_
  &lt;param n=""ClassName"" v=""SAS.OfficeAddin.Task"" /&gt;_x000D_
  &lt;param n=""XlNative"" v=""False"" /&gt;_x000D_
  &lt;param n=""UnselectedIds"" v="""" /&gt;_x000D_
  &lt;param n=""_'"</definedName>
    <definedName name="_AMO_ContentDefinition_779436236.7" hidden="1">"'ROM_Version_"" v=""1.2"" /&gt;_x000D_
  &lt;param n=""_ROM_Application_"" v=""ODS"" /&gt;_x000D_
  &lt;param n=""_ROM_AppVersion_"" v=""9.2"" /&gt;_x000D_
  &lt;param n=""maxReportCols"" v=""14"" /&gt;_x000D_
  &lt;fids n=""main.srx"" v=""0"" /&gt;_x000D_
  &lt;ExcelXMLOptions AdjColWidths=""True"" RowOpt=""'"</definedName>
    <definedName name="_AMO_ContentDefinition_779436236.8" hidden="1">"'InsertEntire"" ColOpt=""InsertCells"" /&gt;_x000D_
&lt;/ContentDefinition&gt;'"</definedName>
    <definedName name="_AMO_ContentDefinition_805804074" hidden="1">"'Partitions:9'"</definedName>
    <definedName name="_AMO_ContentDefinition_805804074.0" hidden="1">"'&lt;ContentDefinition name=""Summary Tables"" rsid=""805804074"" type=""Task"" format=""ReportXml"" imgfmt=""ActiveX"" created=""10/17/2013 08:52:56"" modifed=""02/28/2014 13:20:24"" user=""ndivhuwog"" apply=""False"" css=""C:\Program Files\SASHome\SASAd'"</definedName>
    <definedName name="_AMO_ContentDefinition_805804074.1" hidden="1">"'dinforMicrosoftOffice\5.1\Styles\AMODefault.css"" range=""Summary_Tables_52"" auto=""False"" xTime=""00:00:00.4480000"" rTime=""00:00:01.4090000"" bgnew=""False"" nFmt=""False"" grphSet=""False"" imgY=""0"" imgX=""0""&gt;_x000D_
  &lt;files&gt;C:\Users\ndivhuwog\Doc'"</definedName>
    <definedName name="_AMO_ContentDefinition_805804074.2" hidden="1">"'uments\My SAS Files\Add-In for Microsoft Office\_SOA_Summary_Tables_843963519\main.srx&lt;/files&gt;_x000D_
  &lt;parents /&gt;_x000D_
  &lt;children /&gt;_x000D_
  &lt;param n=""TaskID"" v=""D3932E3A-4FEE-43DF-956C-A605AC9AF3E7"" /&gt;_x000D_
  &lt;param n=""DisplayName"" v=""Summary Tables"" /&gt;_x000D_
  &lt;'"</definedName>
    <definedName name="_AMO_ContentDefinition_805804074.3" hidden="1">"'param n=""DisplayType"" v=""Task"" /&gt;_x000D_
  &lt;param n=""RawValues"" v=""True"" /&gt;_x000D_
  &lt;param n=""AMO_Version"" v=""5.1"" /&gt;_x000D_
  &lt;param n=""ServerName"" v=""SASApp"" /&gt;_x000D_
  &lt;param n=""AMO_Template"" v="""" /&gt;_x000D_
  &lt;param n=""UseDataConstraints"" v=""False"" /&gt;'"</definedName>
    <definedName name="_AMO_ContentDefinition_805804074.4" hidden="1">"'_x000D_
  &lt;param n=""SizeDataConstraints"" v=""0"" /&gt;_x000D_
  &lt;param n=""AMO_InputDataSource"" v=""&amp;lt;SasDataSource Version=&amp;quot;4.2&amp;quot; Type=&amp;quot;SAS.Servers.Dataset&amp;quot; Svr=&amp;quot;SASApp&amp;quot; Lib=&amp;quot;LFSTDATA&amp;quot; FilterDS=&amp;quot;&amp;amp;lt;?xml version='"</definedName>
    <definedName name="_AMO_ContentDefinition_805804074.5" hidden="1">"'&amp;amp;quot;1.0&amp;amp;quot; encoding=&amp;amp;quot;utf-16&amp;amp;quot;?&amp;amp;gt;&amp;amp;lt;FilterTree&amp;amp;gt;&amp;amp;lt;TreeRoot /&amp;amp;gt;&amp;amp;lt;/FilterTree&amp;amp;gt;&amp;quot; ColSelFlg=&amp;quot;0&amp;quot; Name=&amp;quot;TABLE2_6&amp;quot; /&amp;gt;"" /&gt;_x000D_
  &lt;param n=""CredKey"" v=""TABLE2_6'"</definedName>
    <definedName name="_AMO_ContentDefinition_805804074.6" hidden="1">"'&amp;#x1;SASApp&amp;#x1;LFSR Tabulation Datasets"" /&gt;_x000D_
  &lt;param n=""ClassName"" v=""SAS.OfficeAddin.Task"" /&gt;_x000D_
  &lt;param n=""XlNative"" v=""False"" /&gt;_x000D_
  &lt;param n=""UnselectedIds"" v="""" /&gt;_x000D_
  &lt;param n=""_ROM_Version_"" v=""1.2"" /&gt;_x000D_
  &lt;param n=""_ROM_Appl'"</definedName>
    <definedName name="_AMO_ContentDefinition_805804074.7" hidden="1">"'ication_"" v=""ODS"" /&gt;_x000D_
  &lt;param n=""_ROM_AppVersion_"" v=""9.2"" /&gt;_x000D_
  &lt;param n=""maxReportCols"" v=""13"" /&gt;_x000D_
  &lt;fids n=""main.srx"" v=""0"" /&gt;_x000D_
  &lt;ExcelXMLOptions AdjColWidths=""True"" RowOpt=""InsertEntire"" ColOpt=""InsertCells"" /&gt;_x000D_'"</definedName>
    <definedName name="_AMO_ContentDefinition_805804074.8" hidden="1">"'
&lt;/ContentDefinition&gt;'"</definedName>
    <definedName name="_AMO_ContentDefinition_825207699" hidden="1">"'Partitions:9'"</definedName>
    <definedName name="_AMO_ContentDefinition_825207699.0" hidden="1">"'&lt;ContentDefinition name=""Summary Tables"" rsid=""825207699"" type=""Task"" format=""ReportXml"" imgfmt=""ACTXIMG"" created=""04/29/2009 15:23:57"" modifed=""02/28/2014 13:37:21"" user=""ndivhuwog"" apply=""False"" css=""C:\Documents and Settings\ndiv'"</definedName>
    <definedName name="_AMO_ContentDefinition_825207699.1" hidden="1">"'huwog.000\Application Data\SAS\BI Clients\Styles\Copy  of cpi (Ndivhu).css"" range=""Summary_Tables_12"" auto=""False"" xTime=""00:00:00.4200000"" rTime=""00:00:00.6900000"" bgnew=""False"" nFmt=""False"" grphSet=""False"" imgY=""0"" imgX=""0""&gt;_x000D_
  &lt;f'"</definedName>
    <definedName name="_AMO_ContentDefinition_825207699.2" hidden="1">"'iles&gt;C:\Users\ndivhuwog\Documents\My SAS Files\Add-In for Microsoft Office\_SOA_Summary_Tables_630968452\main.srx&lt;/files&gt;_x000D_
  &lt;parents /&gt;_x000D_
  &lt;children /&gt;_x000D_
  &lt;param n=""TaskID"" v=""D3932E3A-4FEE-43DF-956C-A605AC9AF3E7"" /&gt;_x000D_
  &lt;param n=""DisplayName"" '"</definedName>
    <definedName name="_AMO_ContentDefinition_825207699.3" hidden="1">"'v=""Summary Tables"" /&gt;_x000D_
  &lt;param n=""DisplayType"" v=""Task"" /&gt;_x000D_
  &lt;param n=""RawValues"" v=""True"" /&gt;_x000D_
  &lt;param n=""AMO_Version"" v=""5.1"" /&gt;_x000D_
  &lt;param n=""ServerName"" v=""SASApp"" /&gt;_x000D_
  &lt;param n=""AMO_Template"" v="""" /&gt;_x000D_
  &lt;param n=""UseDa'"</definedName>
    <definedName name="_AMO_ContentDefinition_825207699.4" hidden="1">"'taConstraints"" v=""False"" /&gt;_x000D_
  &lt;param n=""SizeDataConstraints"" v=""0"" /&gt;_x000D_
  &lt;param n=""AMO_InputDataSource"" v=""&amp;lt;SasDataSource Version=&amp;quot;4.2&amp;quot; Type=&amp;quot;SAS.Servers.Dataset&amp;quot; Svr=&amp;quot;SASApp&amp;quot; Lib=&amp;quot;LFSTDATA&amp;quot; Filter'"</definedName>
    <definedName name="_AMO_ContentDefinition_825207699.5" hidden="1">"'DS=&amp;quot;&amp;amp;lt;?xml version=&amp;amp;quot;1.0&amp;amp;quot; encoding=&amp;amp;quot;utf-16&amp;amp;quot;?&amp;amp;gt;&amp;amp;lt;FilterTree&amp;amp;gt;&amp;amp;lt;TreeRoot /&amp;amp;gt;&amp;amp;lt;/FilterTree&amp;amp;gt;&amp;quot; UseLbls=&amp;quot;true&amp;quot; ColSelFlg=&amp;quot;0&amp;quot; Name=&amp;quot;TABLE3_'"</definedName>
    <definedName name="_AMO_ContentDefinition_825207699.6" hidden="1">"'4&amp;quot; /&amp;gt;"" /&gt;_x000D_
  &lt;param n=""CredKey"" v=""TABLE3_4&amp;#x1;SASApp&amp;#x1;LFSR Tabulation Datasets"" /&gt;_x000D_
  &lt;param n=""ClassName"" v=""SAS.OfficeAddin.Task"" /&gt;_x000D_
  &lt;param n=""XlNative"" v=""False"" /&gt;_x000D_
  &lt;param n=""UnselectedIds"" v="""" /&gt;_x000D_
  &lt;param n'"</definedName>
    <definedName name="_AMO_ContentDefinition_825207699.7" hidden="1">"'=""_ROM_Version_"" v=""1.2"" /&gt;_x000D_
  &lt;param n=""_ROM_Application_"" v=""ODS"" /&gt;_x000D_
  &lt;param n=""_ROM_AppVersion_"" v=""9.2"" /&gt;_x000D_
  &lt;param n=""maxReportCols"" v=""13"" /&gt;_x000D_
  &lt;fids n=""main.srx"" v=""0"" /&gt;_x000D_
  &lt;ExcelXMLOptions AdjColWidths=""True"" RowOp'"</definedName>
    <definedName name="_AMO_ContentDefinition_825207699.8" hidden="1">"'t=""InsertEntire"" ColOpt=""InsertCells"" /&gt;_x000D_
&lt;/ContentDefinition&gt;'"</definedName>
    <definedName name="_AMO_ContentDefinition_921006515" hidden="1">"'Partitions:9'"</definedName>
    <definedName name="_AMO_ContentDefinition_921006515.0" hidden="1">"'&lt;ContentDefinition name=""Summary Tables"" rsid=""921006515"" type=""Task"" format=""ReportXml"" imgfmt=""ActiveX"" created=""02/14/2014 14:55:42"" modifed=""02/28/2014 13:11:34"" user=""ndivhuwog"" apply=""False"" css=""C:\Program Files\SASHome\SASAd'"</definedName>
    <definedName name="_AMO_ContentDefinition_921006515.1" hidden="1">"'dinforMicrosoftOffice\5.1\Styles\AMODefault.css"" range=""Summary_Tables_47"" auto=""False"" xTime=""00:00:00.3940000"" rTime=""00:00:00.5840000"" bgnew=""False"" nFmt=""False"" grphSet=""False"" imgY=""0"" imgX=""0""&gt;_x000D_
  &lt;files&gt;C:\Users\ndivhuwog\Doc'"</definedName>
    <definedName name="_AMO_ContentDefinition_921006515.2" hidden="1">"'uments\My SAS Files\Add-In for Microsoft Office\_SOA_Summary_Tables_531212199\main.srx&lt;/files&gt;_x000D_
  &lt;parents /&gt;_x000D_
  &lt;children /&gt;_x000D_
  &lt;param n=""TaskID"" v=""D3932E3A-4FEE-43DF-956C-A605AC9AF3E7"" /&gt;_x000D_
  &lt;param n=""DisplayName"" v=""Summary Tables"" /&gt;_x000D_
  &lt;'"</definedName>
    <definedName name="_AMO_ContentDefinition_921006515.3" hidden="1">"'param n=""DisplayType"" v=""Task"" /&gt;_x000D_
  &lt;param n=""RawValues"" v=""True"" /&gt;_x000D_
  &lt;param n=""AMO_Version"" v=""5.1"" /&gt;_x000D_
  &lt;param n=""ServerName"" v=""SASApp"" /&gt;_x000D_
  &lt;param n=""AMO_Template"" v="""" /&gt;_x000D_
  &lt;param n=""UseDataConstraints"" v=""False"" /&gt;'"</definedName>
    <definedName name="_AMO_ContentDefinition_921006515.4" hidden="1">"'_x000D_
  &lt;param n=""SizeDataConstraints"" v=""0"" /&gt;_x000D_
  &lt;param n=""AMO_InputDataSource"" v=""&amp;lt;SasDataSource Version=&amp;quot;4.2&amp;quot; Type=&amp;quot;SAS.Servers.Dataset&amp;quot; Svr=&amp;quot;SASApp&amp;quot; Lib=&amp;quot;LFSTDATA&amp;quot; FilterDS=&amp;quot;&amp;amp;lt;?xml version='"</definedName>
    <definedName name="_AMO_ContentDefinition_921006515.5" hidden="1">"'&amp;amp;quot;1.0&amp;amp;quot; encoding=&amp;amp;quot;utf-16&amp;amp;quot;?&amp;amp;gt;&amp;amp;lt;FilterTree&amp;amp;gt;&amp;amp;lt;TreeRoot /&amp;amp;gt;&amp;amp;lt;/FilterTree&amp;amp;gt;&amp;quot; ColSelFlg=&amp;quot;0&amp;quot; Name=&amp;quot;TABLE2&amp;quot; /&amp;gt;"" /&gt;_x000D_
  &lt;param n=""CredKey"" v=""TABLE2&amp;#x1'"</definedName>
    <definedName name="_AMO_ContentDefinition_921006515.6" hidden="1">"';SASApp&amp;#x1;LFSR Tabulation Datasets"" /&gt;_x000D_
  &lt;param n=""ClassName"" v=""SAS.OfficeAddin.Task"" /&gt;_x000D_
  &lt;param n=""XlNative"" v=""False"" /&gt;_x000D_
  &lt;param n=""UnselectedIds"" v="""" /&gt;_x000D_
  &lt;param n=""_ROM_Version_"" v=""1.2"" /&gt;_x000D_
  &lt;param n=""_ROM_Applicat'"</definedName>
    <definedName name="_AMO_ContentDefinition_921006515.7" hidden="1">"'ion_"" v=""ODS"" /&gt;_x000D_
  &lt;param n=""_ROM_AppVersion_"" v=""9.2"" /&gt;_x000D_
  &lt;param n=""maxReportCols"" v=""13"" /&gt;_x000D_
  &lt;fids n=""main.srx"" v=""0"" /&gt;_x000D_
  &lt;ExcelXMLOptions AdjColWidths=""True"" RowOpt=""InsertEntire"" ColOpt=""InsertCells"" /&gt;_x000D_'"</definedName>
    <definedName name="_AMO_ContentDefinition_921006515.8" hidden="1">"'
&lt;/ContentDefinition&gt;'"</definedName>
    <definedName name="_AMO_ContentDefinition_991905274" hidden="1">"'Partitions:9'"</definedName>
    <definedName name="_AMO_ContentDefinition_991905274.0" hidden="1">"'&lt;ContentDefinition name=""Summary Tables"" rsid=""991905274"" type=""Task"" format=""ReportXml"" imgfmt=""ACTXIMG"" created=""04/28/2009 15:42:39"" modifed=""02/28/2014 13:30:39"" user=""ndivhuwog"" apply=""False"" css=""C:\Documents and Settings\ndiv'"</definedName>
    <definedName name="_AMO_ContentDefinition_991905274.1" hidden="1">"'huwog.000\Application Data\SAS\BI Clients\Styles\Copy  of cpi (Ndivhu).css"" range=""Summary_Tables_6"" auto=""False"" xTime=""00:00:00.4380000"" rTime=""00:00:00.7030000"" bgnew=""False"" nFmt=""False"" grphSet=""False"" imgY=""0"" imgX=""0""&gt;_x000D_
  &lt;fi'"</definedName>
    <definedName name="_AMO_ContentDefinition_991905274.2" hidden="1">"'les&gt;C:\Users\ndivhuwog\Documents\My SAS Files\Add-In for Microsoft Office\_SOA_Summary_Tables_851031770\main.srx&lt;/files&gt;_x000D_
  &lt;parents /&gt;_x000D_
  &lt;children /&gt;_x000D_
  &lt;param n=""TaskID"" v=""D3932E3A-4FEE-43DF-956C-A605AC9AF3E7"" /&gt;_x000D_
  &lt;param n=""DisplayName"" v'"</definedName>
    <definedName name="_AMO_ContentDefinition_991905274.3" hidden="1">"'=""Summary Tables"" /&gt;_x000D_
  &lt;param n=""DisplayType"" v=""Task"" /&gt;_x000D_
  &lt;param n=""RawValues"" v=""True"" /&gt;_x000D_
  &lt;param n=""AMO_Version"" v=""5.1"" /&gt;_x000D_
  &lt;param n=""ServerName"" v=""SASApp"" /&gt;_x000D_
  &lt;param n=""AMO_Template"" v="""" /&gt;_x000D_
  &lt;param n=""UseDat'"</definedName>
    <definedName name="_AMO_ContentDefinition_991905274.4" hidden="1">"'aConstraints"" v=""False"" /&gt;_x000D_
  &lt;param n=""SizeDataConstraints"" v=""0"" /&gt;_x000D_
  &lt;param n=""AMO_InputDataSource"" v=""&amp;lt;SasDataSource Version=&amp;quot;4.2&amp;quot; Type=&amp;quot;SAS.Servers.Dataset&amp;quot; Svr=&amp;quot;SASApp&amp;quot; Lib=&amp;quot;LFSTDATA&amp;quot; FilterD'"</definedName>
    <definedName name="_AMO_ContentDefinition_991905274.5" hidden="1">"'S=&amp;quot;&amp;amp;lt;?xml version=&amp;amp;quot;1.0&amp;amp;quot; encoding=&amp;amp;quot;utf-16&amp;amp;quot;?&amp;amp;gt;&amp;amp;lt;FilterTree&amp;amp;gt;&amp;amp;lt;TreeRoot /&amp;amp;gt;&amp;amp;lt;/FilterTree&amp;amp;gt;&amp;quot; UseLbls=&amp;quot;true&amp;quot; ColSelFlg=&amp;quot;0&amp;quot; Name=&amp;quot;TABLE3_1'"</definedName>
    <definedName name="_AMO_ContentDefinition_991905274.6" hidden="1">"'&amp;quot; /&amp;gt;"" /&gt;_x000D_
  &lt;param n=""CredKey"" v=""TABLE3_1&amp;#x1;SASApp&amp;#x1;LFSR Tabulation Datasets"" /&gt;_x000D_
  &lt;param n=""ClassName"" v=""SAS.OfficeAddin.Task"" /&gt;_x000D_
  &lt;param n=""XlNative"" v=""False"" /&gt;_x000D_
  &lt;param n=""UnselectedIds"" v="""" /&gt;_x000D_
  &lt;param n='"</definedName>
    <definedName name="_AMO_ContentDefinition_991905274.7" hidden="1">"'""_ROM_Version_"" v=""1.2"" /&gt;_x000D_
  &lt;param n=""_ROM_Application_"" v=""ODS"" /&gt;_x000D_
  &lt;param n=""_ROM_AppVersion_"" v=""9.2"" /&gt;_x000D_
  &lt;param n=""maxReportCols"" v=""13"" /&gt;_x000D_
  &lt;fids n=""main.srx"" v=""0"" /&gt;_x000D_
  &lt;ExcelXMLOptions AdjColWidths=""True"" RowOp'"</definedName>
    <definedName name="_AMO_ContentDefinition_991905274.8" hidden="1">"'t=""InsertEntire"" ColOpt=""InsertCells"" /&gt;_x000D_
&lt;/ContentDefinition&gt;'"</definedName>
    <definedName name="_AMO_ContentLocation_104386094_ROM_F0.SEC2.Tabulate_1.SEC1.BDY.Cross_tabular_summary_report_Table_1" hidden="1">"'Partitions:2'"</definedName>
    <definedName name="_AMO_ContentLocation_104386094_ROM_F0.SEC2.Tabulate_1.SEC1.BDY.Cross_tabular_summary_report_Table_1.0" hidden="1">"'&lt;ContentLocation path=""F0.SEC2.Tabulate_1.SEC1.BDY.Cross_tabular_summary_report_Table_1"" rsid=""104386094"" tag=""ROM"" fid=""0""&gt;_x000D_
  &lt;param n=""_NumRows"" v=""53"" /&gt;_x000D_
  &lt;param n=""_NumCols"" v=""13"" /&gt;_x000D_
  &lt;param n=""tableSig"" v=""R:R=53:C=13:FCR'"</definedName>
    <definedName name="_AMO_ContentLocation_104386094_ROM_F0.SEC2.Tabulate_1.SEC1.BDY.Cross_tabular_summary_report_Table_1.1" hidden="1">"'=4:FCC=2:RSP.1=1,H,13:RSP.2=1,V,2"" /&gt;_x000D_
  &lt;param n=""leftMargin"" v=""0"" /&gt;_x000D_
&lt;/ContentLocation&gt;'"</definedName>
    <definedName name="_AMO_ContentLocation_112461039_ROM_F0.SEC2.Tabulate_1.SEC1.BDY.Cross_tabular_summary_report_Table_1" hidden="1">"'Partitions:2'"</definedName>
    <definedName name="_AMO_ContentLocation_112461039_ROM_F0.SEC2.Tabulate_1.SEC1.BDY.Cross_tabular_summary_report_Table_1.0" hidden="1">"'&lt;ContentLocation path=""F0.SEC2.Tabulate_1.SEC1.BDY.Cross_tabular_summary_report_Table_1"" rsid=""112461039"" tag=""ROM"" fid=""0""&gt;_x000D_
  &lt;param n=""_NumRows"" v=""53"" /&gt;_x000D_
  &lt;param n=""_NumCols"" v=""13"" /&gt;_x000D_
  &lt;param n=""tableSig"" v=""R:R=53:C=13:FCR'"</definedName>
    <definedName name="_AMO_ContentLocation_112461039_ROM_F0.SEC2.Tabulate_1.SEC1.BDY.Cross_tabular_summary_report_Table_1.1" hidden="1">"'=4:FCC=2:RSP.1=1,H,13:RSP.2=1,V,2"" /&gt;_x000D_
  &lt;param n=""leftMargin"" v=""0"" /&gt;_x000D_
&lt;/ContentLocation&gt;'"</definedName>
    <definedName name="_AMO_ContentLocation_15410102_ROM_F0.SEC2.Tabulate_1.SEC1.BDY.Cross_tabular_summary_report_Table_1" hidden="1">"'Partitions:2'"</definedName>
    <definedName name="_AMO_ContentLocation_15410102_ROM_F0.SEC2.Tabulate_1.SEC1.BDY.Cross_tabular_summary_report_Table_1.0" hidden="1">"'&lt;ContentLocation path=""F0.SEC2.Tabulate_1.SEC1.BDY.Cross_tabular_summary_report_Table_1"" rsid=""15410102"" tag=""ROM"" fid=""0""&gt;_x000D_
  &lt;param n=""_NumRows"" v=""48"" /&gt;_x000D_
  &lt;param n=""_NumCols"" v=""10"" /&gt;_x000D_
  &lt;param n=""tableSig"" v=""R:R=48:C=10:FCR='"</definedName>
    <definedName name="_AMO_ContentLocation_15410102_ROM_F0.SEC2.Tabulate_1.SEC1.BDY.Cross_tabular_summary_report_Table_1.1" hidden="1">"'4:FCC=3:RSP.1=1,H,10:RSP.2=1,H,2;1,V,2"" /&gt;_x000D_
  &lt;param n=""leftMargin"" v=""0"" /&gt;_x000D_
&lt;/ContentLocation&gt;'"</definedName>
    <definedName name="_AMO_ContentLocation_205779628_ROM_F0.SEC2.Tabulate_1.SEC1.BDY.Cross_tabular_summary_report_Table_1" hidden="1">"'Partitions:2'"</definedName>
    <definedName name="_AMO_ContentLocation_205779628_ROM_F0.SEC2.Tabulate_1.SEC1.BDY.Cross_tabular_summary_report_Table_1.0" hidden="1">"'&lt;ContentLocation path=""F0.SEC2.Tabulate_1.SEC1.BDY.Cross_tabular_summary_report_Table_1"" rsid=""205779628"" tag=""ROM"" fid=""0""&gt;_x000D_
  &lt;param n=""_NumRows"" v=""52"" /&gt;_x000D_
  &lt;param n=""_NumCols"" v=""14"" /&gt;_x000D_
  &lt;param n=""tableSig"" v=""R:R=52:C=14:FCR'"</definedName>
    <definedName name="_AMO_ContentLocation_205779628_ROM_F0.SEC2.Tabulate_1.SEC1.BDY.Cross_tabular_summary_report_Table_1.1" hidden="1">"'=4:FCC=2:RSP.1=1,H,14:RSP.2=1,V,2;14,V,2"" /&gt;_x000D_
  &lt;param n=""leftMargin"" v=""0"" /&gt;_x000D_
&lt;/ContentLocation&gt;'"</definedName>
    <definedName name="_AMO_ContentLocation_222545728_ROM_F0.SEC2.Tabulate_1.SEC1.BDY.Cross_tabular_summary_report_Table_1" hidden="1">"'Partitions:2'"</definedName>
    <definedName name="_AMO_ContentLocation_222545728_ROM_F0.SEC2.Tabulate_1.SEC1.BDY.Cross_tabular_summary_report_Table_1.0" hidden="1">"'&lt;ContentLocation path=""F0.SEC2.Tabulate_1.SEC1.BDY.Cross_tabular_summary_report_Table_1"" rsid=""222545728"" tag=""ROM"" fid=""0""&gt;_x000D_
  &lt;param n=""_NumRows"" v=""63"" /&gt;_x000D_
  &lt;param n=""_NumCols"" v=""13"" /&gt;_x000D_
  &lt;param n=""tableSig"" v=""R:R=63:C=13:FCR'"</definedName>
    <definedName name="_AMO_ContentLocation_222545728_ROM_F0.SEC2.Tabulate_1.SEC1.BDY.Cross_tabular_summary_report_Table_1.1" hidden="1">"'=4:FCC=2:RSP.1=1,H,13:RSP.2=1,V,2"" /&gt;_x000D_
  &lt;param n=""leftMargin"" v=""0"" /&gt;_x000D_
&lt;/ContentLocation&gt;'"</definedName>
    <definedName name="_AMO_ContentLocation_225272241_ROM_F0.SEC2.Tabulate_1.SEC1.BDY.Cross_tabular_summary_report_Table_1" hidden="1">"'Partitions:2'"</definedName>
    <definedName name="_AMO_ContentLocation_225272241_ROM_F0.SEC2.Tabulate_1.SEC1.BDY.Cross_tabular_summary_report_Table_1.0" hidden="1">"'&lt;ContentLocation path=""F0.SEC2.Tabulate_1.SEC1.BDY.Cross_tabular_summary_report_Table_1"" rsid=""225272241"" tag=""ROM"" fid=""0""&gt;_x000D_
  &lt;param n=""_NumRows"" v=""39"" /&gt;_x000D_
  &lt;param n=""_NumCols"" v=""13"" /&gt;_x000D_
  &lt;param n=""tableSig"" v=""R:R=39:C=13:FCR'"</definedName>
    <definedName name="_AMO_ContentLocation_225272241_ROM_F0.SEC2.Tabulate_1.SEC1.BDY.Cross_tabular_summary_report_Table_1.1" hidden="1">"'=4:FCC=2:RSP.1=1,H,13:RSP.2=1,V,2"" /&gt;_x000D_
  &lt;param n=""leftMargin"" v=""0"" /&gt;_x000D_
&lt;/ContentLocation&gt;'"</definedName>
    <definedName name="_AMO_ContentLocation_242095788_ROM_F0.SEC2.Tabulate_1.SEC1.BDY.Cross_tabular_summary_report_Table_1" hidden="1">"'Partitions:2'"</definedName>
    <definedName name="_AMO_ContentLocation_242095788_ROM_F0.SEC2.Tabulate_1.SEC1.BDY.Cross_tabular_summary_report_Table_1.0" hidden="1">"'&lt;ContentLocation path=""F0.SEC2.Tabulate_1.SEC1.BDY.Cross_tabular_summary_report_Table_1"" rsid=""242095788"" tag=""ROM"" fid=""0""&gt;_x000D_
  &lt;param n=""_NumRows"" v=""26"" /&gt;_x000D_
  &lt;param n=""_NumCols"" v=""13"" /&gt;_x000D_
  &lt;param n=""tableSig"" v=""R:R=26:C=13:FCR'"</definedName>
    <definedName name="_AMO_ContentLocation_242095788_ROM_F0.SEC2.Tabulate_1.SEC1.BDY.Cross_tabular_summary_report_Table_1.1" hidden="1">"'=3:FCC=2:RSP.1=1,H,13"" /&gt;_x000D_
  &lt;param n=""leftMargin"" v=""0"" /&gt;_x000D_
&lt;/ContentLocation&gt;'"</definedName>
    <definedName name="_AMO_ContentLocation_247862661_ROM_F0.SEC2.Tabulate_1.SEC1.BDY.Cross_tabular_summary_report_Table_1" hidden="1">"'Partitions:2'"</definedName>
    <definedName name="_AMO_ContentLocation_247862661_ROM_F0.SEC2.Tabulate_1.SEC1.BDY.Cross_tabular_summary_report_Table_1.0" hidden="1">"'&lt;ContentLocation path=""F0.SEC2.Tabulate_1.SEC1.BDY.Cross_tabular_summary_report_Table_1"" rsid=""247862661"" tag=""ROM"" fid=""0""&gt;_x000D_
  &lt;param n=""_NumRows"" v=""40"" /&gt;_x000D_
  &lt;param n=""_NumCols"" v=""13"" /&gt;_x000D_
  &lt;param n=""tableSig"" v=""R:R=40:C=13:FCR'"</definedName>
    <definedName name="_AMO_ContentLocation_247862661_ROM_F0.SEC2.Tabulate_1.SEC1.BDY.Cross_tabular_summary_report_Table_1.1" hidden="1">"'=4:FCC=2:RSP.1=1,H,13:RSP.2=1,V,2"" /&gt;_x000D_
  &lt;param n=""leftMargin"" v=""0"" /&gt;_x000D_
&lt;/ContentLocation&gt;'"</definedName>
    <definedName name="_AMO_ContentLocation_30194841_ROM_F0.SEC2.Tabulate_1.SEC1.BDY.Cross_tabular_summary_report_Table_1" hidden="1">"'Partitions:2'"</definedName>
    <definedName name="_AMO_ContentLocation_30194841_ROM_F0.SEC2.Tabulate_1.SEC1.BDY.Cross_tabular_summary_report_Table_1.0" hidden="1">"'&lt;ContentLocation path=""F0.SEC2.Tabulate_1.SEC1.BDY.Cross_tabular_summary_report_Table_1"" rsid=""30194841"" tag=""ROM"" fid=""0""&gt;_x000D_
  &lt;param n=""_NumRows"" v=""55"" /&gt;_x000D_
  &lt;param n=""_NumCols"" v=""13"" /&gt;_x000D_
  &lt;param n=""tableSig"" v=""R:R=55:C=13:FCR='"</definedName>
    <definedName name="_AMO_ContentLocation_30194841_ROM_F0.SEC2.Tabulate_1.SEC1.BDY.Cross_tabular_summary_report_Table_1.1" hidden="1">"'4:FCC=2:RSP.1=1,H,13:RSP.2=1,V,2"" /&gt;_x000D_
  &lt;param n=""leftMargin"" v=""0"" /&gt;_x000D_
&lt;/ContentLocation&gt;'"</definedName>
    <definedName name="_AMO_ContentLocation_37461558_ROM_F0.SEC2.Tabulate_1.SEC1.BDY.Cross_tabular_summary_report_Table_1" hidden="1">"'Partitions:2'"</definedName>
    <definedName name="_AMO_ContentLocation_37461558_ROM_F0.SEC2.Tabulate_1.SEC1.BDY.Cross_tabular_summary_report_Table_1.0" hidden="1">"'&lt;ContentLocation path=""F0.SEC2.Tabulate_1.SEC1.BDY.Cross_tabular_summary_report_Table_1"" rsid=""37461558"" tag=""ROM"" fid=""0""&gt;_x000D_
  &lt;param n=""_NumRows"" v=""45"" /&gt;_x000D_
  &lt;param n=""_NumCols"" v=""13"" /&gt;_x000D_
  &lt;param n=""tableSig"" v=""R:R=45:C=13:FCR='"</definedName>
    <definedName name="_AMO_ContentLocation_37461558_ROM_F0.SEC2.Tabulate_1.SEC1.BDY.Cross_tabular_summary_report_Table_1.1" hidden="1">"'4:FCC=2:RSP.1=1,H,13:RSP.2=1,V,2"" /&gt;_x000D_
  &lt;param n=""leftMargin"" v=""0"" /&gt;_x000D_
&lt;/ContentLocation&gt;'"</definedName>
    <definedName name="_AMO_ContentLocation_390982613_ROM_F0.SEC2.Tabulate_1.SEC1.BDY.Cross_tabular_summary_report_Table_1" hidden="1">"'Partitions:2'"</definedName>
    <definedName name="_AMO_ContentLocation_390982613_ROM_F0.SEC2.Tabulate_1.SEC1.BDY.Cross_tabular_summary_report_Table_1.0" hidden="1">"'&lt;ContentLocation path=""F0.SEC2.Tabulate_1.SEC1.BDY.Cross_tabular_summary_report_Table_1"" rsid=""390982613"" tag=""ROM"" fid=""0""&gt;_x000D_
  &lt;param n=""_NumRows"" v=""45"" /&gt;_x000D_
  &lt;param n=""_NumCols"" v=""13"" /&gt;_x000D_
  &lt;param n=""tableSig"" v=""R:R=45:C=13:FCR'"</definedName>
    <definedName name="_AMO_ContentLocation_390982613_ROM_F0.SEC2.Tabulate_1.SEC1.BDY.Cross_tabular_summary_report_Table_1.1" hidden="1">"'=4:FCC=2:RSP.1=1,H,13:RSP.2=1,V,2"" /&gt;_x000D_
  &lt;param n=""leftMargin"" v=""0"" /&gt;_x000D_
&lt;/ContentLocation&gt;'"</definedName>
    <definedName name="_AMO_ContentLocation_398675413_ROM_F0.SEC2.Tabulate_1.SEC1.BDY.Cross_tabular_summary_report_Table_1" hidden="1">"'Partitions:2'"</definedName>
    <definedName name="_AMO_ContentLocation_398675413_ROM_F0.SEC2.Tabulate_1.SEC1.BDY.Cross_tabular_summary_report_Table_1.0" hidden="1">"'&lt;ContentLocation path=""F0.SEC2.Tabulate_1.SEC1.BDY.Cross_tabular_summary_report_Table_1"" rsid=""398675413"" tag=""ROM"" fid=""0""&gt;_x000D_
  &lt;param n=""_NumRows"" v=""18"" /&gt;_x000D_
  &lt;param n=""_NumCols"" v=""13"" /&gt;_x000D_
  &lt;param n=""tableSig"" v=""R:R=18:C=13:FCR'"</definedName>
    <definedName name="_AMO_ContentLocation_398675413_ROM_F0.SEC2.Tabulate_1.SEC1.BDY.Cross_tabular_summary_report_Table_1.1" hidden="1">"'=4:FCC=2:RSP.1=1,H,13:RSP.2=1,V,2"" /&gt;_x000D_
  &lt;param n=""leftMargin"" v=""0"" /&gt;_x000D_
&lt;/ContentLocation&gt;'"</definedName>
    <definedName name="_AMO_ContentLocation_416626384_ROM_F0.SEC2.Tabulate_1.SEC1.BDY.Cross_tabular_summary_report_Table_1" hidden="1">"'Partitions:2'"</definedName>
    <definedName name="_AMO_ContentLocation_416626384_ROM_F0.SEC2.Tabulate_1.SEC1.BDY.Cross_tabular_summary_report_Table_1.0" hidden="1">"'&lt;ContentLocation path=""F0.SEC2.Tabulate_1.SEC1.BDY.Cross_tabular_summary_report_Table_1"" rsid=""416626384"" tag=""ROM"" fid=""0""&gt;_x000D_
  &lt;param n=""_NumRows"" v=""53"" /&gt;_x000D_
  &lt;param n=""_NumCols"" v=""13"" /&gt;_x000D_
  &lt;param n=""tableSig"" v=""R:R=53:C=13:FCR'"</definedName>
    <definedName name="_AMO_ContentLocation_416626384_ROM_F0.SEC2.Tabulate_1.SEC1.BDY.Cross_tabular_summary_report_Table_1.1" hidden="1">"'=4:FCC=2:RSP.1=1,H,13:RSP.2=1,V,2"" /&gt;_x000D_
  &lt;param n=""leftMargin"" v=""0"" /&gt;_x000D_
&lt;/ContentLocation&gt;'"</definedName>
    <definedName name="_AMO_ContentLocation_472893794_ROM_F0.SEC2.Tabulate_1.SEC1.BDY.Cross_tabular_summary_report_Table_1" hidden="1">"'Partitions:2'"</definedName>
    <definedName name="_AMO_ContentLocation_472893794_ROM_F0.SEC2.Tabulate_1.SEC1.BDY.Cross_tabular_summary_report_Table_1.0" hidden="1">"'&lt;ContentLocation path=""F0.SEC2.Tabulate_1.SEC1.BDY.Cross_tabular_summary_report_Table_1"" rsid=""472893794"" tag=""ROM"" fid=""0""&gt;_x000D_
  &lt;param n=""_NumRows"" v=""21"" /&gt;_x000D_
  &lt;param n=""_NumCols"" v=""13"" /&gt;_x000D_
  &lt;param n=""tableSig"" v=""R:R=21:C=13:FCR'"</definedName>
    <definedName name="_AMO_ContentLocation_472893794_ROM_F0.SEC2.Tabulate_1.SEC1.BDY.Cross_tabular_summary_report_Table_1.1" hidden="1">"'=4:FCC=2:RSP.1=1,H,13:RSP.2=1,V,2"" /&gt;_x000D_
  &lt;param n=""leftMargin"" v=""0"" /&gt;_x000D_
&lt;/ContentLocation&gt;'"</definedName>
    <definedName name="_AMO_ContentLocation_539372770_ROM_F0.SEC2.Tabulate_1.SEC1.BDY.Cross_tabular_summary_report_Table_1" hidden="1">"'Partitions:2'"</definedName>
    <definedName name="_AMO_ContentLocation_539372770_ROM_F0.SEC2.Tabulate_1.SEC1.BDY.Cross_tabular_summary_report_Table_1.0" hidden="1">"'&lt;ContentLocation path=""F0.SEC2.Tabulate_1.SEC1.BDY.Cross_tabular_summary_report_Table_1"" rsid=""539372770"" tag=""ROM"" fid=""0""&gt;_x000D_
  &lt;param n=""_NumRows"" v=""63"" /&gt;_x000D_
  &lt;param n=""_NumCols"" v=""13"" /&gt;_x000D_
  &lt;param n=""tableSig"" v=""R:R=63:C=13:FCR'"</definedName>
    <definedName name="_AMO_ContentLocation_539372770_ROM_F0.SEC2.Tabulate_1.SEC1.BDY.Cross_tabular_summary_report_Table_1.1" hidden="1">"'=4:FCC=2:RSP.1=1,H,13:RSP.2=1,V,2"" /&gt;_x000D_
  &lt;param n=""leftMargin"" v=""0"" /&gt;_x000D_
&lt;/ContentLocation&gt;'"</definedName>
    <definedName name="_AMO_ContentLocation_572615156_ROM_F0.SEC2.Tabulate_1.SEC1.BDY.Cross_tabular_summary_report_Table_1" hidden="1">"'Partitions:2'"</definedName>
    <definedName name="_AMO_ContentLocation_572615156_ROM_F0.SEC2.Tabulate_1.SEC1.BDY.Cross_tabular_summary_report_Table_1.0" hidden="1">"'&lt;ContentLocation path=""F0.SEC2.Tabulate_1.SEC1.BDY.Cross_tabular_summary_report_Table_1"" rsid=""572615156"" tag=""ROM"" fid=""0""&gt;_x000D_
  &lt;param n=""_NumRows"" v=""21"" /&gt;_x000D_
  &lt;param n=""_NumCols"" v=""13"" /&gt;_x000D_
  &lt;param n=""tableSig"" v=""R:R=21:C=13:FCR'"</definedName>
    <definedName name="_AMO_ContentLocation_572615156_ROM_F0.SEC2.Tabulate_1.SEC1.BDY.Cross_tabular_summary_report_Table_1.1" hidden="1">"'=4:FCC=2:RSP.1=1,H,13:RSP.2=1,V,2"" /&gt;_x000D_
  &lt;param n=""leftMargin"" v=""0"" /&gt;_x000D_
&lt;/ContentLocation&gt;'"</definedName>
    <definedName name="_AMO_ContentLocation_576762798_ROM_F0.SEC2.Tabulate_1.SEC1.BDY.Cross_tabular_summary_report_Table_1" hidden="1">"'Partitions:2'"</definedName>
    <definedName name="_AMO_ContentLocation_576762798_ROM_F0.SEC2.Tabulate_1.SEC1.BDY.Cross_tabular_summary_report_Table_1.0" hidden="1">"'&lt;ContentLocation path=""F0.SEC2.Tabulate_1.SEC1.BDY.Cross_tabular_summary_report_Table_1"" rsid=""576762798"" tag=""ROM"" fid=""0""&gt;_x000D_
  &lt;param n=""_NumRows"" v=""36"" /&gt;_x000D_
  &lt;param n=""_NumCols"" v=""13"" /&gt;_x000D_
  &lt;param n=""tableSig"" v=""R:R=36:C=13:FCR'"</definedName>
    <definedName name="_AMO_ContentLocation_576762798_ROM_F0.SEC2.Tabulate_1.SEC1.BDY.Cross_tabular_summary_report_Table_1.1" hidden="1">"'=4:FCC=2:RSP.1=1,H,13:RSP.2=1,V,2"" /&gt;_x000D_
  &lt;param n=""leftMargin"" v=""0"" /&gt;_x000D_
&lt;/ContentLocation&gt;'"</definedName>
    <definedName name="_AMO_ContentLocation_576788546_ROM_F0.SEC2.Tabulate_1.SEC1.BDY.Cross_tabular_summary_report_Table_1" hidden="1">"'Partitions:2'"</definedName>
    <definedName name="_AMO_ContentLocation_576788546_ROM_F0.SEC2.Tabulate_1.SEC1.BDY.Cross_tabular_summary_report_Table_1.0" hidden="1">"'&lt;ContentLocation path=""F0.SEC2.Tabulate_1.SEC1.BDY.Cross_tabular_summary_report_Table_1"" rsid=""576788546"" tag=""ROM"" fid=""0""&gt;_x000D_
  &lt;param n=""_NumRows"" v=""63"" /&gt;_x000D_
  &lt;param n=""_NumCols"" v=""13"" /&gt;_x000D_
  &lt;param n=""tableSig"" v=""R:R=63:C=13:FCR'"</definedName>
    <definedName name="_AMO_ContentLocation_576788546_ROM_F0.SEC2.Tabulate_1.SEC1.BDY.Cross_tabular_summary_report_Table_1.1" hidden="1">"'=4:FCC=2:RSP.1=1,H,13:RSP.2=1,V,2"" /&gt;_x000D_
  &lt;param n=""leftMargin"" v=""0"" /&gt;_x000D_
&lt;/ContentLocation&gt;'"</definedName>
    <definedName name="_AMO_ContentLocation_587946619_ROM_F0.SEC2.Tabulate_1.SEC1.BDY.Cross_tabular_summary_report_Table_1" hidden="1">"'Partitions:2'"</definedName>
    <definedName name="_AMO_ContentLocation_587946619_ROM_F0.SEC2.Tabulate_1.SEC1.BDY.Cross_tabular_summary_report_Table_1.0" hidden="1">"'&lt;ContentLocation path=""F0.SEC2.Tabulate_1.SEC1.BDY.Cross_tabular_summary_report_Table_1"" rsid=""587946619"" tag=""ROM"" fid=""0""&gt;_x000D_
  &lt;param n=""_NumRows"" v=""53"" /&gt;_x000D_
  &lt;param n=""_NumCols"" v=""13"" /&gt;_x000D_
  &lt;param n=""tableSig"" v=""R:R=53:C=13:FCR'"</definedName>
    <definedName name="_AMO_ContentLocation_587946619_ROM_F0.SEC2.Tabulate_1.SEC1.BDY.Cross_tabular_summary_report_Table_1.1" hidden="1">"'=4:FCC=2:RSP.1=1,H,13:RSP.2=1,V,2"" /&gt;_x000D_
  &lt;param n=""leftMargin"" v=""0"" /&gt;_x000D_
&lt;/ContentLocation&gt;'"</definedName>
    <definedName name="_AMO_ContentLocation_617623402_ROM_F0.SEC2.Tabulate_1.SEC1.BDY.Cross_tabular_summary_report_Table_1" hidden="1">"'Partitions:2'"</definedName>
    <definedName name="_AMO_ContentLocation_617623402_ROM_F0.SEC2.Tabulate_1.SEC1.BDY.Cross_tabular_summary_report_Table_1.0" hidden="1">"'&lt;ContentLocation path=""F0.SEC2.Tabulate_1.SEC1.BDY.Cross_tabular_summary_report_Table_1"" rsid=""617623402"" tag=""ROM"" fid=""0""&gt;_x000D_
  &lt;param n=""_NumRows"" v=""53"" /&gt;_x000D_
  &lt;param n=""_NumCols"" v=""13"" /&gt;_x000D_
  &lt;param n=""tableSig"" v=""R:R=53:C=13:FCR'"</definedName>
    <definedName name="_AMO_ContentLocation_617623402_ROM_F0.SEC2.Tabulate_1.SEC1.BDY.Cross_tabular_summary_report_Table_1.1" hidden="1">"'=4:FCC=2:RSP.1=1,H,13:RSP.2=1,V,2"" /&gt;_x000D_
  &lt;param n=""leftMargin"" v=""0"" /&gt;_x000D_
&lt;/ContentLocation&gt;'"</definedName>
    <definedName name="_AMO_ContentLocation_621796666_ROM_F0.SEC2.Tabulate_1.SEC1.BDY.Cross_tabular_summary_report_Table_1" hidden="1">"'Partitions:2'"</definedName>
    <definedName name="_AMO_ContentLocation_621796666_ROM_F0.SEC2.Tabulate_1.SEC1.BDY.Cross_tabular_summary_report_Table_1.0" hidden="1">"'&lt;ContentLocation path=""F0.SEC2.Tabulate_1.SEC1.BDY.Cross_tabular_summary_report_Table_1"" rsid=""621796666"" tag=""ROM"" fid=""0""&gt;_x000D_
  &lt;param n=""_NumRows"" v=""49"" /&gt;_x000D_
  &lt;param n=""_NumCols"" v=""13"" /&gt;_x000D_
  &lt;param n=""tableSig"" v=""R:R=49:C=13:FCR'"</definedName>
    <definedName name="_AMO_ContentLocation_621796666_ROM_F0.SEC2.Tabulate_1.SEC1.BDY.Cross_tabular_summary_report_Table_1.1" hidden="1">"'=4:FCC=2:RSP.1=1,H,13:RSP.2=1,V,2"" /&gt;_x000D_
  &lt;param n=""leftMargin"" v=""0"" /&gt;_x000D_
&lt;/ContentLocation&gt;'"</definedName>
    <definedName name="_AMO_ContentLocation_65748969_ROM_F0.SEC2.Tabulate_1.SEC1.BDY.Cross_tabular_summary_report_Table_1" hidden="1">"'Partitions:2'"</definedName>
    <definedName name="_AMO_ContentLocation_65748969_ROM_F0.SEC2.Tabulate_1.SEC1.BDY.Cross_tabular_summary_report_Table_1.0" hidden="1">"'&lt;ContentLocation path=""F0.SEC2.Tabulate_1.SEC1.BDY.Cross_tabular_summary_report_Table_1"" rsid=""65748969"" tag=""ROM"" fid=""0""&gt;_x000D_
  &lt;param n=""_NumRows"" v=""53"" /&gt;_x000D_
  &lt;param n=""_NumCols"" v=""13"" /&gt;_x000D_
  &lt;param n=""tableSig"" v=""R:R=53:C=13:FCR='"</definedName>
    <definedName name="_AMO_ContentLocation_65748969_ROM_F0.SEC2.Tabulate_1.SEC1.BDY.Cross_tabular_summary_report_Table_1.1" hidden="1">"'4:FCC=2:RSP.1=1,H,13:RSP.2=1,V,2"" /&gt;_x000D_
  &lt;param n=""leftMargin"" v=""0"" /&gt;_x000D_
&lt;/ContentLocation&gt;'"</definedName>
    <definedName name="_AMO_ContentLocation_662231970_ROM_F0.SEC2.Tabulate_1.SEC1.BDY.Cross_tabular_summary_report_Table_1" hidden="1">"'Partitions:2'"</definedName>
    <definedName name="_AMO_ContentLocation_662231970_ROM_F0.SEC2.Tabulate_1.SEC1.BDY.Cross_tabular_summary_report_Table_1.0" hidden="1">"'&lt;ContentLocation path=""F0.SEC2.Tabulate_1.SEC1.BDY.Cross_tabular_summary_report_Table_1"" rsid=""662231970"" tag=""ROM"" fid=""0""&gt;_x000D_
  &lt;param n=""_NumRows"" v=""47"" /&gt;_x000D_
  &lt;param n=""_NumCols"" v=""10"" /&gt;_x000D_
  &lt;param n=""tableSig"" v=""R:R=47:C=10:FCR'"</definedName>
    <definedName name="_AMO_ContentLocation_662231970_ROM_F0.SEC2.Tabulate_1.SEC1.BDY.Cross_tabular_summary_report_Table_1.1" hidden="1">"'=3:FCC=3:RSP.1=1,H,10:RSP.2=1,H,2"" /&gt;_x000D_
  &lt;param n=""leftMargin"" v=""0"" /&gt;_x000D_
&lt;/ContentLocation&gt;'"</definedName>
    <definedName name="_AMO_ContentLocation_671486722_ROM_F0.SEC2.Tabulate_1.SEC1.BDY.Cross_tabular_summary_report_Table_1" hidden="1">"'Partitions:2'"</definedName>
    <definedName name="_AMO_ContentLocation_671486722_ROM_F0.SEC2.Tabulate_1.SEC1.BDY.Cross_tabular_summary_report_Table_1.0" hidden="1">"'&lt;ContentLocation path=""F0.SEC2.Tabulate_1.SEC1.BDY.Cross_tabular_summary_report_Table_1"" rsid=""671486722"" tag=""ROM"" fid=""0""&gt;_x000D_
  &lt;param n=""_NumRows"" v=""35"" /&gt;_x000D_
  &lt;param n=""_NumCols"" v=""14"" /&gt;_x000D_
  &lt;param n=""tableSig"" v=""R:R=35:C=14:FCR'"</definedName>
    <definedName name="_AMO_ContentLocation_671486722_ROM_F0.SEC2.Tabulate_1.SEC1.BDY.Cross_tabular_summary_report_Table_1.1" hidden="1">"'=4:FCC=2:RSP.1=1,H,14:RSP.2=1,V,2;14,V,2"" /&gt;_x000D_
  &lt;param n=""leftMargin"" v=""0"" /&gt;_x000D_
&lt;/ContentLocation&gt;'"</definedName>
    <definedName name="_AMO_ContentLocation_732119577_ROM_F0.SEC2.Tabulate_1.SEC1.BDY.Cross_tabular_summary_report_Table_1" hidden="1">"'Partitions:2'"</definedName>
    <definedName name="_AMO_ContentLocation_732119577_ROM_F0.SEC2.Tabulate_1.SEC1.BDY.Cross_tabular_summary_report_Table_1.0" hidden="1">"'&lt;ContentLocation path=""F0.SEC2.Tabulate_1.SEC1.BDY.Cross_tabular_summary_report_Table_1"" rsid=""732119577"" tag=""ROM"" fid=""0""&gt;_x000D_
  &lt;param n=""_NumRows"" v=""51"" /&gt;_x000D_
  &lt;param n=""_NumCols"" v=""14"" /&gt;_x000D_
  &lt;param n=""tableSig"" v=""R:R=51:C=14:FCR'"</definedName>
    <definedName name="_AMO_ContentLocation_732119577_ROM_F0.SEC2.Tabulate_1.SEC1.BDY.Cross_tabular_summary_report_Table_1.1" hidden="1">"'=4:FCC=2:RSP.1=1,H,14:RSP.2=1,V,2;14,V,2"" /&gt;_x000D_
  &lt;param n=""leftMargin"" v=""0"" /&gt;_x000D_
&lt;/ContentLocation&gt;'"</definedName>
    <definedName name="_AMO_ContentLocation_779436236_ROM_F0.SEC2.Tabulate_1.SEC1.BDY.Cross_tabular_summary_report_Table_1" hidden="1">"'Partitions:2'"</definedName>
    <definedName name="_AMO_ContentLocation_779436236_ROM_F0.SEC2.Tabulate_1.SEC1.BDY.Cross_tabular_summary_report_Table_1.0" hidden="1">"'&lt;ContentLocation path=""F0.SEC2.Tabulate_1.SEC1.BDY.Cross_tabular_summary_report_Table_1"" rsid=""779436236"" tag=""ROM"" fid=""0""&gt;_x000D_
  &lt;param n=""_NumRows"" v=""22"" /&gt;_x000D_
  &lt;param n=""_NumCols"" v=""13"" /&gt;_x000D_
  &lt;param n=""tableSig"" v=""R:R=22:C=13:FCR'"</definedName>
    <definedName name="_AMO_ContentLocation_779436236_ROM_F0.SEC2.Tabulate_1.SEC1.BDY.Cross_tabular_summary_report_Table_1.1" hidden="1">"'=4:FCC=2:RSP.1=1,H,13:RSP.2=1,V,2"" /&gt;_x000D_
  &lt;param n=""leftMargin"" v=""0"" /&gt;_x000D_
&lt;/ContentLocation&gt;'"</definedName>
    <definedName name="_AMO_ContentLocation_805804074_ROM_F0.SEC2.Tabulate_1.SEC1.BDY.Cross_tabular_summary_report_Table_1" hidden="1">"'Partitions:2'"</definedName>
    <definedName name="_AMO_ContentLocation_805804074_ROM_F0.SEC2.Tabulate_1.SEC1.BDY.Cross_tabular_summary_report_Table_1.0" hidden="1">"'&lt;ContentLocation path=""F0.SEC2.Tabulate_1.SEC1.BDY.Cross_tabular_summary_report_Table_1"" rsid=""805804074"" tag=""ROM"" fid=""0""&gt;_x000D_
  &lt;param n=""_NumRows"" v=""63"" /&gt;_x000D_
  &lt;param n=""_NumCols"" v=""13"" /&gt;_x000D_
  &lt;param n=""tableSig"" v=""R:R=63:C=13:FCR'"</definedName>
    <definedName name="_AMO_ContentLocation_805804074_ROM_F0.SEC2.Tabulate_1.SEC1.BDY.Cross_tabular_summary_report_Table_1.1" hidden="1">"'=4:FCC=2:RSP.1=1,H,13:RSP.2=1,V,2"" /&gt;_x000D_
  &lt;param n=""leftMargin"" v=""0"" /&gt;_x000D_
&lt;/ContentLocation&gt;'"</definedName>
    <definedName name="_AMO_ContentLocation_825207699_ROM_F0.SEC2.Tabulate_1.SEC1.BDY.Cross_tabular_summary_report_Table_1" hidden="1">"'Partitions:2'"</definedName>
    <definedName name="_AMO_ContentLocation_825207699_ROM_F0.SEC2.Tabulate_1.SEC1.BDY.Cross_tabular_summary_report_Table_1.0" hidden="1">"'&lt;ContentLocation path=""F0.SEC2.Tabulate_1.SEC1.BDY.Cross_tabular_summary_report_Table_1"" rsid=""825207699"" tag=""ROM"" fid=""0""&gt;_x000D_
  &lt;param n=""_NumRows"" v=""53"" /&gt;_x000D_
  &lt;param n=""_NumCols"" v=""13"" /&gt;_x000D_
  &lt;param n=""tableSig"" v=""R:R=53:C=13:FCR'"</definedName>
    <definedName name="_AMO_ContentLocation_825207699_ROM_F0.SEC2.Tabulate_1.SEC1.BDY.Cross_tabular_summary_report_Table_1.1" hidden="1">"'=4:FCC=2:RSP.1=1,H,13:RSP.2=1,V,2"" /&gt;_x000D_
  &lt;param n=""leftMargin"" v=""0"" /&gt;_x000D_
&lt;/ContentLocation&gt;'"</definedName>
    <definedName name="_AMO_ContentLocation_921006515_ROM_F0.SEC2.Tabulate_1.SEC1.BDY.Cross_tabular_summary_report_Table_1" hidden="1">"'Partitions:2'"</definedName>
    <definedName name="_AMO_ContentLocation_921006515_ROM_F0.SEC2.Tabulate_1.SEC1.BDY.Cross_tabular_summary_report_Table_1.0" hidden="1">"'&lt;ContentLocation path=""F0.SEC2.Tabulate_1.SEC1.BDY.Cross_tabular_summary_report_Table_1"" rsid=""921006515"" tag=""ROM"" fid=""0""&gt;_x000D_
  &lt;param n=""_NumRows"" v=""51"" /&gt;_x000D_
  &lt;param n=""_NumCols"" v=""13"" /&gt;_x000D_
  &lt;param n=""tableSig"" v=""R:R=51:C=13:FCR'"</definedName>
    <definedName name="_AMO_ContentLocation_921006515_ROM_F0.SEC2.Tabulate_1.SEC1.BDY.Cross_tabular_summary_report_Table_1.1" hidden="1">"'=4:FCC=2:RSP.1=1,H,13:RSP.2=1,V,2"" /&gt;_x000D_
  &lt;param n=""leftMargin"" v=""0"" /&gt;_x000D_
&lt;/ContentLocation&gt;'"</definedName>
    <definedName name="_AMO_ContentLocation_991905274_ROM_F0.SEC2.Tabulate_1.SEC1.BDY.Cross_tabular_summary_report_Table_1" hidden="1">"'Partitions:2'"</definedName>
    <definedName name="_AMO_ContentLocation_991905274_ROM_F0.SEC2.Tabulate_1.SEC1.BDY.Cross_tabular_summary_report_Table_1.0" hidden="1">"'&lt;ContentLocation path=""F0.SEC2.Tabulate_1.SEC1.BDY.Cross_tabular_summary_report_Table_1"" rsid=""991905274"" tag=""ROM"" fid=""0""&gt;_x000D_
  &lt;param n=""_NumRows"" v=""39"" /&gt;_x000D_
  &lt;param n=""_NumCols"" v=""13"" /&gt;_x000D_
  &lt;param n=""tableSig"" v=""R:R=39:C=13:FCR'"</definedName>
    <definedName name="_AMO_ContentLocation_991905274_ROM_F0.SEC2.Tabulate_1.SEC1.BDY.Cross_tabular_summary_report_Table_1.1" hidden="1">"'=4:FCC=2:RSP.1=1,H,13:RSP.2=1,V,2"" /&gt;_x000D_
  &lt;param n=""leftMargin"" v=""0"" /&gt;_x000D_
&lt;/ContentLocation&gt;'"</definedName>
    <definedName name="_AMO_RefreshMultipleList" hidden="1">"'296899469 426988102 362274166 589584065 285770244'"</definedName>
    <definedName name="_AMO_RefreshMultipleList.0" hidden="1">"'&lt;Items&gt;_x000D_
  &lt;Item Id=""478191013"" Checked=""True"" /&gt;_x000D_
  &lt;Item Id=""991905274"" Checked=""True"" /&gt;_x000D_
  &lt;Item Id=""576762798"" Checked=""True"" /&gt;_x000D_
  &lt;Item Id=""617623402"" Checked=""True"" /&gt;_x000D_
  &lt;Item Id=""587946619"" Checked=""True"" /&gt;_x000D_
  &lt;Item I'"</definedName>
    <definedName name="_AMO_RefreshMultipleList.1" hidden="1">"'d=""825207699"" Checked=""True"" /&gt;_x000D_
  &lt;Item Id=""225272241"" Checked=""True"" /&gt;_x000D_
  &lt;Item Id=""671486722"" Checked=""True"" /&gt;_x000D_
  &lt;Item Id=""779436236"" Checked=""True"" /&gt;_x000D_
  &lt;Item Id=""390982613"" Checked=""True"" /&gt;_x000D_
  &lt;Item Id=""15410102"" Chec'"</definedName>
    <definedName name="_AMO_RefreshMultipleList.2" hidden="1">"'ked=""False"" /&gt;_x000D_
  &lt;Item Id=""74403347"" Checked=""True"" /&gt;_x000D_
  &lt;Item Id=""358847779"" Checked=""True"" /&gt;_x000D_
  &lt;Item Id=""176225830"" Checked=""True"" /&gt;_x000D_
  &lt;Item Id=""247862661"" Checked=""True"" /&gt;_x000D_
  &lt;Item Id=""398675413"" Checked=""True"" /&gt;_x000D_
  '"</definedName>
    <definedName name="_AMO_RefreshMultipleList.3" hidden="1">"'&lt;Item Id=""472893794"" Checked=""True"" /&gt;_x000D_
  &lt;Item Id=""621796666"" Checked=""True"" /&gt;_x000D_
  &lt;Item Id=""732119577"" Checked=""True"" /&gt;_x000D_
  &lt;Item Id=""205779628"" Checked=""True"" /&gt;_x000D_
  &lt;Item Id=""97505557"" Checked=""True"" /&gt;_x000D_
  &lt;Item Id=""46203661'"</definedName>
    <definedName name="_AMO_RefreshMultipleList.4" hidden="1">"'"" Checked=""True"" /&gt;_x000D_
  &lt;Item Id=""242095788"" Checked=""False"" /&gt;_x000D_
  &lt;Item Id=""880379414"" Checked=""True"" /&gt;_x000D_
  &lt;Item Id=""104386094"" Checked=""True"" /&gt;_x000D_
  &lt;Item Id=""805804074"" Checked=""True"" /&gt;_x000D_
  &lt;Item Id=""416626384"" Checked=""True""'"</definedName>
    <definedName name="_AMO_RefreshMultipleList.5" hidden="1">"' /&gt;_x000D_
  &lt;Item Id=""65748969"" Checked=""True"" /&gt;_x000D_
  &lt;Item Id=""871571195"" Checked=""True"" /&gt;_x000D_
  &lt;Item Id=""612588558"" Checked=""False"" /&gt;_x000D_
&lt;/Items&gt;'"</definedName>
    <definedName name="_AMO_SingleObject_104386094_ROM_F0.SEC2.Tabulate_1.SEC2.BDY.Cross_tabular_summary_report_Table_1" localSheetId="14" hidden="1">'[1]Table 2.5'!#REF!</definedName>
    <definedName name="_AMO_SingleObject_104386094_ROM_F0.SEC2.Tabulate_1.SEC2.BDY.Cross_tabular_summary_report_Table_1" localSheetId="6" hidden="1">'[1]Table 2.5'!#REF!</definedName>
    <definedName name="_AMO_SingleObject_104386094_ROM_F0.SEC2.Tabulate_1.SEC2.BDY.Cross_tabular_summary_report_Table_1" hidden="1">'[1]Table 2.5'!#REF!</definedName>
    <definedName name="_AMO_SingleObject_205779628_ROM_F0.SEC2.Tabulate_1.SEC2.BDY.Cross_tabular_summary_report_Table_1" localSheetId="14" hidden="1">[1]Table3.8b!#REF!</definedName>
    <definedName name="_AMO_SingleObject_205779628_ROM_F0.SEC2.Tabulate_1.SEC2.BDY.Cross_tabular_summary_report_Table_1" localSheetId="6" hidden="1">[1]Table3.8b!#REF!</definedName>
    <definedName name="_AMO_SingleObject_205779628_ROM_F0.SEC2.Tabulate_1.SEC2.BDY.Cross_tabular_summary_report_Table_1" hidden="1">[1]Table3.8b!#REF!</definedName>
    <definedName name="_AMO_SingleObject_30194841_ROM_F0.SEC2.Tabulate_1.SEC1.FTR.TXT1" localSheetId="14" hidden="1">[1]Table6!#REF!</definedName>
    <definedName name="_AMO_SingleObject_30194841_ROM_F0.SEC2.Tabulate_1.SEC1.FTR.TXT1" localSheetId="6" hidden="1">[1]Table6!#REF!</definedName>
    <definedName name="_AMO_SingleObject_30194841_ROM_F0.SEC2.Tabulate_1.SEC1.FTR.TXT1" hidden="1">[1]Table6!#REF!</definedName>
    <definedName name="_AMO_SingleObject_362274166__A1">'[2]Use table 2007 '!$A$2:$BN$121</definedName>
    <definedName name="_AMO_SingleObject_37461558_ROM_F0.SEC2.Tabulate_1.SEC1.HDR.TXT1" localSheetId="14" hidden="1">'[1]Table 2.4'!#REF!</definedName>
    <definedName name="_AMO_SingleObject_37461558_ROM_F0.SEC2.Tabulate_1.SEC1.HDR.TXT1" localSheetId="6" hidden="1">'[1]Table 2.4'!#REF!</definedName>
    <definedName name="_AMO_SingleObject_37461558_ROM_F0.SEC2.Tabulate_1.SEC1.HDR.TXT1" hidden="1">'[1]Table 2.4'!#REF!</definedName>
    <definedName name="_AMO_SingleObject_732119577_ROM_F0.SEC2.Tabulate_1.SEC2.BDY.Cross_tabular_summary_report_Table_1" localSheetId="14" hidden="1">[1]Table3.8c!#REF!</definedName>
    <definedName name="_AMO_SingleObject_732119577_ROM_F0.SEC2.Tabulate_1.SEC2.BDY.Cross_tabular_summary_report_Table_1" localSheetId="6" hidden="1">[1]Table3.8c!#REF!</definedName>
    <definedName name="_AMO_SingleObject_732119577_ROM_F0.SEC2.Tabulate_1.SEC2.BDY.Cross_tabular_summary_report_Table_1" hidden="1">[1]Table3.8c!#REF!</definedName>
    <definedName name="_AMO_SingleObject_921006515_ROM_F0.SEC2.Tabulate_1.SEC1.FTR.TXT1" localSheetId="14" hidden="1">'[1]Table 2'!#REF!</definedName>
    <definedName name="_AMO_SingleObject_921006515_ROM_F0.SEC2.Tabulate_1.SEC1.FTR.TXT1" localSheetId="6" hidden="1">'[1]Table 2'!#REF!</definedName>
    <definedName name="_AMO_SingleObject_921006515_ROM_F0.SEC2.Tabulate_1.SEC1.FTR.TXT1" hidden="1">'[1]Table 2'!#REF!</definedName>
    <definedName name="_AMO_SingleObject_921006515_ROM_F0.SEC2.Tabulate_1.SEC1.HDR.TXT1" localSheetId="14" hidden="1">'[1]Table 2'!#REF!</definedName>
    <definedName name="_AMO_SingleObject_921006515_ROM_F0.SEC2.Tabulate_1.SEC1.HDR.TXT1" localSheetId="6" hidden="1">'[1]Table 2'!#REF!</definedName>
    <definedName name="_AMO_SingleObject_921006515_ROM_F0.SEC2.Tabulate_1.SEC1.HDR.TXT1" hidden="1">'[1]Table 2'!#REF!</definedName>
    <definedName name="_AMO_SingleValue_104386094_TaskState" hidden="1">"'Partitions:11'"</definedName>
    <definedName name="_AMO_SingleValue_104386094_TaskState.0" hidden="1">"'SASUNICODE7V1Zb+JIEK7nlfY/oKw0D6PZkJCQQzuHCOQYDUNYYDLap4gQsoOWIwMmM9Fq//t+Xe32hW1sY2yCWgiw29V1dH9dXX3Yfksf6CeNaEgFeqI+TWlGA5rQmN7RDu3TLu3hv4ArY+oh/R5Xx/Q3X52TQQ/0O53g+AO9p1/pF3pLHeqCxz/IM8bRCDkFbRvUI3y6kPCMa4LqDlL7oN2xZAvKQ8g8YLlKtuA3MrlU8N2lc7rEr5I0w'"</definedName>
    <definedName name="_AMO_SingleValue_104386094_TaskState.1" hidden="1">"'3GNOfXAYwC+fXqDfDcee8qg2wfPPYu7oKpCsyEsmYNW6DrGr7BsCu5DpmjiXOg6AP9PuPoMyRPI7TNXIa2MMuijLHrQ/I5O8XtIJcg6xdmOVTI3bP3AsrwKLkM+6kGe1NJbagbODJzdwvIaH3dNPrMQzm4uPbbtO9sky1PY2+Br4ryH8xmfKQkz5DRM/US9jZmuGFHeFPl+ZCKpxZKeWM4caVnINKx0UWcGH2Urd8y5s5D5yG3iKUPsuCXu'"</definedName>
    <definedName name="_AMO_SingleValue_104386094_TaskState.10" hidden="1">"'UfDibml+tS0sf7RQHlwj4U9YEzU84WeL9VyRpsLGZ+qyRXcmP1n+Ud/htoszJ6oNco5wOySfIDkzS0+9MyT+u+J2UUJDGppjAPnmO6+/T2aRN5JJrrOX06LGJZ84Mqh+iha/9/Q/'"</definedName>
    <definedName name="_AMO_SingleValue_104386094_TaskState.2" hidden="1">"'5yCzlIPMgxxkHuYgs5yDzKMcZB7nIPMkB5mnufiEvYykil65R9+QJiKerLz8N+Scg4uQem9GR+uW+h3xhfhmba2Su66yLkaKuRR1kyOXR44aDUR58eIzldsZl3k5yqj3M9LcfOz0Hb4irdzljzty9sbNdmwsqb1xsKAxOIfQdYSvoC3Sa45ru1zWBeQasC5jK1ougKJIr+g3jA5q9Id5VMGRX/zzxpdSSpExWjwZ3rjuHf1LdVw5Q+Rfx9k'"</definedName>
    <definedName name="_AMO_SingleValue_104386094_TaskState.3" hidden="1">"'roGYOGoNz2cf/hWrixEk8fRY90GtfugI+sr6iaxzMqcB15/UH0TkXIthyujWWnGyNJcdbY8nR1lhS3hpLDrfGkoOtsaS0NZbsb40lL9cO53zfS7DCHbN7Y+YznE14ftoZMSuqBlvR53i3Z82MfgRtxYzaxcyyGi8ISTKqlGOtqTVrGCy/wfPDQfIrnDoEnYgiZ6YGdY6R+zxesY/lGGbC5RNd/jWO1eijzjKMxLoEa6CkO6XNQkdLTkq3Pl'"</definedName>
    <definedName name="_AMO_SingleValue_104386094_TaskState.4" hidden="1">"'Vcq9MXjGcaEW0O5tXCta8rc2mibC6Bw1X5XAFZNXzOI1tWjFGixUh1nwynNgqa+HYhvW+OfowMERqmRTbYvEANtuD7OitjQfi26Hyyw0G4v7xC7nukqbH/Fb5dTpmG+od06l9JreB8as31ZIuABlpvGvUvvFwDv5UNxEC4L1C10OEeuJtxL+UnPauav+baX7XmL+FBKuBUo1tYcY1vBTa/LAzYpZ9mrNJmOrlDII7cqGUXZYZWUbf4WtxVd'"</definedName>
    <definedName name="_AMO_SingleValue_104386094_TaskState.5" hidden="1">"'pXLOYur0hbXnkXqDWq/xZqO2HIVgwqaPR8u8XcBRMnh3QsQvgNgyJzUvPqDNS8szoQNF66UpLP+y9aS89dif0P0KG2IHgcbosfhhuhR3hA9jjZEj+MN0eNkQ/Q43RA91Jr4ujUpxurFgtaA3b34gHvb5PmfF+LyL9DyT0Qasld+tGaKFntt96qtTduhKOuvuwEzLuGWOuVUlq7eqjJIIiksXvFanvaacw+fM6Q2TMoqPreJrLhdonnYar8X'"</definedName>
    <definedName name="_AMO_SingleValue_104386094_TaskState.6" hidden="1">"'KckQ1YTUc+TRmNKYWg+m9jWqNKpSR1VJo0qjKnVUHWhUaVSljqpDjSqNqtRRVdao0qhKHVVHGlUaVamj6lijSqMqdVSdaFRpVKWOqlONKo2qNcyC7mlcaVz54moZ5fJVRHvtMtq+nqq5w7PNOm/u3h6/50LksSId9FyMPHQRyPiRm/QWLT6VJJ89An53VeeDDb+72vVuBef9Df69nu2FVu35qjTkMpsFlkp6fV8yWcv8cD49YDJbbpfqH7S'"</definedName>
    <definedName name="_AMO_SingleValue_104386094_TaskState.7" hidden="1">"'H9pLP50jx7mtRetSpz3c1DR1clD0t/E7xL1rXwGw9ds4CayTzFlx3YUmP6UxxtyWvlte0bL93G9cE7Rmo093H7byba8a2SB8Tbxf3F5w9sI4j5if2/957eD6Q3J+e3S7uRWobDzZNMkyuO5qXvkzEfOLur3Pt1bRXy9mreSMx7d+0f0vu38R9Pmew6BxHH/Gtax+nfVzuPs5v3K39nPZzq8zKVtEKq3RF4i7HS+3ltJdb2ct5uQTfpd5H/g'"</definedName>
    <definedName name="_AMO_SingleValue_104386094_TaskState.8" hidden="1">"'mJe9Ll/I+03L43NLgtv9wW10Fbu4Yna5O8r7itW5xucbnHFd452+hRhW7d/uOGBj8VR7dt3bbzbtvuNUM9XtDjhXxX29VTYc7oL9q0dfVs17NfwqplvJkwZ91G6dfUe13aKLNPrr4sWh+22C8l74/CdF/Wg8TrOcIkbcqOmaKjnwvOV+Wo0UDaiOnuI7VY51N4REnuhPJrsv69BX+ynjq4NXemFV2+OJqVKkfH8iLxysLO58S2ndoO4WPHR'"</definedName>
    <definedName name="_AMO_SingleValue_104386094_TaskState.9" hidden="1">"'QUPnwJr3+dI4iG0z4sm6YIjfgNpE9Y7joTikrKxo55FDxq1FK9JvNOp5oqhnNzcOSdMvWPGVXfAh7LhKzi14JXsa6r1O6+MkD41dZC+MjhetX1pCXqWHflvQLH4PKypWdKNFfjfm7Z3QPto2ixL6JF/m9w+ZmaMIuOj4NhTvAnr2cGjxu/ocsbcdtzjrXl3LQSlrwsV4jmxUTER9DxZL0LqaAuiVmpU4bJfRIqkaJF6C9qcvZWtrVuLmQdR'"</definedName>
    <definedName name="_AMO_SingleValue_112461039_TaskState" hidden="1">"'Partitions:11'"</definedName>
    <definedName name="_AMO_SingleValue_112461039_TaskState.0" hidden="1">"'SASUNICODE7V1bb9pIFD7PK+1/QFmpD1U3BHLX9iICaVKVEhZIqn1ClJAtWi4pmLbRav/7fnPG4xvY2MbYDhohwJ45cy4zn8+cudh+Te/oJ41pRAX6TgOa0ZyGNKUJvaE9KtE+HeC/gJwJ9ZF+j9wJ/c25CzLogX6nMxy/o7f0K/1Cr6lDPfD4B2UmOBqjpKBtg3qMTw8SnpAnqL5A6gC0e5ZsQXkEmYcsV8kW/MYmlwq++3RJV/hVkuY4r'"</definedName>
    <definedName name="_AMO_SingleValue_112461039_TaskState.1" hidden="1">"'jGnPngMwXdAr1DuzmPPMehK4HlgcRdUVWg2giUL0ApdJ/gVls3AfcQUTZwLXYfg/xG5T5A8hdwBcxXSjlEHA9RFH5p/oXP8HlEZss5xtmfVzB1bP7Qsr4LLiI/6kCe19NaagTMDZ11YXuPjnslnHsDZzaXPtn1jm2R9CnsbnCfO+zif85mSMEdJw9RPtNuE6Yoh5c1Q7kcqklos6TvLWSAtDZmGlS7azOCjdOVOuHQaMh/5mvieInbcEksZ'"</definedName>
    <definedName name="_AMO_SingleValue_112461039_TaskState.10" hidden="1">"'+flCfVekqbDxiWPrArST/GT9h32L1T7OnKg2yDm665B8itzcrD313oDob8vaRw2NaGSO8OW7v7z+Pp5F3kgmvs5eTssal1fEkX7tU7T4vaX/AQ=='"</definedName>
    <definedName name="_AMO_SingleValue_112461039_TaskState.2" hidden="1">"'yCxnIPMwA5lHGcg8zkDmSQYyTzOQeZaBzPNMfMJBSlJFr9ynr0gTEU9aXv4rSi7ARUi9N6OjbUv9hvhCfNO2VsnNpq6fkNc1f7OUvS3ri6EiTkXd5LjtkWNmA5pFi05VaWdU6uUoY/5PSHPzsdP3OEdauc8f97jBO2qwRwaS2jsKEDQGlxC6jvEVtEV6yVF9j+u6gFJD1mVijRUKoCjSC/oNY6Ma/WEeVXC0Kvp7tZJSSpERajQZ3qj2Df1'"</definedName>
    <definedName name="_AMO_SingleValue_112461039_TaskState.3" hidden="1">"'LdeRcYNxTx9kLXDML0Bhcyj7+L1ATJ06i6bPsf1+upCvgI9srvMb+nArcdl5vGJ5zIYQt5ztjydnOWHK6M5ac7IwlxztjydHOWHK4M5aUd8aS0s5Y8nztcM52Pgcr3DG7N2a+wNmUZ+edEbOiarAVA453+9a88AfQVsyoXcyrq/GCkCSjSjnSnFlzpv7yGzw77ie/wqkj0Ikocm5qUOcYecDjFftYjmGmXD/h5d/gWI0+6izDiK2LvwZKul'"</definedName>
    <definedName name="_AMO_SingleValue_112461039_TaskState.4" hidden="1">"'PaPHC05KR061NFXp1uMZ5phLTZn1cLeZ835tJE3VwBh5vyuQayavhchrasGKFGi6HaPh5ObRQ08e1B+sAc/RgpIjRIi3Sw+R4t2ILv62yMBeHbwvNJDwfB/vIape+Rpsb+1/j2OGUW6B+SaX8ltYLzmTXXky4CGrh6k2h/4eUa+K3kEAPBvkC1Qod74F7KvdQq6Wm1/A23/qYtfwUPUgGnGnVhxQ2+Fdj8vDBg136SsUqb6eT+iChyw9Zdm'"</definedName>
    <definedName name="_AMO_SingleValue_112461039_TaskState.5" hidden="1">"'BlaRd3ivKh7DFQp5yyuSlteeRepd2j9Fms6ZstVDCpoDlZwib4HIkwJ706I4P0PI+ak5tUfrHlhcSZseO9KiTvzv24lPXstSjnRo5wTPQ5zosdRTvQ4zokeJznR4zQnepzlRI/znOihdgRsW5NipF7Mbx3Y3YsPubeNX/5pKS6/hZZ/ItKQvfKjNVO03Gu7V21t2g6FWX/d95lxCbbUKaeydvVW1UEcSUHxitfypNec+/hcILVhUlbx6cay'"</definedName>
    <definedName name="_AMO_SingleValue_112461039_TaskState.6" hidden="1">"'ortG86DVfi9S4iGqCamXKKMxpTG1HUyVNKo0qhJHVVmjSqMqcVQdalRpVCWOqiONKo2qxFF1rFGlUZU4qk40qjSqEkfVqUaVRlXiqDrTqNKoShxV5xpVGlVbmAU90LjSuFqJq3WU61cR7bXLcPt6quYOzzbrnN+9PaueipHFirTfU0Gy0EUg40dm0lu0/EyWbFpk1Z30eo+A866C1X2Nfe1v2t9UacR1NvetleR6nHiy1nm/bPqdeLZ01+r'"</definedName>
    <definedName name="_AMO_SingleValue_112461039_TaskState.7" hidden="1">"'vt3P1is8XSPHuJlF61GnA9xKNHFyUPS38zvAvrq6hefXYJQuskSxbcN37JP2UM8V9LXm1vKF1u6zbyBO0F6BOdve08x6qOdsifUy0vdO3OHtgHcfMT+y6vffwfCC5Kzy9vdPL1DYebJp4mNx2DC19mYi0xD1Xl9qraa+WsVfzxj/av2n/Ft+/ibtrLmDRJY4+4FvXPk77uMx93KrRrvZz2s8l4ecafO+89nHax+XFx8mZRe3ftH/bxL9dw7'"</definedName>
    <definedName name="_AMO_SingleValue_112461039_TaskState.8" hidden="1">"'ZbfoK5uHe6rT2c9nCZezjvDHl4H+f/nI0BdJ2SeKqGnEuXtWzf3e7vN/J0dae/4qaeDHFBf1He1tbSXdN6Dmso0cblzrYN49PVmy3aqLOPLj8ezn8v++T4vjhI93XeM5rXDJKUl1XzosPH+5erslc1kDZmuvtQV6zzSRyiJvcC+TVZ//6SP9lOG3TN3SlFly8OZ6Uq0bG8SLS6sMs5sW2ntgP42DFBwcOnwNoPuBd9COyZwkl6zz2igbQp6'"</definedName>
    <definedName name="_AMO_SingleValue_112461039_TaskState.9" hidden="1">"'x1FQnFN3dg9/rIHDVuLNyTealNzxQ9Obu6SU6beM2OKL8CHsuEzOLXglew8dfU7c8ZIn5k6SF/pH6vZvrQMPUuO8negWH4mzsys6cYG/O9N2zugfTRtljX0yL9Nvj7m5ghEjn784y7xLqAnB48av6XIGW/aoxpvy7tbwS99W6gQz4oMiwm/Z0p6EVLHtSBapUYVrvtlpEiKFqn3QC3YW9naurWYexAVBi/uK21VawvLHy2U+7dI8FOWRAtP'"</definedName>
    <definedName name="_AMO_SingleValue_15410102_TaskState" hidden="1">"'Partitions:13'"</definedName>
    <definedName name="_AMO_SingleValue_15410102_TaskState.0" hidden="1">"'SASUNICODE7V3pb9s2FOfnAfsfjAzoh6KLm6TFVvSCcxdNHM85in0yHMdpjfmqZacLhv3v+/FRFClKlCVZkeKMEGzreHwXH99BUfI79pH9zUZsyGrsjvXZjHlswCZszN6zDbbFNtlL/NZwZcx6OH+Dq2P2la4u2Jzdsl/Z79j/yD6wn9lP7B27YF3g+AttxtgboSWHPQf0CFsXFO5xjUNdg2ofsBsBbQ75CjR3iK6kzfGNfCwNfDbZATvCt'"</definedName>
    <definedName name="_AMO_SingleValue_15410102_TaskState.1" hidden="1">"'6TkYX+fMPWAYwC8ffYC7a4MeV4Dbgs4XwbYOdQeOBtCkgVgOa9jfHPJZsA+JIgWjjmvA+D/jKv3oDwB3T5h5dReQwd96KIHzq/ZG3y/Ytug9QZHG4Fmrkj6QSD5HrAMaa8HeoJLU2tzHM1x1IHk+7Tf9fF4CZjDWHok23eSSeiTy9uka/y4h2OPjiQFDy3nPn+838YEV09Jb4Z2P0qh1CZKd0RngXNl0JwH53mfzWmvDLpT0usdjb9e6bKO'"</definedName>
    <definedName name="_AMO_SingleValue_15410102_TaskState.10" hidden="1">"'BHkEj84PgV+8rbUIzKaFqbfLd2ib0/fqdGQvKKxFYeRvNg1nNsXRMPVepEay2rGddj31qFS+U2YF2cauahf2xPLseQIeVefUDDw14l5449vEHDYdpUPyx3OcmxDfWSjUl+hGVTHRjCitFs9o9O6HaiIdW7ilGOsbfp10DbuXMnwBpjayDHVNRnP9ygjnZz4PIvex158qN/oNe6r1Fa5H3xE18/XczI39xpf7ApBTX16hnSl9t2gMeH69IWo'"</definedName>
    <definedName name="_AMO_SingleValue_15410102_TaskState.11" hidden="1">"'dex2pYrfU8LlRPysvYfZ6uAfS9Ivu40XdvqAR2IzoifN357dp0GeKrZge5WcvsPG3/E01bZvcZenHtDiX9Z7EwFsJa0jW+kONNx4h0o422zuyzZ46gZfhFr/PGmTX0R4TEG0m/yNyQf5ecRvmwjN6NttIjOsJLvU08B35tN6msTOh92b1mJ6rylF3yrokzbWPT1l5mn+33MSR7i1U3epRS/EOS8/XnPyvruz/orkJDQ2Z/Gck8Z+gZhTNJ5'"</definedName>
    <definedName name="_AMO_SingleValue_15410102_TaskState.12" hidden="1">"'FZ7+Xn2cQU5Xg7ptq29U89wPeB/Qc='"</definedName>
    <definedName name="_AMO_SingleValue_15410102_TaskState.2" hidden="1">"'qXUZNFu+nOVR1MfHVukUt0unuFOavfbRj+X5nTDFcnoyTLOcvgzTLKs3eYzqsW84x+N/Wf7nG1ougIVTvfFzhdWp1lPFYgktPNKUsok5on+2uC1b6/HaxLiLownlYDqWXVxp0/k+ME4IluPjrW7peBSc39DyrxnFQpkRtfE9w2+NMpZ7wixhwlo5JM16S9oqKFOnNqlsUp9hX+rvBL8ejkw9fqMIf0L91Ce6SlK9vZfYgzpkmMIRWkyAm8v'"</definedName>
    <definedName name="_AMO_SingleValue_15410102_TaskState.3" hidden="1">"'E5fGICr9ya5HTjqvp73sGpnmstusZ+I/qNk532axLWs4Zvm8ItkF93qeRJrL8dbQqUVmc4lxYXnV+g64Ij7FJW7g6MWsTVX8IaLPW4DBzasHH/QgfDltnz6l26JK3rKHVgHgZBxVJDRB19oz9ggpsn7319xrYi8sxX8RCCioiD85Gw8wn37N/YEkN6PcAv+8B+R1amYD629D+v8AYh68W8KHy8fQ4k6TT/Xh2GfVIaedcWEAROqiRNZhxKz'"</definedName>
    <definedName name="_AMO_SingleValue_15410102_TaskState.4" hidden="1">"'3mWgpJtp+MJFtPRpL1lSNcGzwNOdZ5hITr0achxzpIEc480mVRE5orvAnlpeuTK8XLJKFOKUPsx0Tcpyhtk+ywT1ldL5hj/QTYhp+R3xGnosIUc9bdSIa/flpp0vy3TSsNOjsEnEdVhtCLXo+pfVGLT2jc2eue7FVgel7sHBRZM+7h2gm7xPhoppTZjquNa19WxtKCbo7g31bFcwx738d2kFqy8qrYZDtVVtDCp0sVjfBZ8xItNImLcmzzE'"</definedName>
    <definedName name="_AMO_SingleValue_15410102_TaskState.5" hidden="1">"'D3YRky9WNkWeMxMj+fh7EDNTxxRqwVg47Uv/IGce1PtovW+vHN4Dlv/TPW/qP3FnOGYZJwYs00mz+cEJeZJwvzY+NBbhOPHM5rRfBvMIF0FFTSfPxhQJKpRjfuV4KK6j+ooXxQ8BjWOSa+5j3Hc9fE/xcgvZRazF/8XaeXMlCnvMi+1PnpI77elLho4ngV3OMr13E1E3WX+dtmccnLO0sR34xF49GyRXfbNBdVp3ZJzzjjqZdnDGdnEqnH8'"</definedName>
    <definedName name="_AMO_SingleValue_15410102_TaskState.6" hidden="1">"'CKOsAUz7rAMpzvBpQOb1sgGl/SIrD3sET6abVndp7htKaHmfL9u9RdlKj1PyXHSlzJAyiwb2OacjklzWuRzmZQyW7GuW0rQwVy4lr1caEiZ5t/c2uMPCj7gMh6Ezee9BL1sTUjUX24+Ci53KuIiuJ6mei+osI27dSfV8lGMd9UzeybbSJOydB+RF87e/j+Rbl+DyD0QQ4W2nTM4yRr1xeI2Igr3QKlb7HepNy7xYsqQ6ncbS+9tSB3koJcU'"</definedName>
    <definedName name="_AMO_SingleValue_15410102_TaskState.7" hidden="1">"'hU/Ki78r3sO3ibNOH3MPWySVFZwnnSWuLTEvJZ1EtUD1AG2dTzqYexqa2nFU5qyrcqradVTmrKtyqdpxVOasqwKr0PN3FP2dTRduUi37Opoq2KRf7nE3F29QyyOWzXGpuLd39hD1/ncg58fx47ynEPclaxXyp7enhKnjhlvGjMuptFn12uwo+xAi5q9gupj4X+tPd1dhn3BOXbkZfX6kZH3mVJ1w1+u6xIenMs2qluPibj9ayWFBNFM4nS2'"</definedName>
    <definedName name="_AMO_SingleValue_15410102_TaskState.8" hidden="1">"'cp/7b1A7b1iIqPE9anVeNDDUt07dOQIkG4ZY04Em1roecUhNfWz4THUva1LvJJUP68cbFrWPTV8vnXLl3iSD7vzPHxtQ83Bk7b07oPt4IlCh1de1nPaZMPXU0IX8bzTr6O/cB5NefVKvZqZjbo/Jvzb/n9G1/juAuJDrD3CZ8T5+Ocj6vcx8XV/s7POT9XhJ9r0vOIzsc5H/dYfJyYT3P+zfm3VfzbMWS7pPe+8idYzp2Hcx6ucg9nzpCn9'"</definedName>
    <definedName name="_AMO_SingleValue_15410102_TaskState.9" hidden="1">"'3H2JzP74HXC+HOYYi5daFk9Y2T3G+s7uls0D3Xlchc3sh/FyA7fCXSZi8tcVvdtn+ipazf75Lxb1d7NXGHg/Jvzb9WuHZPvVthlf7LHtkqs3NVZ67D+Jds9Fb1v08Q1841MyurTxbBoXMofj5J4XxZBskUOO6VsFeQpE/9hM9DeU3Go+bv1eI9RPaMeH4ePq2t5gL3dHs0YzHFuRHA3Fnj7uz64pW0k4msR/72Iv30YG+34/85UX4GnsH/s'"</definedName>
    <definedName name="_AMO_SingleValue_205779628_TaskState" hidden="1">"'Partitions:13'"</definedName>
    <definedName name="_AMO_SingleValue_205779628_TaskState.0" hidden="1">"'SASUNICODE7V1ZbxpJEO7nlfY/IK+UhyhrfB/KJQw+omDsBcfRPiEMOEHLFQbstVb73/fr6uk5eu5hmIFsawTMUV1XV1dVH9O8Yx/Z32zEhqzEnlifzZjBBmzCxuw922K7bJvt4LeEJ2PWxf0eno7ZN3q6YHP2yH5nJzj/yD6wX9kv7B27Yx3g+AtlxjgboSSHbQF6hKMDCi94xqEeQLUP2C2LNoc8AM19oitpc3wjE0sFn212zi7xLSkZO'"</definedName>
    <definedName name="_AMO_SingleValue_205779628_TaskState.1" hidden="1">"'K8Rpi5wDIC3z96g3L0izyHgdoFzx8LOoargbAhJFoDlvI7xzSWbAfuQIG5xzXkdAP9nPH0B5Qno9gkrp3YIHfShiy44f2Cn+D5ge6B1iqstSzP3JP3AkrwKLEM664Ke4FLV2hxXc1y1IXmNzjsmHiMEsxtLl2T7QTIJfXJ5G/SMX3dxbdCVpGCg5Nzkj9fbmODKMenNUO45F0pNovREdBa4lwfNuXWf19mczvKlO6bSedCcUpt4ytF23BR3'"</definedName>
    <definedName name="_AMO_SingleValue_205779628_TaskState.10" hidden="1">"'I4LrxeLcudcU9xdbofhuyQq7Ho2vxtO0zfWX5SV4cke5tjW6wscsVoFf7BaeBWbVT9j/0NCmY07fy9ORtWBjzQoj31nbPd6THQ1V71lqJKkdB9Mux26VdgSUuV2ytmuXc8dTebcVgsfuqZUUPCXiXsTUx1CvFY/SBUXVOe5NiO9oCguK4nWrp+m3r7+q83Ad2v01b/4bV9s31Mprrt6fE5u7pPAJW2aP8AHtQ8r6FZiayCntZzJ3cz4Z4f7'"</definedName>
    <definedName name="_AMO_SingleValue_205779628_TaskState.11" hidden="1">"'M5EFkusE9bTsT3gefJzi3MdwDxruf4cysk8ZSFHqm/HeAnppyCy1N6fuW2oxhjtqKEePgnrOdsUlNt5QRA9urqLXvrok49eOMCWKkYkEttuHRFefvySxToc8URzY1y+/e4eC70k4dGle5S1KXcXFG1Z7EwEsJiwjX+qraHY8ocVtd0H86qDVVh1fiVl9jFbJtb40JiCaT/0S7oPhgc+vmwlBqNnmL9KsNLvnU8iPpNN+k9jOhvTe7zNlLkS'"</definedName>
    <definedName name="_AMO_SingleValue_205779628_TaskState.12" hidden="1">"'3vmnVIogcTn23pcf5HdxtXTq9hj1gYVFLsu2yY2pP/kZf8/3q3oSEuo2iR4t+H1cibTiK1p5+eZxWTl+M9n7w/qH7KFr4P7D8='"</definedName>
    <definedName name="_AMO_SingleValue_205779628_TaskState.2" hidden="1">"'C6C5VwDN/QJoHhRA87AAmkcF0DwugOZJATRPC/EJOzlR5VG5y77jHs948vLy31FyASycas/MjpanWo6VfUjoW4rhU8qf5sh3kmUqsrQzQ1ExnuFqQlmnE8sZnjTpfh8YJwTL8fFSj3Q9su5vOTLOGUV/mQM28T3Db4lytBfCLGHcWrkgzRoRZW0oVadBUgVJfYNzqb86fg1cqXr8TjlNneqpT3RtSZ3ljdAadEK6KVyixAS4uUxcHoOo8Ce'"</definedName>
    <definedName name="_AMO_SingleValue_205779628_TaskState.3" hidden="1">"'PAXIG42qY54aCae6r7XIC/r269dNdMuuSlnOD7x7BVqjO+9TSRL9mE61K9KWucc8tr31/i54Ij7FNh7s/pvbG7B6XgFZ7VxxmTiV4ux/hw2HL7DX1ljrkLUsoNSBexlYfrASIMnvFfkOfs8bemmcVnPll1W98IQUVkfkno6H2Ft6zf2BJFej3HL/vAfkD9yeg/tZ1/m8oJ06fm4wfb1x77QtXwiHqqxQDz2kmWE4ywXKcCZajTLAcZoLlIB'"</definedName>
    <definedName name="_AMO_SingleValue_205779628_TaskState.4" hidden="1">"'Ms+5lg2csEy24mWNLhcI5MpMPQULxnvEgwoRGeniu2bo6/95dJQl1TlOv7eKKfUdoG2UafIlPXGhn7BNiKmVU8EaciSxYjjR1PlrJ5WmnQqGWQVip0dwg4gzIloRdnTmmfi/7EhHKg4NwteSYbn5dgDrLMe6t4Vmdf0D4aMWUOxtXEs69LY7mFbi6ReyyL5wr2XsNxHluy/DLxcDu1reAWnw7l4sJnzXO00DAu8rHNC9RgE3HubmlbqNMMS'"</definedName>
    <definedName name="_AMO_SingleValue_205779628_TaskState.5" hidden="1">"'Vw8q7MDu491SaUWgPXXvvAHcvzALufts8j5nhZs/TP1YUT/RYx7jEnGidJjVnluEZTo67n5CeLDWcIdP17RqMxbqxd8b/UseB9oQJGoRLn/N4Lz6t6ro3RR8ArUOCZnX+QK1x0T/88Y+aXMolf3f5FW9q5VeaO81OboIb7flrqo4HpmjdLm67kbiLpR/jZqXCw8Z2ngu7IGHj1ZZJd1c0djKJ2cc04/6nnZww3ZxLJx/BKtrAJMNdaGFDf4'"</definedName>
    <definedName name="_AMO_SingleValue_205779628_TaskState.6" hidden="1">"'VCDzZtmArf0sex7BETycblzdxZn7kNByriLZ/Igs5YxT8p53fcOQMosKzjmnI5Jc9nM5zI4PluQrTeKUUNebhK8yGRImOWP1aI0S8ysuw4XrTtp5tKj1CsVzsbsmfOytCR/7a8LHwZrwcbgmfBytCR/Ha8LHyZrwcbomfMh1F6vmpJwoigWtqnBH8QFF2/TlXzx5+Rdw+QcyDRGVp0yORnujtns9hA175xjZCJ6N3Q4YPw2X1EmnEjmXK3W'"</definedName>
    <definedName name="_AMO_SingleValue_205779628_TaskState.7" hidden="1">"'QhlJYvqJKnvUMdBfHGe42TMgqjnYqKdoRnIeto1EtJZ1F3YLqOcpom9I2tRqb2tVWpa0qc6va01alrSpzq9rXVqWtKnOrOtBWpa0qc6s61FalrSpzqzrSVqWtKnOrOtZWpa0qc6s60ValrSpzqzrVVqWtagWjoDvarrRd+dpVFGT0LKI9dxlvXU/VXK/dIp7Xd22P394jRcxIB+29UgQv3DKeC6PeZN6db4pZI+C3S0IxtuG3c4JereB8W8'"</definedName>
    <definedName name="_AMO_SingleValue_205779628_TaskState.8" hidden="1">"'k/6tleaNnIV2VD0pkRqJXsYl86WlF+uJgImE6WdiT/QWtog97Jsfmosz69OTl0YPGu/x+SF3aXLBFHomzJ9R698JjOO+62pHJ5w6J3yxA7OvB9Q7Jdx+18YzT9+v0vuJL7lnB8fP1vT8EZtOvG6lZxe6G97x+VU9rkqrN54ct4zsff5TzXXk17tYK9mpqJaf+m/Vt6/8bf8zmDROc4+4RPXfs47eMK93F+/W7t57Sfy8LPNWhPDu3jtI9bF'"</definedName>
    <definedName name="_AMO_SingleValue_205779628_TaskState.9" hidden="1">"'x8nxji1f9P+bZlZpypaYJVdMf4W96XO4rSHW9rDqViCdwzpo/yE8f1BxPi2kNx+9z24LW9ui7tDW7uBJ2sxsW9CS7c43eIKzynUOan4WcXP3rrzn22Xu8KcsT/Zus2r5zufvQmzlslGwpx1G8enq3vJ2VYfz397fXJ6XxzGe5T3TOY1gykl80LXTPxn0sCxw86Fo/+wGTuwlRPqcRN8HP99Do0Iefm9uDEpmXyqT9tUKcuKRP61X6XcYY57'"</definedName>
    <definedName name="_AMO_SingleValue_222545728_TaskState" hidden="1">"'Partitions:11'"</definedName>
    <definedName name="_AMO_SingleValue_222545728_TaskState.0" hidden="1">"'SASUNICODE7V1bb+I4FD7PK+1/QF1pH0azpaV37VxEodOOhqEs0I72CVFKd9By6UCY2Wq1/30/H8e5kYQkDUmKLAQk9vG52J+Pj2MneUPv6R+a0JhK9J2GNKcFjWhGU3pLO7RPu7SH/xJypjRA+j1yp/QX5y7JoAf6jU5x/J7e0c/0E72hLvXB42+UmeJogpKCtgPqCT59SHhCnqC6g9QhaHcs2YLyEDIPWK6SLfhNTC5VfHfpgi7xqyQtc'"</definedName>
    <definedName name="_AMO_SingleValue_222545728_TaskState.1" hidden="1">"'FxnTgPwGIHvkF6j3K3HniPQ7YPnnsVdUNWg2RiWLEErdJ3iV1g2B/cxU7RwLnQdgf8n5D5B8gxyh8xVSDtCHQxRFwNofkdn+D2kCmSd4WzHqplbtn5kWV4DlzEfDSBPaumtNQNnBs56sLzOx32TzyKEs5vLgG37xjbJ+hT2NjlPnA9wvuAzJWGBkoapn2i3KdOVI8qbo9yPTCS1WdJ3lrNEWhYyDStdtJnBR9nKnXLpLGQ+cp/4niF23BL3'"</definedName>
    <definedName name="_AMO_SingleValue_222545728_TaskState.10" hidden="1">"'d7/0a29h+6OF9eA2CX8mk2jjGT+NaOCKSxU6PlOfbboz+ckWiPrOq12cOZFtkHM+3CX5zLmFWX/qLQPx3621ixoa09icMcg3hXlHh2QWeeOe5Dp7Oa1qXPGJOoPap2zxe0f/Aw=='"</definedName>
    <definedName name="_AMO_SingleValue_222545728_TaskState.2" hidden="1">"'c5BZyUHmQQ4yD3OQeZSDzOMcZJ7kIPM0B5lnufiEvYykilF5QF+RJiKerLz8V5RcgouQem9GR5uW+g3xhfhmba2Sm09dPyGvZ/7mKXtT1pcjRZyKusVx2yPHzAY0ixedqtLOqNTLUcb8n5Hm5mOn73COtHKXP+55g3fWYM8MJLV3FiBoDC4hdJ3gK2jL9Iqj+j7XdQmlRqzL1JorlEBRpl/pF8yN6vS7eVTFkV/099qXUkqREWo8Gd6o9i3'"</definedName>
    <definedName name="_AMO_SingleValue_222545728_TaskState.3" hidden="1">"'9Sw3knGPe08DZr+gzS9AYXMo+/i9UEydO4umz6n9f+dKV8JHtFV3jYE4lbjuvN4zOueTL2TkXerlWuFtkW+zY3xpLKltjycHWWHK4NZYcbY0lx1tjycnWWHK6NZacvQhL3DG7N2Y+x9mMr847I2ZF1WQrhhzvDqzrwh9BWzWjdnFdXc0XhCQZVcqZ5ty6Zhosv8lXx4PkVzl1DDoRRS5MDRocIw95vmIfyznMjOsnuvxrHKvZR4NlGIl1Cd'"</definedName>
    <definedName name="_AMO_SingleValue_222545728_TaskState.4" hidden="1">"'ZASXdKW4TOlpyUbn1qyGvQDeYzzYg2B/NqI+/Ls7m0UDeXwOFz+VwBWXV8LiJbVo5Ro+VIbZ8MpzYKWvj2IX1ozn6MDBEapkU22PyAFmzD93WfjQXh26LzyQ4H4f7yCqXvkabm/lf49jllHuof0ml/JbWK87l1rSdbBDTRe9Nof+HlmvitFhAD4b5AtUKXR+B+xqOUn/SsWv6aW/+5LX8JD1IFpzr1YMU1vlXY/LIwYNd+mrFKh+nk/og4c'"</definedName>
    <definedName name="_AMO_SingleValue_222545728_TaskState.5" hidden="1">"'qPWXZQrtIq6zXlx9xioUs6ruCptdeVdpN6i9dus6YQtVzGooNnz4RJ/D0SUEt6dEOH7H8bMSV1Xf7CuC4szYcMHV0rSK//rVtLz12K/IHpUCqLHQUH0OCyIHkcF0eO4IHqcFESP04LocVYQPdSOgE1rUo41igWtA7tH8RGPtsnLP63E5TfQ8g9EGnJUfrSuFK2O2u5VW5u2S1HWX3cDrriEW+qUU127eqvqIImksHjFa3naa84DfM6R2jQp'"</definedName>
    <definedName name="_AMO_SingleValue_222545728_TaskState.6" hidden="1">"'a/j0ElnRW6N52Gq/FynJENWC1AuU0ZjSmNoMpvY1qjSqUkdVRaNKoyp1VB1oVGlUpY6qQ40qjarUUXWkUaVRlTqqjjWqNKpSR9WJRpVGVeqoOtWo0qhKHVVnGlUaVRu4CrqncaVx5YurdZTrVxHttcto+3pq5g7PDutc3L09fk/FyGNFOuipIHnoIpDxIzfpbVp9Jks+LeJ3J73eIyDut76ia7rhpymJfZydkHHH9gPPHXtqNOb6WwTWUHq'"</definedName>
    <definedName name="_AMO_SingleValue_222545728_TaskState.7" hidden="1">"'jTzJZ6zxhPmNQMlt6a/UP2sV6yedLpHh3lig9GjTk+4rGDi7KnjZ+5/gXPW1k9iS7ZIk1kmVLrvugVnurM9fdx7waB+/5H0LXGYkd/rJfy1q2d9o+kNyBvX6vrV0rNk2yltl0VGnfM6R7tO7R+fVoGYVE78XXtO4eig7yBO05qNO9N8J5h+SCbZERRLw7I25w9sA6Tpif2FN/7+EZ7HGi2xHvzoiX78vEPErcUXmhvZr2ajl7Ne/sRvs37d'"</definedName>
    <definedName name="_AMO_SingleValue_222545728_TaskState.8" hidden="1">"'+S+zdx79w5LLrA0Ud8G9rHaR+Xu4/zu5al/Zz2c2n4uSY/GUP7OO3jiuLj5LqB9m/av+W74qaeDHFOf1LR1tayXdN6GWsocSJ3Z9tGGdfUmy06qLNPrrEs2hi2Oi4lH4/CdF83gsQbOcIkFWXVvOwY54LL1Xglw0DahOnuI/VY55M4RE3uhPJrsf6DFX+ymTbombtTyi5fHM1KVaJreZF4dWGXc2LbTu2E8LHjopKHT4m1H3Ik8RA65kWT9'"</definedName>
    <definedName name="_AMO_SingleValue_222545728_TaskState.9" hidden="1">"'IFmHD9M+XcYQcKSY5eGFdf5PWHQW+fhdWhHR6ueNmptX5N4+03dFWs5ublLzph6x4y/7oAjZesXcGrDe9l5yks4cyZIn5s6SJ8aHNfaPrcCPQ9wbHO4Bc3q03PmZps0nyXh3rS/C+pH025ZS4/82+K+tDDjGRlLBcep4r1BTw4edX6jkTM+t2Mkb+u7WyIofVPIEM+VjIqLoOdPelHSQL8R7VKnKtf+KlokRZvUO6OW7Nlsbd1aLDyoioYZ'"</definedName>
    <definedName name="_AMO_SingleValue_225272241_TaskState" hidden="1">"'Partitions:13'"</definedName>
    <definedName name="_AMO_SingleValue_225272241_TaskState.0" hidden="1">"'SASUNICODE7V3pb+I4FPfnlfZ/QF1pPoxmSy96aC5Reo2G0i4wHe0nRCmdQcs1BNqtVvu/78/PcQ7nDiGBWSsCEuf5XX5+79lxzDv2kf3NRmzISuyJ9dmMGWzAJmzM3rMttsu22Q5+S7gzZj2UP+DumH2juws2Z4/sd3aM84/sA/uV/cLesTbrAsdfqDPG2Qg1OWwL0CMcXVB4wT0OdQ+qfcBuWbQ55AFo7hNdSZvjG5lYqvhss3N2iW9Jy'"</definedName>
    <definedName name="_AMO_SingleValue_225272241_TaskState.1" hidden="1">"'cD5GWHqAccAePvsDerdKfJUALcLnDsWdg5VA2dDSLIALOd1jG8u2QzYhwRxi2vO6wD4P+PuCyhPQLdPWDm1CnTQhy564PyeneD7gO2B1gmutizN3JH0A0vyGrAM6awHeoJLVWtzXM1x1YHkZ3TeNfEYIZjdWHok2w+SSeiTy9uge/y6h2uDriQFAzXnJn+83cYEV45Jb4Z6z7lQahKlJ6KzQFkeNOdWOW+zOZ3lS3dMtfOgOaU+8ZSj7bgp'"</definedName>
    <definedName name="_AMO_SingleValue_225272241_TaskState.10" hidden="1">"'KBsR3EMszp17TXF/sRWK75assOfR+Go8Tcdcf1legid3lOtY2SDPsVaBX+wWngVm1U/Y/8TQoWNO38vTka1gY80KI99Z252fZkdD1XuWGklqx8G0y7F7pR0BZW6XrO/a9dzxVJa2QvDYI9aSgqdE3IuY+hjqteJRuqCoOkfZhPiOprCgKF63Rtx++/urOg/XoT1u9ea/cbV9Q738zDUKdmJz1xQ+YcscGd+jf0hZvwJTEzmlfU/mbs47I5T'"</definedName>
    <definedName name="_AMO_SingleValue_225272241_TaskState.11" hidden="1">"'PTB5Ephs842Bnwvvgs+KofwcI726GM7NFGkvgfzBlbwN2asosNDSl71vqL4Y5whSj2+DZAztbk1puKbMmtkdRW97dCnHaxhkPxGzNgnprw6Mpzt+TWadKnymObFqVl7Zx8B1ppw59q9wlacm4OKNaT2LgtYQ9hGt9VX2OR5O4PS7o/xzUlqrDI3GbP2NVsmxviwmIJpP/Nrug2GBz6+bCUFo2aW/0awsu99TyIOn03qTeM6FdN3vMOT6R/e'"</definedName>
    <definedName name="_AMO_SingleValue_225272241_TaskState.12" hidden="1">"'6adUmeexOfbedx/il3G1dOj2HPVRhUU+y4bJi6k/+Cl/wfebehIS6j6I/i/4XVmJtOInWMn55nFZOX4z2fjD+ofcoWvg/sPw=='"</definedName>
    <definedName name="_AMO_SingleValue_225272241_TaskState.2" hidden="1">"'7hZAc68AmvsF0DwogGalAJqHBdA8KoDmcQE0TwrxCTs5UeVRuce+o4xnPHl5+e+ouQAWTvXBzI6Wp1qOlX1I6FuK4VPKn+bId5JlKrK2M0NRMZ7iakJZpxPLKe40qbwPjBOC5fh4rUe6HlnlW46Mc0bRX+aATXzP8FuiHO2FMEsYt1YuSLNGRF0bStVpkFRBUt/gXOqvjl8DV6oev1NOU6d26hNdW1JnfSO0BZ2QbgqXqDEBbi4Tl8cgKvz'"</definedName>
    <definedName name="_AMO_SingleValue_225272241_TaskState.3" hidden="1">"'OY4Ccwbga5rmhYJr7arucgH+vbv10l8y6pOXc4PuBYKvU5n3qaWJcs4lWJcZS1yhzy2uXb9Ed4TG26XCPx9TRmD3iEtDq6IrDzKkG7/cjfDhsmb2m0VKXvGUJtQbEy9gag5UAUWav2G8Yc56xt+ZZFWd+WfUbX0hBRWT+yWioo4X37B9YUhX6Pcfve0D+QPkE1N+6zv8N5cTpc5Px441rr33hSjhEe5Vi4DnJBMtxJliOMsFymAmWSiZYDj'"</definedName>
    <definedName name="_AMO_SingleValue_225272241_TaskState.4" hidden="1">"'LBsp8Jlr1MsOxmgiUdDufMRBQGt5eM5/EnNJPz4Iqhm+PX/WWSUNcUzfo+HudnlLZBNtCnCNSzZsA+AbZqZg9PxKnIhsWMYteTjWyeVho0OxmklSqVDgFnUEYk9OLMHe1zMW6YUK4TnKMlz1jj8xLMQZb5bQ336uwL+kcjpszBuJq493VpLLfQzSVyjGXxXMHez3Ccx5Ysv4w73E5tK7jFp0s5t/BZ8xwtNIyLfGzzAi3YRDxrL20LdXoSE'"</definedName>
    <definedName name="_AMO_SingleValue_225272241_TaskState.5" hidden="1">"'hfP6uzAHktdUq0FYP21L/yBnCew63nHJvK5Tgu2/pnGKmKcIuY3xiTjRBkZqzy3CEqM6dz8BPHhrOGOH69o9uWtNdq9s0YQfKwzoEhUohz/G8F5de/VUbooeAVqHJNzzHGF666J/2eM/FJmMXr7v0grR9GqvFFeanP0EN9vS11UcT2zZmPz9dwNRN0ofxs1/xWeszTwXV0Dj54sssu2adNcSTfnnNOPel72cEM2sWwcv0QvqwLTGetAiht8'"</definedName>
    <definedName name="_AMO_SingleValue_225272241_TaskState.6" hidden="1">"'qpB5s2zA1n6WI4/gCB5ON67u4jzjkNDymUSy5yCyljNOyTLvOoYhZRZVnHNORyS5HOdymB0fLMlXlMSpoa4rCV9NMiRM8snUozUbzK+4DBeukrTPy6LWJRTPxe6a8LG3JnzsrwkfB2vCR2VN+DhcEz6O1oSP4zXh42RN+JDrK1bNSTlRFAtaPeGO4gOKtunrv3jy8i/g8g9kGiIqT5mcjfZGbfe6Bxu27ZjZCH7quh0wfxouqZNONfKZrdR'"</definedName>
    <definedName name="_AMO_SingleValue_225272241_TaskState.7" hidden="1">"'BGkph+YoqedZPmns4TlHaMCFrODqppOhEcB62Xka1lHQWdQuq56ijbUrb1GpsaldblbaqzK1qT1uVtqrMrWpfW5W2qsyt6kBblbaqzK2qoq1KW1XmVnWorUpbVeZWdaStSltV5lZ1rK1KW1XmVnWirUpb1QpmQXe0XWm78rWrKMjop4j2s8t463pq5nrtFvG8vmt7/PYYKeKJdNAeK0Xwwi3juTDqTebd4aaYNQJ+uyEUYxt+OyTo1QrOt5'"</definedName>
    <definedName name="_AMO_SingleValue_225272241_TaskState.8" hidden="1">"'X8o57thZaNfDU2JJ0ZgVrJLvaloxXlh4uJgOlk6UTyH7SGNuidHJuPOuvTm5NDBxbv+v8heWF3zRJxJOqWXO/LC4/pLHH3JZXLGxa9K4bYuYHvD5LtOm7nG6Pp1+9/wZXcn4Tj4+t/HxScQbtrrG4Vtxfa+/5ROaVNrjqbF76M53z8Xc5z7dW0VyvYq6mZmPZv2r+l92/8PZ9TSMTf5ebvqmv/pv1bsf5NHftr/6b92zKzsTX0wBq7Yvztx'"</definedName>
    <definedName name="_AMO_SingleValue_225272241_TaskState.9" hidden="1">"'kudwWkPt7SHU7EEv0nfR/0J4+/Ni3kfIbn9TmhwX97cHtdGX7uBJ2sx8T5xS/c43eMKzynUudr4WYXu3f7jhTb7hE9dR1Tdv9egf3uf0+lxgx43FPu0Xe4Kc8r+ZOv2XD3f59mb8NQyWWRztm2c2KbuJWdbfbw45o1N6WNSGO9RUSRZ9AimlCzbumbiv5EGjh12Lhz+bjN2YCsn1OMm+Dj++xya+ebl9+Lm3snkU33apkpZViTyb/0ajZHm'"</definedName>
    <definedName name="_AMO_SingleValue_242095788_TaskState" hidden="1">"'Partitions:11'"</definedName>
    <definedName name="_AMO_SingleValue_242095788_TaskState.0" hidden="1">"'SASUNICODE7V3rb+JGEJ/Plfo/oFS6D6dryIskqPcQgTxOxxEKJKd+igghPVQeKZhco6r/e3876/UTG9sY25FWKMRez85vZnd2ZrzrNe/pE/1DExpTiZ5pSHNa0IhmNKUPtEP7tEt7+F/ClSkNUP6Aq1P6k68uyaBH+pVOcfyJPtLP9BO9px71weMv1JniaIKagrYL6gk+fSC84JqgugfqELQ7FragPALmIeMqbMFvYnKp4W+XzukS3wppg'"</definedName>
    <definedName name="_AMO_SingleValue_242095788_TaskState.1" hidden="1">"'eMGcxqAxwh8h/QO9W49+lRAtw+eexZ3QVWHZGNosgStkHWKb6HZHNzHTNHGuZB1BP5fcPUFyDPgDpmrQKugDYZoiwEkv6cqvo/oAFhVnO1YLXPL2o8szevgMuajAfCklN5WM3Bm4OwOmjf4uG/yWYRwdnMZsG5/s06yPYW+Lb4mzgc4X/CZQligpmHKJ/ptynTliHhz1PuRCVKHkZ4ZZ4myLDANq1z0mcFH2eJOuXYWmE88Jp4ztB034n4O'"</definedName>
    <definedName name="_AMO_SingleValue_242095788_TaskState.10" hidden="1">"'N2V2cea0ZoOc8xM9ku//W5gtp94XH/+3a3bRQmMam3dv8pd4vD4+mUbeHDS5zF5OfokPVkTsoP4pW/w+0v8='"</definedName>
    <definedName name="_AMO_SingleValue_242095788_TaskState.2" hidden="1">"'mAc5YB7mgHmUA2YlB8zjHDBPcsA8zQGzmotP2MsIVUTlAX1Hmch4svLy31FzCS4C9cHMjjZHLUfKPhR1m2P4E+dPBvKdeJmKqu3MULwcZf73FWVuPnb5Dl+RWu7yx51DejNIO0uU1N6MUNAYXEPIOsGfoC3TW87w+tzDJdQasSxTK28sgaJMb+gX5MkN+s08quFoVSbwbiWlRJHZSjwMb4bzgf6lJq6cIQdu4uwNRsUSNAbXso//C5XEaSf'"</definedName>
    <definedName name="_AMO_SingleValue_242095788_TaskState.3" hidden="1">"'x5PGPxbcr6Ur4yP6KLnEpAmI1Y7zTjPFOMsY7zhivkjHeUcZ4hxnjHWSMt58x3rbRnPfG6WG5Y6839p3hbMYzLs7Ip6hajDXkuDWw7vU/g7ZmRl8xV6Livpw7EdFBZg9z6z44GL/FMx5B+DUuHYNORIOFKUGTY92Q8w77WOYiM85UouNf41hlEU3GMBLLEiyBQneiLUKzHielW546rjXpBnlJK6LOwbw6uPZtYy5ttM0l7HBTPlewrAY+55'"</definedName>
    <definedName name="_AMO_SingleValue_242095788_TaskState.4" hidden="1">"'E1K8do0XKkvk9mp7YVtPHXB/rQzGKMDC00TIpsbPMCPdiBh+ptbAtNnl2Nyic7Owj3l1eo/YAylcNf4a/PJfNQ/5BO/yvUGs7n1p1ithbQwuhNo/+Fl2vhu1ZAGwj3BaoXehyB+xlHqVXoWfX8Nff+pj1/CQ9SA6cG7t57oOvhrPnKbMBu/TRzlS7TyTWvOLhR2y7KTIui7vC1uOtGqpZzNkaV+VdTROkter/Dkk5Yc5WDCpq9FVzir2tFq'"</definedName>
    <definedName name="_AMO_SingleValue_242095788_TaskState.5" hidden="1">"'eFd3Qpf0xozJzU/9mjN74gzocOFqyTprN261ZH8pdgviBwHBZHjsCByHBVEjkpB5DguiBwnBZHjtCByVAsih1rl2bYk5VhRLGgNxx3FRxxtk9d/8eXlN5Dyd2QaMio/WTNF/qjtXn2xaXsUZR1lN2DGJVxTJ05t7SqMaoMkSGH5ilfztNeOBvicobRlUtbxuUukxd0aycNW7byWksyi2kA9Rx1tU9qmtmNT+9qqtFWlblUH2qq0VaVuVYfa'"</definedName>
    <definedName name="_AMO_SingleValue_242095788_TaskState.6" hidden="1">"'qrRVpW5VR9qqtFWlblUVbVXaqlK3qmNtVdqqUreqE21V2qpSt6pTbVXaqlK3qqq2Km1VW5gF3dN2pe1qpV2to1y/imivXUZ7rqduPuHZZZmL+2zPqp3OeaxIB+30zkMWYRk/ckPvkH+ffT49smp3pH5GwLmrYHWsscf+pvGmTmNus0Vgq6QXcZJhrfN++cSdZLrcrZU/6MnVSz5fosT7NImSo0lD3ks0dnBR+nTwPcd/MbpG5uixa5ZYIlm'"</definedName>
    <definedName name="_AMO_SingleValue_242095788_TaskState.7" hidden="1">"'35Nr7JP2Us8Q9lrxSXtO6p6y7uCZoz0Cd7tPTzj1UC9ZF+ph4z07f4OyRZZwwP/HU7YOH5yPJp8Kze3baT23bg02TzCa3nUNLXyYyLbHn6lx7Ne3VcvZq3vxH+zft35L7N7G75gwaiT2XYk+p9m/av+Xr37x33Nq/af+2iX+7gm43/LZGsaewqz2c9nC5ezjvzFF0Hxe8/3wIWWckdpvLOSbZyvauz2C/8ZpHt8peevQZf019h6bHdwHGt3'"</definedName>
    <definedName name="_AMO_SingleValue_242095788_TaskState.8" hidden="1">"'+uXmcxOovJd8VNvRnijP6goq2tZbum9RrWUOJFNmffRolt6m3lXbTZF1c8ixbH/LEpeUwKk31dFIkXPcKQXsequZz7C8vsshrXUXPLePp5x+xr1bLs0Wh179f5HsBA2YTpHiJJ7nyfihgPO6H82myFA1+Lb2ck3ZnPGJVdETWalqpGz4oF8drCruf0UHZpN4SPneGWPHxKLP2Qc8LHUCuIhnTB928GymYsdxyE8pq2sfNXfxyM2orXJH5vo'"</definedName>
    <definedName name="_AMO_SingleValue_242095788_TaskState.9" hidden="1">"'uHKhp3c3DVnTL1jZsj3sA+lwzdw6iC22NeUD3demaB8bsogI17wnYcdEU8cdW9x1f9Wo7nZyq2EvB9MnXugezJ1lS3zxN9tHhcLM8OU2W3w3YP4dY4XB48G/26I867Jzlq9Pe5u/aDybVmDeNNnVFsIeiOo1zKaGAOiRxpU43b3W4ik6JD6ZZYleylbWrcUC48lrbMT9+ha1dNC6yfLsoN7I/z9WKJ3Z/xmqAE57xGUXXylPmtzb/KTbR/1'"</definedName>
    <definedName name="_AMO_SingleValue_247862661_TaskState" hidden="1">"'Partitions:13'"</definedName>
    <definedName name="_AMO_SingleValue_247862661_TaskState.0" hidden="1">"'SASUNICODE7V3pb+I4FH+fV9r/AXWl/TCaLb0PzSVKr9G0tAudjvYTopTOoOUaAp2pVvu/78/PMUmcgwRCAqwVERLn+V1+frafHectfaCf1KUOFeiZWjQki9rUpx69ow3apk3awn8BT3rURPojnvboKz8d04ie6A86wvUHek+/0i/0lu6oARx/I08PV13kFLA1QHdxNEDhBc8E1AOotgC7MaEtIPdAc5fpKtoCX9fGUsJvk87oAmdFycL1K'"</definedName>
    <definedName name="_AMO_SingleValue_247862661_TaskState.1" hidden="1">"'WNqAkcbeFv0GvnuNXn2AbcNnFsT7AKqDM46kGQMWMFrD2ch2RDYOwxxi3vBaxv4P+HpCyj3QbfFWAW1feigBV00wfkDHeO8RzugdYy7jYlm7ln69kTyMrB0+KoJepJLXWsj3I1wV4fkp3zdsPFYEZi9WJos23eWSepTyFvhZ+K+iXuL7xQFCzlHNn+i3HoMV4xJb4h8PzKhVGVKz0xnjLQsaI4m6aLMRnyVLd0e586CpqwXokZ0aZAJRYda'"</definedName>
    <definedName name="_AMO_SingleValue_247862661_TaskState.10" hidden="1">"'eJ/mPZN5zXBKybzQNcnvRLZdO+ycu8YPq7EDWzGhHpfDxxVdbWB4vjK3OiOkdRnuMQQ+fJciYWkbkfhumf+mz98uxkbr9sq94hw8ef1jfTIuF6PdReCX+0yngVm3MOebL3U+Rnyen44qBQdrWhjFnszeSEF6NHS9p6mRpHYcTrsYu1Y6vlP1CpLVXSef1xOr1FoEHqePX9DwFJh76Y2fInua8Sidsz8eIa3PfE+nMGb/fzUZowTtKa/rPFq'"</definedName>
    <definedName name="_AMO_SingleValue_247862661_TaskState.11" hidden="1">"'HTk/f33OKq+0bruWnnnGDG5s3p/QJG/ZY4gH1Q8n6BZiq6I04z1Sr737SRfrQ5kH2kcLHaE4fas+V9x5P/XvgDe3SqMyI+9GW+Q5wA1tWqZkBn2+5nlh2jE/GF8PHWU77rrRb08aXjifRS9yr/Thl4m4H5Lh2zLW04tOS4O/ZzlPi34AGKZWmSL3DIb/56+ha5y5JKcbFOa30FAaRS9pCtNYXVddEKxK3poV9AUAvqSt4ImHvp1Riq/aXmI'"</definedName>
    <definedName name="_AMO_SingleValue_247862661_TaskState.12" hidden="1">"'SokvpW+5jbBIdbLxeWVrJJamFQOQiZBxOvMZvOq1xz+rxHY5PcvVlV566pwbI82PgcG4/zjflN3Lk9hTOytTin3J/XsvWmvnaZ/Fv2m9BQh9QXDXucW29nZ5NIHxHOzrOOyc/xTsB4PKx8ihN87+k/'"</definedName>
    <definedName name="_AMO_SingleValue_247862661_TaskState.2" hidden="1">"'Bxhe6DATqgOu+88Z1hEvxe0caO7kQHM3B5p7OdDcz4HmQQ4086idRznQPM7FJ2xlRFX0Ppr0DWmiZ5dVa/YNOcfAIqg+2r3ARVP9jn6U+OUj8wue1e1zPhwo+fOUPH3axVg9awV9y/3TAY8NRuApWS9c5Xb3vnWMJ7jr84jKjeUET6qc3gLGPsMKfCLXE993J+kbrtHUkHu2anxTxXmI/wKPP14Ys4LxauWcNWtNyetA6ToNkypM6htcK/1'"</definedName>
    <definedName name="_AMO_SingleValue_247862661_TaskState.3" hidden="1">"'d4d/Cna7Hb9xfv+JyajFdR1J3fiuyBN2QXgoX3Gt8YJmEPBZTEU+eQuQMx1Wxry0N0yhQ28UE/Pt1G6S7ZNalLOcG50eGLXGZt9i7yjH7KlqVjBNcI80rr5O+wU+kx9jkwxtr0CMNTjRBQuuRAwEz4hyi3nfxE7BFesWRgAb7rQJytZmX3iS+UABEkX6n3+gnnr6xr0q4Choxvg6ElFTkqDYZDX0k/I7+gSWVoN8z/L8D5Hek90H9jef630'"</definedName>
    <definedName name="_AMO_SingleValue_247862661_TaskState.4" hidden="1">"'hO3D43GT/+vsyrQLgCDlle8TkOx1TgstN7FvExF2LIcrw2khytjSSHayPJwdpIsr82kuytjSS7ayPJztpIsr02kqyuHO4ZklWQwturjjdC6POs1qNnzLU644BgmRTUNY9+WgE91HWUtsJ22OIRS3MyG/gRsCV7tPnMnMroieBFjgu8o9fV00qFZ2rDtFLi1A7gLB5BS724Yw3OtYwz9bnehY/pk0c44vMSzkGa8ZAynl3RZ9SPSkyZw3FV8'"</definedName>
    <definedName name="_AMO_SingleValue_247862661_TaskState.5" hidden="1">"'ezL3FhuoZsL+Ld58VzC3k9xnMWWLLsITbSdOlZwi1+DYzTSZ40ytNAoLrKxzXOUYBVt6t3ctiDazPh4FmcHTuztgnONARusfekPVFzZyeePZak1LjXY+ieObcm4loyH91jGvhZJ1XmuMZSMAXr5CePDncPbfvzO0fo3k+jo/STiJGJjbW6JChwT+spwft37dTRbK3gJagKTO0Z1ifuGjX8dW34ls4z2/V+kVVFXXd5pXmp19BDfbytdlHA/'"</definedName>
    <definedName name="_AMO_SingleValue_247862661_TaskState.6" hidden="1">"'nMyjZeu5K2h1p/nbafMl0X2WCs6lJfDoyVp2VTZ3PE5rZNznDKKelT3csE3M245foJaVgOmU6pDiBr8SZF4tG3C0n+bII7wFj6YbV3dx5sQVtJrDTjZvrnK52ymV5l/T2eGeRQnXgtMuS67GuQJmKwBL8tW1cXLoa2yjV9Z2GJNayfA0mT0Ud0KGc0/KrKsspq1dzJ+L7SXhY2dJ+NhdEj72loSP/SXh42BJ+DhcEj6OloSP4yXhQ63BXDQ'"</definedName>
    <definedName name="_AMO_SingleValue_247862661_TaskState.7" hidden="1">"'nxUStWNiaO28r3ubWdvb8L75++Wdw+Sd6GrJVHpCKRvtbbe86OQf2zhXZCF+lsxkSP42W1E1HrH2KXuOjdDALpaj+ii552iuTmjhOkFqxIcs46jNJUZ/CedT6St1SZrOoW1A9Qx5jU8amFmNT28aqjFWlblU7xqqMVaVuVbvGqoxVpW5Ve8aqjFWlblX7xqqMVaVuVQfGqoxVpW5Vh8aqjFWlblVHxqqMVaVuVcfGqoxVLSAKumXsythVoF'"</definedName>
    <definedName name="_AMO_SingleValue_247862661_TaskState.8" hidden="1">"'1Ng5w+i+jMXcZb11O212vXmOflXdsTtN9aHjPSYfvN5cGLsIwfuVGvkn+3v3zWCATt3ZOPbQTtomRWK7jfVgpu9RwvNG/LV6YO68wK1Up6bd9stKb54XxawNlkqU/lP2wNbdg7OQ4fV9TiNyc7Liz+9f8d9sLenAXmSOYteN7VlR7TneKtSzqXNzR9FyW504/YTyrdddzuN0ZnX7//GXdqPyuBT6z/fdRwhu3GtLhV3H5o//tHxRltctG9e'"</definedName>
    <definedName name="_AMO_SingleValue_247862661_TaskState.9" hidden="1">"'enLRJ9PvMt5Zrya8Wo5ezW9J2b8m/Fvs/s38Z7PCSQ6w9VH/K6MjzM+LncfFzTuNn7O+Lk0/FyF9+QwPs74uGXxcTLGafyb8W/zzDqVUQPLdEniLe4L04szHm5uD6djCd8xpIX8fRL7g8j4tpTcefc9vC6vbo27Q127gSerkdw3oWZqnKlxufcp9Dmp+L2Kda/d2c+2q11hTugvWrZ59Wzns1dh1jJZJMxdtnF8ur6XnGP18fy33yfP7ouj'"</definedName>
    <definedName name="_AMO_SingleValue_30194841_TaskState" hidden="1">"'Partitions:11'"</definedName>
    <definedName name="_AMO_SingleValue_30194841_TaskState.0" hidden="1">"'SASUNICODE7V1bb+I4FD7PK+1/QF1pHkaz0HuLdi6i0MtoGMoC7WifKkrpDlpuC6Gz1Wr/+34+jnODhCSkSYosBCT28bnYn4+P7Vze0yf6h0Y0pAI9UZ9mNKcBTWhMH2iH9qhIu/gvIGdMPaQ/IHdMf3Luggx6pF/pFMef6CP9TD/Re+pQFzz+QpkxjkYoKWjboB7h04WEZ+QJqntI7YN2x5ItKA8h84DlKtmC38jkUsG3SOd0iV8laY7jG'"</definedName>
    <definedName name="_AMO_SingleValue_30194841_TaskState.1" hidden="1">"'nPqgccAfPv0DuVuPfYcgW4PPHct7oKqCs2GsGQBWqHrGL/Cshm4D5miiXOh6wD8vyD3GZInkNtnrkLaEeqgj7roQfN7KuP3kPYhq4yzHatmbtn6gWV5FVyGfNSDPKmlt9YMnBk4u4PlNT7umnzmAZzdXHps299sk6xPYW+D88R5D+dzPlMS5ihpmPqJdhszXSmkvBnK/UhFUoslPbGcBdLSkGlY6aLNDD5KV+6YS6chc8p94ilF7Lgl7mUg'"</definedName>
    <definedName name="_AMO_SingleValue_30194841_TaskState.10" hidden="1">"'cyLaIOe8rkPy+XFzs+7UewqivzOpiBoa0tCc28s3QHk9fTyLvDFMfJ29nJY13l8RQfq1T8ni95H+Bw=='"</definedName>
    <definedName name="_AMO_SingleValue_30194841_TaskState.2" hidden="1">"'cz8DmQcZyDzMQOZRBjKPM5B5koHM0wxkljPxCbspSRWjco++I01EPGl5+e8ouQAXIfXBjI42l1oKFX0o6iaP4VOOnwzEO9EiFVXaGaF4Ocr47yvS3Hzs9B3OkVYW+eOOIb0RpB0lSmpvRChoDC4hdB3hK2hL9JYjvC63cAGlBqzL2IobC6Ao0Rv6BXFyjX4zjyo4WhUJvFtJKaXIaCWaDG+E84H+pTpyzhAD13H2Br1iARqDS9nH/wVq4sR'"</definedName>
    <definedName name="_AMO_SingleValue_30194841_TaskState.3" hidden="1">"'JNH2W++LblXQFfGR7hdfYn1OB287bM8JzLoSwpbw1lpxujSUnW2PJ8dZYcrQ1lhxujSUHW2PJ/tZYsrc1lrxeO5wrX6/BCnfM7o2Zz3A24ZVaZ8SsqBpsRZ/j3Z61RvgZtBUzahdrrGq+INdcRVQpZx0za/3MX36DV0r95Fc4dQg6EUXOTQ3qHCP3eb5iH8s5zITrJ7z8axyr2UedZRixdfHXQEl3SpsHzpaclG59qsir0w3mM42QNvvzai'"</definedName>
    <definedName name="_AMO_SingleValue_30194841_TaskState.4" hidden="1">"'Hv28ZcmqibS+BwUz5XQFYNn/PQlpUi1GgpVNvHw6mNgia+XUjvm7MfI0WEBmmRDjYv0IIt+L7OxlgQvi08n/RwEOwvr1D6AWlq7n+Fb5dTZoH+IZn2V1IrOJ9ZK0zpIqCB3ptE+wsv18BvJYcYCPYFqhU6PAJ3Ux6lVklPq+WvufU3bflLeJAKONXoDlZc41uBza8LA3btJxmrtJlO7pVHkRu27sKs0CrqFudF3W9WpZyruCpteRdWpN6i9'"</definedName>
    <definedName name="_AMO_SingleValue_30194841_TaskState.5" hidden="1">"'Vus6YgtVzGooNldwSX6fniYEt5d8eC98CFzUuvqj9a6sDgTNly4UuKu9q/bVc1ei72c6LGfEz0OcqLHYU70OMqJHsc50eMkJ3qc5kSPck70ULvDL61JKdIo5rf36x7FBzzaxi//vBSX30DL3xFpyFF5aq0ULY/a7l1bm7ZDYfZfiz4rLsGWOuVU1u7eqjqIIykoXvFanvSecw+fM6Q2TMoqPnexrLhbo3nQbr8XKfEQ1YTUc5TRmNKYehlM'"</definedName>
    <definedName name="_AMO_SingleValue_30194841_TaskState.6" hidden="1">"'7WlUaVQljqp9jSqNqsRRdaBRpVGVOKoONao0qhJH1ZFGlUZV4qg61qjSqEocVScaVRpViaPqVKNKoypxVJU1qjSqXmAVdFfjSuNqJa7WUa7fRbT3LsNd11M1r/Bss875vbZn1RMSstiR9ntCRBa6CGT8yEx6i5afz5FNi6y6q1pfI+C8q2D1WGP3/U3HmyoNuc7mvrWS3IgTT9Y675fNuBPPlru1+vtduXrJ5wukeK8mUXrUqc/3Eg0dXJQ'"</definedName>
    <definedName name="_AMO_SingleValue_30194841_TaskState.7" hidden="1">"'9LfzO8C9618DsPXbJAmskyxZc9z5JP+VMcfclr5bXtO4q6zbyBO0ZqJO9etp5D9WcbZE+Jtq10zc4e2QdR8xPXHX74OH5SPKq8PSunV6mtvFg08TD5EvH0NKXiUhL3HN1rr2a9moZezVv/KP9m/Zv8f2buLvmDBad4+gzvnXt47SPy9zHrZrtaj+n/VwSfq7B985rH6d9XF58nFxZ1P5N+7dN/NsVbLvhp1mLe6fb2sNpD5e5h/OukIf3cf'"</definedName>
    <definedName name="_AMO_SingleValue_30194841_TaskState.8" hidden="1">"'7P2ehD1wmJp2rItXRZy/bd7f5+I0+9O/0dN/VkiDP6g/K2t5buntZr2EOJNi93tm0Yn67ectBGnX1x+fFw/nvZJ8f3xUG6r/Oe0bxmkKS87JqXHD7ev1yVvaqBtBHTPYTqsc4ncYia3Ank12T9e0v+5GXa4M68OqXk8sXhrFQlOpYXiVYXdjkntu3UdgAfOyYoePgUWPs+j6KPgSNTOEkXPCIaSJuw3lEklNbUjT3iL3vQsLV4TeINJzVX/'"</definedName>
    <definedName name="_AMO_SingleValue_30194841_TaskState.9" hidden="1">"'ODk5i45YeodM6a4Bz6UDd/AqQWvZOep3u/MGSF9ZuogfaV/rGb70mP826Vvkb/8RJyZWc+N2NwfTLs7oJya9sramfJvk/vG3Jx9yJmPf8wl3gnz7OBR47fVOGNNe0bjbXV3C/ilvxQixHMiw+LB73mSXnTU0Q9Em9SowjW/jBJJ0SL1PqAFeypbW7cWcw+a1mPF3cdWtbWwe2rh2789gp+vJNp3wk8W6rliTIWMrxxVF6Cd5CdrP+y7jIo4'"</definedName>
    <definedName name="_AMO_SingleValue_37461558_TaskState" hidden="1">"'Partitions:11'"</definedName>
    <definedName name="_AMO_SingleValue_37461558_TaskState.0" hidden="1">"'SASUNICODE7V1bb9pIFD7PK+1/QFmpD1U3JITctL2IQJpUpYQFkmqfECVki5ZLCqZttNr/vt+c8fgGNrYxtoNGCLBnzpzLzOczZy62X9M7+kljGlGBvtOAZjSnIU1pQm9ojw5pnw7wX0DOhPpIv0fuhP7m3AUZ9EC/0xmO39Fb+pV+odfUoR54/IMyExyNUVLQtkE9xqcHCU/IE1RfIHUA2j1LtqAsQ+YRy1WyBb+xyaWC7z5d0hV+laQ5j'"</definedName>
    <definedName name="_AMO_SingleValue_37461558_TaskState.1" hidden="1">"'mvMqQ8eQ/Ad0CuUu/PYcwy6Q/A8sLgLqio0G8GSBWiFrhP8Cstm4D5iiibOha5D8P+I3CdInkLugLkKaceogwHqog/Nv9A5fstUgqxznO1ZNXPH1g8ty6vgMuKjPuRJLb21ZuDMwFkXltf4uGfymQdwdnPps23f2CZZn8LeBueJ8z7O53ymJMxR0jD1E+02YbpiSHkzlPuRiqQWS/rOchZIS0OmYaWLNjP4KF25Ey6dhsxHvia+p4gdt8TD'"</definedName>
    <definedName name="_AMO_SingleValue_37461558_TaskState.10" hidden="1">"'U36+UN8VaSpsfOLYugDtJD9Z/2HfYrWPMyeqDXKO7joknyI3N2tPvTcg+tuy9lFDIxqZI3z57i+vv49nkTeSia+zl9OyxqUVcaRf+xQtfm/pfw=='"</definedName>
    <definedName name="_AMO_SingleValue_37461558_TaskState.2" hidden="1">"'DGSWMpB5lIHMcgYyjzOQeZKBzNMMZJ5lIPM8E59wkJJU0Sv36SvSRMSTlpf/ipILcBFS783oaNtSvyG+EN+0rVVys6nrJ+R1zd8sZW/L+mKoiFNRNzlue+SY2YBm0aJTVdoZlXo5ypj/E9LcfOz0Pc6RVu7zxz1u8I4a7JGBpPaOAgSNwSWErmN8BW2RXnJU3+O6LqDUkHWZWGOFAiiK9IJ+w9ioRn+YRxUcrYr+Xq2klFJkhBpNhjeqfUP'"</definedName>
    <definedName name="_AMO_SingleValue_37461558_TaskState.3" hidden="1">"'/Uh05Fxj31HH2AtfMAjQGl7KP/wvUxImTaPos+9+XK+kK+Mj2Cq+xP6cCt53XG4bnXAhhy/nOWHK2M5ac7owlJztjyfHOWFLeGUuOdsaS0s5YcrgzljxfO5yznc/BCnfM7o2ZL3A25dl5Z8SsqBpsxYDj3b41L/wBtBUzahfz6mq8ICTJqFKONGfWnKm//AbPjvvJr3DqCHQiipybGtQ5Rh7weMU+lmOYKddPePk3OFajjzrLMGLr4q+Bku'"</definedName>
    <definedName name="_AMO_SingleValue_37461558_TaskState.4" hidden="1">"'6UNg8cLTkp3fpUkVenW4xnGiFt9ufVQt7njbk0UTdXwOGmfK6BrBo+l6EtK0ao0WKoto+HUxsFTXx7kD4wRz9GiggN0iIdbL5HC7bg+zobY0H4tvB80sNBsL+8Rul7pKmx/zW+PU6ZBfqHZNpfSa3gfGbN9aSLgAau3iTaX3i5Bn4rOcRAsC9QrdDhHriXci+1SnpaLX/Drb9py1/Bg1TAqUZdWHGDbwU2Py8M2LWfZKzSZjq5PyKK3LB1F'"</definedName>
    <definedName name="_AMO_SingleValue_37461558_TaskState.5" hidden="1">"'2aGVlG3OC/qHgNVyjmLq9KWV95F6h1av8WajtlyFYMKmoMVXKLvgQhTwrsTInj/w4g5qXn1B2teWJwJG967UuLO/K9bSc9ei8Oc6FHKiR5HOdGjnBM9jnOix0lO9DjNiR5nOdHjPCd6qB0B29akGKkX81sHdvfiQ+5t45d/WorLb6Hln4g0ZK/8aM0ULffa7lVbm7ZDYdZf931mXIItdcqprF29VXUQR1JQvOK1POk15z4+F0htmJRVfLqx'"</definedName>
    <definedName name="_AMO_SingleValue_37461558_TaskState.6" hidden="1">"'rOiu0Txotd+LlHiIakLqJcpoTGlMbQdThxpVGlWJo6qkUaVRlTiqjjSqNKoSR1VZo0qjKnFUHWtUaVQljqoTjSqNqsRRdapRpVGVOKrONKo0qhJH1blGlUbVFmZBDzSuNK5W4mod5fpVRHvtMty+nqq5w7PNOud3b8+qp2JksSLt91SQLHQRyPiRmfQWLT+TJZsWWXUnvd4j4LyrYHVfY1/7m/Y3VRpxnc19ayW5HieerHXeL5t+J54t3bX'"</definedName>
    <definedName name="_AMO_SingleValue_37461558_TaskState.7" hidden="1">"'6++1cveLzBVK8u0mUHnUa8L1EIwcXZU8LvzP8i6traF49dskCayTLFlz3Pkk/5UxxX0teLW9o3S7rNvIE7QWok9097byHas62SB8Tbe/0Lc4eWMcx8xO7bu89PB9I7gpPb+/0MrWNB5smHia3HUNLXyYiLXHP1aX2atqrZezVvPGP9m/av8X3b+LumgtYdImjD/jWtY/TPi5zH7dqtKv9nPZzSfi5Bt87r32c9nF58XFyZlH7N+3fNvFv17'"</definedName>
    <definedName name="_AMO_SingleValue_37461558_TaskState.8" hidden="1">"'Dtlp9gLu6dbmsPpz1c5h7OO0Me3sf5P2djAF2nJJ6qIefSZS3bd7f7+408Xd3pr7ipJ0Nc0F+Ut7W1dNe0nsMaSrRxubNtw/h09WaLNurso8uPh/Pfyz45vi8O0n2d94zmNYMk5WXVvOjw8f7lquxVDaSNme4+1BXrfBKHqMm9QH5N1r+/5E+20wZdc3dK0eWLw1mpSnQsLxKtLuxyTmzbqe0APnZMUPDwKbD2A+5FHwJ7pnCS3nOPaCBty'"</definedName>
    <definedName name="_AMO_SingleValue_37461558_TaskState.9" hidden="1">"'npHkVBcUzd2j7/sQcPW4g2Jt9rUXPGDk5u75JSp98yY4gvwoWz4DE4teCU7T139zpwx0memDtJX+sdqti8tQc+yo/wdKJafiTMza7qxAf970/YOaB9Nm2UNPfJvk6+PuTkCkaMf/7hLvAvoycGjxm8pcsab9qjG2/LuVvBL3xYqxLMiw2LC75mSXoTUcS2IVqlRhet+GSmSokXqPVAL9la2tm4t5h5EhcGL+0pb1drC8kcL5f4tEvyUJdHC'"</definedName>
    <definedName name="_AMO_SingleValue_390982613_TaskState" hidden="1">"'Partitions:13'"</definedName>
    <definedName name="_AMO_SingleValue_390982613_TaskState.0" hidden="1">"'SASUNICODE7V3pb+I4FPfnlfZ/QF1pPoxmS+9Dc4nSazQt7UKno/2EKKUzaLmGQGer1f7v+/NznMOJQxJCAqwVAYnz/C4/P7/nOOYd+8j+Zn3WYyX2zDpszCzWZUM2YO/ZBttmm2wLvyXcGbA2yh9xd8C+0d0pm7An9js7wvlH9oH9yn5h79gdawHHX6gzwFkfNTlsA9B9HC1QeME9DvUAqh3Abji0OeQeaO4SXUmb4+vbWCr4bLIzdoFvS'"</definedName>
    <definedName name="_AMO_SingleValue_390982613_TaskState.1" hidden="1">"'cnC+SlhagNHF3g77A3q3Svy7ANuGzi3HOwcqgrOepBkCljO6wDfXLIxsPcI4hbXnNcu8H/G3RdQHoJuh7ByavvQQQe6aIPzB3aM7z22A1rHuNpwNHNP0ncdyavA0qOzNugJLlWtTXA1wVUTkp/SecvGY0Vg9mNpk2w/SCahTy5vje7x6zauLbqSFCzUnNj88XYbEFw5Jr0x6v3MhVKdKD0TnSnK8qA5ccp5m03oLF+6A6qdB80R9YnnHG3H'"</definedName>
    <definedName name="_AMO_SingleValue_390982613_TaskState.10" hidden="1">"'6utVadSZoKxPcI8aeP0uRdzSNiLx3RL/7YC/XYyNNu2Ve+U5ePL7x6aTl/NsdxH4xT7TWWBWLcz9z5cmHRP6np+ObAUXa1YY+Z7M/pmC7Gioes9SI0ntWE+7HLtXur5TRgXJ+q5bz++JZWkjAo8b45cUPCXiXnjjp8hIMx6lc/LHE5QNie/ZFKbk/6+cHCVsT3lV59E6dCP9YOQUV9s31MtPfXmDF5u/pvAJG3Yu8YD+IWX9Ckx1RCPuPTn'"</definedName>
    <definedName name="_AMO_SingleValue_390982613_TaskState.11" hidden="1">"'qe+/0UT62eRAxkj5Hc2OoA0/de9wN7oE3tlujlhL3oy3zHeBGtqxCMyP6vqV+YtlzfGJ+UZ9nueO71G5DyS9dT6K2uF/7cdrEOw6IvHZKvbQW0BLn79muU6HPCEc2rclL73DwPUxHHl2r3CVpxbg4Z7WexMBrCVuI1vqi+hofReL2NN0/AKgtdQVPxO39lFXIqoMtJiDqTP6f9ZTGBJdbPxeW0rJJemFYO3CZR47XSKfzOvWcIe3R2GbeaF'"</definedName>
    <definedName name="_AMO_SingleValue_390982613_TaskState.12" hidden="1">"'b2uWvWIlkebHyujcf5H+5NXHk9hZvZWlRT7M9r2XqT/7GZ/P++N6GhHpP/aCj+vVwdZ9NJpGaE6XlWMQU53gnJx3XtU3bwfWD/AQ=='"</definedName>
    <definedName name="_AMO_SingleValue_390982613_TaskState.2" hidden="1">"'T3G7AJo7BdDcLYDmXgE09wugeVAAzcMCaB4VQPO4EJ+wlRNVPiq32XeU8YgnLy//HTWnwMKpPtrR0fxUy7GiDwl9S2P4iOKnCeKdZJGKrO2NUFSMJ7gaUtTpxXKCO3Uq7wDjkGA5Pl7ria77TvmGJ+Ic0+gvY8A6vsf4LVGM9kKYJYxfK+ekWWtGXRdK1alOKp3UNziX+rvCr4UrVY/fKaa5onbqEF1XUm99K7IFvZB+CheoMQRuLhOXxyI'"</definedName>
    <definedName name="_AMO_SingleValue_390982613_TaskState.3" hidden="1">"'q/M6TRk49rpp9bimYJqHaLifgP6jbMN0lsy5pOTf4fiTYCrV5h3qayGtW0apELnWNMr+8bvkG3REeY5MOfz6mZmNuxiWg1eyKw0yoBu/3fXw4bJm9pmypRd6yhFpd4mXg5GAlQJTZK/Ybcs5T9tY+q+AsLKp+EwopqIjIPxkNNVt4z/6BJVWg3zP8vgfkD5QPQf2t7/zfSE68PjcZP8Fx7XUoXAmHaK/4HOsxlajt1FEmPuZSDFmO10aSo7'"</definedName>
    <definedName name="_AMO_SingleValue_390982613_TaskState.4" hidden="1">"'WR5HBtJDlYG0n210aSvbWRZHdtJNlZG0m210aS1ZXDO4u8ClL4o+p4GcKQZv4ffTnX6uQB4TJJqGvKfjohEeo6SlsjO+xQxtJ2nph8AmzFzjafiVMxe8J5EXmBP3tdPa3U6GmWTisVKu0BzqIMWujFO9fgnot5piH1O31On3yGIz4veg6ynA+p4t4V+4L+UYspsx5XHfe+zo3lFrq5gH+bF88l7P0Ux1lsyfKboYm2U9cKbvFp0RyN8FmTH'"</definedName>
    <definedName name="_AMO_SingleValue_390982613_TaskState.5" hidden="1">"'C00iot8bPMcLVjHmHo3ty3wMTM+nsXZgTv3dkG1poAN177wB3Je2a0XnMuS6wAasPXPNLcl5rXEfPiAZBwqM6kqzw2CEnOAfn50fHhr+MePVzRb/9aZHb13Zpz43FiXRqISzQl9I7ig7oM6SjcKXoIax+Sdo7rEdcvGv44jv5RZzPb9X6SVs66qvLO81OroIb7flrqo4HrsPL3L13PXMOrO8reznpdExyw1fFeWwKMnG9ll29xRntbKOeYM'"</definedName>
    <definedName name="_AMO_SingleValue_390982613_TaskState.6" hidden="1">"'o56XPdyQTcw7jl+gl1WA6ZQ1IcUNPhXIvFo24Go/y8xDP4JH042ruzjPxCW0fIad7Lm5rOUdp2RZcN1bjyKLCs45p32SXOa5HGYrBEvyFYhxaqjrEKNXH/YIk1zJ8OQ8PeRXXIZzX0na9RWz1rEVz8X2kvCxsyR87C4JH3tLwsf+kvBxsCR8HC4JH0dLwsfxkvAh1+MtmpNyolFMt9rOP4p3abRNX/8lEJd/AZd/INIQo/KIydno4KjtXyf'"</definedName>
    <definedName name="_AMO_SingleValue_390982613_TaskState.7" hidden="1">"'nwt55Zjb0q3Q2NfOn0ZJ66fC1T9FrfKQO0lCKildUybNemdTGcYLSmg1ZxdFMJUVzBudR6ytVS0lnUbegeoY6xqaMTS3GpraNVRmrytyqdoxVGavK3Kp2jVUZq8rcqvaMVRmrytyq9o1VGavK3KoOjFUZq8rcqg6NVRmrytyqjoxVGavK3KqOjVUZq1rALOiWsStjV6F2NQty9lNE99llvHU9VXu9doN4Xt61PWF7UhXxRFq3J1cRvHDL+F'"</definedName>
    <definedName name="_AMO_SingleValue_390982613_TaskState.8" hidden="1">"'kY9ToL7ohWzBqBsN1zirGNsB11zGoF79tK4aOe64XmHfmqrEc6s7RayW7sS0drlh8uZgRMJ0tzJv+6NbS6d3JcPq5Yh96c7HmwBNf/98gL+2uWiCNRt+R7V1d4TG+Jvy+pXN6w2bsoiZ1++H5S2a7j9r4xmn79/hdcyf2sOD6+/vdRwanbjWlxq7iD0MH3j8opbXLR0bzwZTzm4+9ynhmvZrxawV5NjcSMfzP+Lb1/4+/5nECiM5x9wufK+'"</definedName>
    <definedName name="_AMO_SingleValue_390982613_TaskState.9" hidden="1">"'Djj4wr3cWF5t/Fzxs9l4edqtCeH8XHGxy2LjxNznMa/Gf82z1OnKnpglV0y/hb3hYnijIeb28OpWPQ7hnRQf8j4/iBifltI7r77ru/Lq9vj7tDXbuDJGkzsm9AwPc70uMJjCvWZVPyoYt17d/5P2+WuMCfsT7Zsz9XzfZ69Ck8tk82Eeds2jk9X95JzrT6e/w765PS+OIr3Wd4zmdfUU0rmha6Z+C+9rmeHnXNP/rAaO7CVE+pxOXxc2TMG'"</definedName>
    <definedName name="_AMO_SingleValue_398675413_TaskState" hidden="1">"'Partitions:13'"</definedName>
    <definedName name="_AMO_SingleValue_398675413_TaskState.0" hidden="1">"'SASUNICODE7V1Zb9s4EJ7nBfY/GFmgD0U3zn2gFxznKpo4WTtNsU+G6zhtsL5qOekGi/3v+3EoWhJ1y7JkdwnBto7hXBwOZ0iKfkPv6W8aUJ8q9EQ9mpBFDzSiIb2lNdqkddrAbwVPhtTF/Ts8HdJXfvpIU7qn3+kA5+/pHf1Kv9AbuqEOcPyFMkOcDVBSwLYAPcDRAYVnPBNQX0C1B9i1GW0BuQOa20xX0Rb4BjaWGj7rdEJn+FaULJwfM'"</definedName>
    <definedName name="_AMO_SingleValue_398675413_TaskState.1" hidden="1">"'6YucDwAb49eodytJs8u4DaBc2OGXUDVwVkfkjwCVvA6xLeQbALsfYa4xrXg9QH4P+LpMyiPQLfHWAW1XeigB110wfkXOsT3Dm2B1iGu1maauWXpH2aS14Glz2dd0JNc6lqb4mqKqzYkP+bzjo3HisDsxdJl2b6zTFKfQt4GPxPXXVxbfKUoWCg5tfkT9TZkuGpCehOU+1EIpSZTemI6j7hXBM3p7L6osymfFUt3yKWLoDnmNvFUoO14KW6W'"</definedName>
    <definedName name="_AMO_SingleValue_398675413_TaskState.10" hidden="1">"'MNxdIs7de00Jf7EWie+arbDr0/hiPE3bXn9ZnYMnby/Xno2uiDGLReCXu4XngVn3E84/MbT5mPL3/HRULThY88Iodtb2jvfkRyOtrYVrrJq45Ti9lIq/0rUvp5y3z1N3WxF4nGyqouGpMPey37uP9CzJKJ1yzzfFvRHznYZCNUY3Tq7kjz2TavGKW9ixJ/NyY/OWlO1xzc7GvsA2lQyfgamJeM55puIm95MB7k9sHmSUGZ7lOlHoNvjcc5W'"</definedName>
    <definedName name="_AMO_SingleValue_398675413_TaskState.11" hidden="1">"'/BYR/J8GJrenGHPjvbNlvADu2ZZYaGvP3NbcDyx4tlSO14RmrEykpLbe0TN1pzXrNe2shSd24fbEcIXjkVtjwaUrw92SXqfFnjCOfWhV3b3CI3WDHLn3r3KWpyaQ442pPYRClpD1Ea31RbU548qQtLuy/FPSauoCnETZ/TDW2bH+NSYgmqX96fWSf73Dr5cLSajZtawyqCyH3eOZBsum9ya1nxDtedsmdG6h2d0kdlueLjc+x8yT/UruOK7'"</definedName>
    <definedName name="_AMO_SingleValue_398675413_TaskState.12" hidden="1">"'fHcMYJLC4pdzu2bN2pf6BL/2+469CQkFG2R/nfvnpfmk0iPb/OzrOOyc/xVkC0HVY/1Rm+d/Qf'"</definedName>
    <definedName name="_AMO_SingleValue_398675413_TaskState.2" hidden="1">"'QHOrBJrbJdDcKYHmbgk090qguV8CzYMSaB6W4hM2CqIqeuUufcM9EfEU5eW/oeQjsAiqd3Z0ND/VaqLoQ0Ffcx8+5vhpingnXaSiSrsjFB3jEa5GHHW6sRzhSZPv94BxxLACnyh1z9eD2f01V8Q54d5fxYBNfE/wW+EY7ZkxKxivVk5Zs1ZMWQdK12mYVGFSX+Fc6e8CvxaudD1+45jmguupx3QdSd3lrcgadEN6KZyhxAi4hUxCHoupiCf'"</definedName>
    <definedName name="_AMO_SingleValue_398675413_TaskState.3" hidden="1">"'3IXKG42rY55aGaRqo7WoK/v26DdJdOutSlnOF7zuGrXGd97ilybxmFa1K5lKXuOeV17m/xk+kx1jnw5uP6dmYk3FJaD27EjBTLiHa/QAfAVull5wtddhbVlDqgXkZznKwCiCq9IJ+Q855TK/tsxrOgqLqV4GQkoqM/NPR0LOFt/QPLKkG/Z7g9y0gv+P+CNRfe87/jeTE7XPT8ePv114GwlVwyPqqJMBzmAuWg1yw7OeCZS8XLLu5YNnJBc'"</definedName>
    <definedName name="_AMO_SingleValue_398675413_TaskState.4" hidden="1">"'t2Lli2csGymQuWbDjcIxNxGLxeMpnHH/FIzp2nD10dvx4sk4K65N6sF+BxfkZpG2wDPe6BurMRsA+ArdnRwxNzKqNhOaLY8UUjq6eVBo9Ohmmlxnf7gLM4IpJ6cceOzrnMG0Yc64THaOkj1uS8hHOQZ3xbx7ML+oT20UgocziuJp59nhvLNXRzhhhjXjznsPdjHCeJJSsu4o62U8cKrvHpcMwtfda0QAuN4qIY2zxFDTbRn93MbQsXPBOSF'"</definedName>
    <definedName name="_AMO_SingleValue_398675413_TaskState.5" hidden="1">"'M/i7MDJpc641CNgg7Uv/YEaJ3DK+XMTNa/Tgq1/5FxF5ilyfGPIMo60zFjnucVQMqfz8hPGh7uEt/94waMvr2fZ7u0sgxC5zgP3RBWO8b8ynF/3fh1l6wXPQU1gcucc57ju2Ph/xp5fySyzt/+LtCqL1uWN81Kro4fkflvpoobryWw0tljP3UCvG+dv48a/omOWBr5rS+DR0/Xsqm5ueKykU3DMGUS9KHu4YpuYtx8/QyurAdMxtSHFFT41'"</definedName>
    <definedName name="_AMO_SingleValue_398675413_TaskState.6" hidden="1">"'yLxaNuBoP8/MI7wHj6abVHdJ5jgUtJqTSDcPokq5+yl1z7+Ooc+RRQ3ngtMBS67yXAGzEYAl/YqSJCX0dSXRq0n6jEnNTN3PRoPFlZDh1HMn63xZ3LqE8rnYXBI+tpaEj+0l4WNnSfjYXRI+9paEj/0l4eNgSfg4XBI+1PqKRXNSTdWLha2e8PbiD9zbZi//7IvLP4HLPxBpyF55TGo02t9re9c9OLA3rpGN8FnX9ZDx02hJ3XRqsXO2Sgd'"</definedName>
    <definedName name="_AMO_SingleValue_398675413_TaskState.7" hidden="1">"'ZKEXFK7rkec80d3Ec4W7DhqzjaGeSoh3DedR6Gd1SslnUNaieoIyxKWNTi7GpTWNVxqpyt6otY1XGqnK3qm1jVcaqcreqHWNVxqpyt6pdY1XGqnK3qj1jVcaqcreqfWNVxqpyt6oDY1XGqnK3qkNjVcaqFjAKumHsythVoF3FQcbPIjpzl8nW9dTt9dot5nl51/YE7TFSxox02B4rZfAiLONHadSb5N/hppw1AkG7IZRjG0E7JJjVCu63lY'"</definedName>
    <definedName name="_AMO_SingleValue_398675413_TaskState.8" hidden="1">"'J7PccLzdvz1anPOrNCtZJf35eNVpwfLqcHzCZLO5b/sDW0Ye/kOHxcUI/fnOy7sPjX//fZC3tLVpgjWbbieV9eekz3HW9b0rm8ovhdMeTODWJ/kHzXcbvfGM2+fv8TrtT+JAKfWP97p+EM211jcau4/dD+94+qGW1y0dG89GUi5hPvcp4Yr2a8WsleTY/EjH8z/i27fxPv+RxBohOcfcDnwvg44+NK93FBebfxc8bP5eHnGrwnh/Fxxscti'"</definedName>
    <definedName name="_AMO_SingleValue_398675413_TaskState.9" hidden="1">"'4+TY5zGvxn/Ns+sUx0tsE7nJN7iPjNRnPFwc3s4HUv4jiE9lB+R2B9Ejm9LyZ1338Pb8uq2uBu0tSt4shbJfRNapsWZFld6TKHPSSWPKn721l38bLvaFeaI/qRlm1cvdj57FWYt042Eues2iU/X95JzrD6Z//b75Oy+OIr3OO+ZzmuGU0rnhS5J/jfSg2uHnVNX/rAaO7BVU+pxFXyc+P0R2SMU5feS9knp5NN92qpKWdUkCq79OscOU9wb'"</definedName>
    <definedName name="_AMO_SingleValue_416626384_TaskState" hidden="1">"'Partitions:11'"</definedName>
    <definedName name="_AMO_SingleValue_416626384_TaskState.0" hidden="1">"'SASUNICODE7V1bb9pIFD7PK+1/QFlpH6puSMhd24sIpElVSligqfYJUUK2aLmkYNqNVvvf95szHt+wjW2M7aARAuzxmXOZ+ebMmYvtV/SW/qEJjalE32lIc1rQiGY0pde0R4e0Twf4L+HKlAZIv8fVKf3FV5dk0AP9Ruc4fktv6Gf6iV5Rl/rg8TfyTHE0QU5B2wH1BJ8+JDzhmqD6AqlD0O5ZsgXlMWQesVwlW/CbmFyq+O7TFV3jV0la4'"</definedName>
    <definedName name="_AMO_SingleValue_416626384_TaskState.1" hidden="1">"'LjOnAbgMQLfIb1EvjuPPSegOwTPA4u7oKpBszEsWYJW6DrFr7BsDu5jpmjhXOg6Av8PuPoEyTPIHTJXIe0EZTBEWQyg+Re6wO8xVSDrAmd7VsncsfUjy/IauIz5aAB5UktvqRk4M3DWg+V1Pu6bfBYhnN1cBmzbN7ZJlqewt8nXxPkA5ws+UxIWyGmY+ol6mzJdOaK8OfL9yERSmyV9ZzlLpGUh07DSRZ0ZfJSt3CnnzkLmI7eJ7xlixy3x'"</definedName>
    <definedName name="_AMO_SingleValue_416626384_TaskState.10" hidden="1">"'gVuyx7K1dWux8KAqGmbc7c2vvoXtjxbWg+sk/Dlroo5n/ISxgSveVOj4yBF2CdpJfrIGor7Hbh9nTmQb5BzjdUk+R3Jhlp96c0j89+Xto4TGNDZn1uTb/7xeP5lF3ngmuc5eTqsaV3yiyaD6KVv83tD/'"</definedName>
    <definedName name="_AMO_SingleValue_416626384_TaskState.2" hidden="1">"'MAeZlRxkHuUg8zgHmSc5yDzNQeZZDjLPc5B5kYtPOMhIquiVB/QVaSLiycrLf0XOJbgIqfdmdLRtqd8QX4hv1tYqufmU9ROu9czfPGVvy/pypIhTUbc4bnvkmNmAZvGiU5XbGZV6OcqY/yPS3Hzs9D2+Iq3c54973OAdNdgjA0ntHQUIGoNzCF0n+AraMr3gqL7PZV1CrhHrMrXGCiVQlOlX+gVjozr9bh5VceQX/b30pZRSZIQaT4Y3qn1'"</definedName>
    <definedName name="_AMO_SingleValue_416626384_TaskState.3" hidden="1">"'N/1IDVy4x7mng7Fe0mSVoDM5lH/8XqokTJ/H0WfW/L3zpSvjI+oqucTCnEted1xtG51yKYMvFzlhyvjOWnO2MJac7Y8nJzlhyvDOWHO2MJZWdseRwZyx5vnY4ZzufgxXumN0bM1/ibMaz886IWVE12Yohx7sDa174PWirZtQu5tXVeEFIklGlHGnOrTnTYPlNnh0Pkl/l1DHoRBS5MDVocIw85PGKfSzHMDMun+jyb3GsRh8NlmEk1iVYAy'"</definedName>
    <definedName name="_AMO_SingleValue_416626384_TaskState.4" hidden="1">"'XdKW0ROlpyUrr1qeFagz5hPNOMaHMwrzaufd6YSwtlcw0cbsrnBsiq43MV2bJyjBItR6r7ZDi1UdDCtw/pQ3P0Y2SI0DAtssHmO9RgG76vuzEWhG+Lzic7HIT7yxvkvkeaGvvf4NvnlHmof0in/pXUKs7n1lxPtghoovWmUf/CyzXxWy0gBsJ9gaqFLvfA/Yx7KT/pWdX8Ldf+pjV/DQ9SBac69WDFLb5V2Py8MGCXfpqxSofp5P6IOHKjl'"</definedName>
    <definedName name="_AMO_SingleValue_416626384_TaskState.5" hidden="1">"'l2UGVpF3eZrcfcYqFzOWVyVtrryLlLvUPtt1nTClqsYVNAc+HCJvwciSg7vTojw/Q9j5qTm1R+seWFxJmx450pJOvO/biU9fy0OC6JHpSB6HBVEj+OC6HFSED1OC6LHWUH0OC+IHhcF0UPtCNi2JuVYvVjQOrC7Fx9xb5s8/9NKXP4JWv6BSEP2yo/WTNFqr+1etbVpuxRl/XU/YMYl3FKnnOra1VtVBkkkhcUrXsvTXnMe4HOJ1KZJWcOn'"</definedName>
    <definedName name="_AMO_SingleValue_416626384_TaskState.6" hidden="1">"'l8iK3hrNw1b7vUhJhqgWpF4hj8aUxtR2MHWoUaVRlTqqKhpVGlWpo+pIo0qjKnVUHWtUaVSljqoTjSqNqtRRdapRpVGVOqrONKo0qlJH1blGlUZV6qi60KjSqNrCLOiBxpXGlS+u1lGuX0W01y6j7eupmTs8O6xzcff2+D0VI48V6aCnguShi0DGj9ykt2n1mSz57BHwu6s6H2z43dOvdys472/w7/VsL7Rpz1ejMZfZIrBU0uv7ksla54f'"</definedName>
    <definedName name="_AMO_SingleValue_416626384_TaskState.7" hidden="1">"'z6QGT2dJbq3/QHtprPl8ixbuvRenRoCHf1TR2cFH2tPE7x79oXSOz9dg5S6yRzFty3YUlPaYzxd2WvFre0rr93h1cE7SXoE53H7fzbq4F2yJ9TLxd3J9w9sA6Tpif2P977+H5QHJ/ena7uFepbTzYNMkwue1oXvoyEfOJu7+utFfTXi1nr+aNxLR/0/4tuX8T9/lcwqIrHL3Ht6F9nPZxufs4v3G39nPaz6Xh55p8F7/2cdrHFcXHyTlO7d'"</definedName>
    <definedName name="_AMO_SingleValue_416626384_TaskState.8" hidden="1">"'+0f9tk1amGFlijGxJ3cV/rKE57uI09nJdL8FM4hsg/I/HMDTm/LS23730PbsvPt8V10dZu4ck6JJ+b0NEtTre43GMK75pU9Khi11t39qvt6qkwl/QnFW1dPdv17OewahlvJsxZt1F8unqrTQdl9sHlx6P571WfnNwXh+m+znvG85phkoqyY6bs8PHB+WrsVQ2kTZjuPlKLdT6FR5TkXii/Fus/WPEn26mDnrkzrezyxdGsVDm6lheJVxZ2P'"</definedName>
    <definedName name="_AMO_SingleValue_416626384_TaskState.9" hidden="1">"'ie27dROCB87Jih5+JRY+yH3og+hPVM0Se+4RzSQNmO940gorykbu8df9aBRS/GWxBut6q74wcnNnXPG1HtmTPEF+FA2fAanNrySfU21fueVCdLnpg7SVwbHarYvrUDPM5zZHO5As/pErLlZ1s2NJNyb9ndB/WjaLUvpkX9b3EYW5rhfzjkEx17iXWBPDh51fkuZM+a05xK8te+uiaD0bSFDPCs2Ki6CninrRUkD7UHUS52qXPqraJEUbVLv'"</definedName>
    <definedName name="_AMO_SingleValue_472893794_TaskState" hidden="1">"'Partitions:13'"</definedName>
    <definedName name="_AMO_SingleValue_472893794_TaskState.0" hidden="1">"'SASUNICODE7V1Zb9s4EJ7nBfY/GFmgD0U3zn2gFxznKpo4WTtNsU+G6zhtsL5qOekGi/3v+3EoWhJ1y7JkdwnBto7hXBwOZ0iKfkPv6W8aUJ8q9EQ9mpBFDzSiIb2lNdqkddrAbwVPhtTF/Ts8HdJXfvpIU7qn3+kA5+/pHf1Kv9AbuqEOcPyFMkOcDVBSwLYAPcDRAYVnPBNQX0C1B9i1GW0BuQOa20xX0Rb4BjaWGj7rdEJn+FaULJwfM'"</definedName>
    <definedName name="_AMO_SingleValue_472893794_TaskState.1" hidden="1">"'6YucDwAb49eodytJs8u4DaBc2OGXUDVwVkfkjwCVvA6xLeQbALsfYa4xrXg9QH4P+LpMyiPQLfHWAW1XeigB110wfkXOsT3Dm2B1iGu1maauWXpH2aS14Glz2dd0JNc6lqb4mqKqzYkP+bzjo3HisDsxdJl2b6zTFKfQt4GPxPXXVxbfKUoWCg5tfkT9TZkuGpCehOU+1EIpSZTemI6j7hXBM3p7L6osymfFUt3yKWLoDnmNvFUoO14KW6W'"</definedName>
    <definedName name="_AMO_SingleValue_472893794_TaskState.10" hidden="1">"'MNxdIs7de00Jf7EWie+arbDr0/hiPE3bXn9ZnYMnby/Xno2uiDGLReCXu4XngVn3E84/MbT5mPL3/HRULThY88Iodtb2jvfkRyOtrYVrrJq45Ti9lIq/0rUvp5y3z1N3WxF4nGyqouGpMPey37uP9CzJKJ1yzzfFvRHznYZCNUY3Tq7kjz2TavGKW9ixJ/NyY/OWlO1xzc7GvsA2lQyfgamJeM55puIm95MB7k9sHmSUGZ7lOlHoNvjcd5W'"</definedName>
    <definedName name="_AMO_SingleValue_472893794_TaskState.11" hidden="1">"'/BYR/J8GJrenGHPjvbNlvADu2ZZYaGvP3NbcDyx4tlSO14RmrEykpLbe0TN1pzXrNe2shSd24fbEcIXjkVtjwaUrw92SXqfFnjCOfWhV3b3CI3WDHLn3r3KWpyaQ442pPYRClpD1Ea31RbU548qQtLuy/FPSauoCnETZ/TDW2bH+NSYgmqX96fWSf73Dr5cLSajZtawyqCyH3eOZBsum9ya1nxDtedsmdG6h2d0kdlueLjc+x8yT/UruOK7'"</definedName>
    <definedName name="_AMO_SingleValue_472893794_TaskState.12" hidden="1">"'fHcMYJLC4pdzu2bN2pf6BL/2+469CQkFG2R/nfvnpfmk0iPb/OzrOOyc/xVkC0HVY/1Rm+d/Qf'"</definedName>
    <definedName name="_AMO_SingleValue_472893794_TaskState.2" hidden="1">"'QHOrBJrbJdDcKYHmbgk090qguV8CzYMSaB6W4hM2CqIqeuUufcM9EfEU5eW/oeQjsAiqd3Z0ND/VaqLoQ0Ffcx8+5vhpingnXaSiSrsjFB3jEa5GHHW6sRzhSZPv94BxxLACnyh1z9eD2f01V8Q54d5fxYBNfE/wW+EY7ZkxKxivVk5Zs1ZMWQdK12mYVGFSX+Fc6e8CvxaudD1+45jmguupx3QdSd3lrcgadEN6KZyhxAi4hUxCHoupiCf'"</definedName>
    <definedName name="_AMO_SingleValue_472893794_TaskState.3" hidden="1">"'3IXKG42rY55aGaRqo7WoK/v26DdJdOutSlnOF7zuGrXGd97ilybxmFa1K5lKXuOeV17m/xk+kx1jnw5uP6dmYk3FJaD27EjBTLiHa/QAfAVull5wtddhbVlDqgXkZznKwCiCq9IJ+Q855TK/tsxrOgqLqV4GQkoqM/NPR0LOFt/QPLKkG/Z7g9y0gv+P+CNRfe87/jeTE7XPT8ePv114GwlVwyPqqJMBzmAuWg1yw7OeCZS8XLLu5YNnJBc'"</definedName>
    <definedName name="_AMO_SingleValue_472893794_TaskState.4" hidden="1">"'t2Lli2csGymQuWbDjcIxNxGLxeMpnHH/FIzp2nD10dvx4sk4K65N6sF+BxfkZpG2wDPe6BurMRsA+ArdnRwxNzKqNhOaLY8UUjq6eVBo9Ohmmlxnf7gLM4IpJ6cceOzrnMG0Yc64THaOkj1uS8hHOQZ3xbx7ML+oT20UgocziuJp59nhvLNXRzhhhjXjznsPdjHCeJJSsu4o62U8cKrvHpcMwtfda0QAuN4qIY2zxFDTbRn93MbQsXPBOSF'"</definedName>
    <definedName name="_AMO_SingleValue_472893794_TaskState.5" hidden="1">"'M/i7MDJpc641CNgg7Uv/YEaJ3DK+XMTNa/Tgq1/5FxF5ilyfGPIMo60zFjnucVQMqfz8hPGh7uEt/94waMvr2fZ7u0sgxC5zgP3RBWO8b8ynF/3fh1l6wXPQU1gcucc57ju2Ph/xp5fySyzt/+LtCqL1uWN81Kro4fkflvpoobryWw0tljP3UCvG+dv48a/omOWBr5rS+DR0/Xsqm5ueKykU3DMGUS9KHu4YpuYtx8/QyurAdMxtSHFFT41'"</definedName>
    <definedName name="_AMO_SingleValue_472893794_TaskState.6" hidden="1">"'yLxaNuBoP8/MI7wHj6abVHdJ5jgUtJqTSDcPokq5+yl1z7+Ooc+RRQ3ngtMBS67yXAGzEYAl/YqSJCX0dSXRq0n6jEnNTN3PRoPFlZDh1HMn63xZ3LqE8rnYXBI+tpaEj+0l4WNnSfjYXRI+9paEj/0l4eNgSfg4XBI+1PqKRXNSTdWLha2e8PbiD9zbZi//7IvLP4HLPxBpyF55TGo02t9re9c9OLA3rpGN8FnX9ZDx02hJ3XRqsXO2Sgd'"</definedName>
    <definedName name="_AMO_SingleValue_472893794_TaskState.7" hidden="1">"'ZKEXFK7rkec80d3Ec4W7DhqzjaGeSoh3DedR6Gd1SslnUNaieoIyxKWNTi7GpTWNVxqpyt6otY1XGqnK3qm1jVcaqcreqHWNVxqpyt6pdY1XGqnK3qj1jVcaqcreqfWNVxqpyt6oDY1XGqnK3qkNjVcaqFjAKumHsythVoF3FQcbPIjpzl8nW9dTt9dot5nl51/YE7TFSxox02B4rZfAiLONHadSb5N/hppw1AkG7IZRjG0E7JJjVCu63lY'"</definedName>
    <definedName name="_AMO_SingleValue_472893794_TaskState.8" hidden="1">"'J7PccLzdvz1anPOrNCtZJf35eNVpwfLqcHzCZLO5b/sDW0Ye/kOHxcUI/fnOy7sPjX//fZC3tLVpgjWbbieV9eekz3HW9b0rm8ovhdMeTODWJ/kHzXcbvfGM2+fv8TrtT+JAKfWP97p+EM211jcau4/dD+94+qGW1y0dG89GUi5hPvcp4Yr2a8WsleTY/EjH8z/i27fxPv+RxBohOcfcDnwvg44+NK93FBebfxc8bP5eHnGrwnh/Fxxscti'"</definedName>
    <definedName name="_AMO_SingleValue_472893794_TaskState.9" hidden="1">"'4+TY5zGvxn/Ns+sUx0tsE7nJN7iPjNRnPFwc3s4HUv4jiE9lB+R2B9Ejm9LyZ1338Pb8uq2uBu0tSt4shbJfRNapsWZFld6TKHPSSWPKn721l38bLvaFeaI/qRlm1cvdj57FWYt042Eues2iU/X95JzrD6Z//b75Oy+OIr3OO+ZzmuGU0rnhS5J/jfSg2uHnVNX/rAaO7BVU+pxFXyc+P0R2SMU5feS9knp5NN92qpKWdUkCq79OscOU9wb'"</definedName>
    <definedName name="_AMO_SingleValue_539372770_TaskState" hidden="1">"'Partitions:11'"</definedName>
    <definedName name="_AMO_SingleValue_539372770_TaskState.0" hidden="1">"'SASUNICODE7V1Zb+JIEK7nlfY/oKw0D6PZkJBbO4cI5BgNQ1ggGe0TYgjZQcuRAZOZaLX/fb+udvsCG9sY20EtBNjd1XV0f66uPmy/pQ/0k0Y0pAI9UZ+mNKMBTWhM72iH9mmX9vBfQM6Yeki/R+6Y/ubcORn0QL/TKY4/0Hv6lX6ht9SmLnj8gzJjHI1QUtC2QD3CpwsJz8gTVF8htQ/aHUu2oDyEzAOWq2QLfiOTSxnfXbqgK/wqSTMcV'"</definedName>
    <definedName name="_AMO_SingleValue_539372770_TaskState.1" hidden="1">"'5lTDzwG4NunNyh357HnCHT74LlncRdUFWg2hCVz0Apdx/gVlk3BfcgUDZwLXQfg/wm5z5A8gdw+cxXSjlAHfdRFD5p/pTP8HlIJss5wtmPVzB1bP7Asr4DLkI96kCe19NaagTMDZx1YXuXjrslnFsDZzaXHtn1nm2R9CnvrnCfOezif8ZmSMENJw9RPtNuY6Yoh5U1R7kcqkpos6YnlzJGWhkzDShdtZvBRunLHXDoNmY98TTyliB23xP0M'"</definedName>
    <definedName name="_AMO_SingleValue_539372770_TaskState.10" hidden="1">"'POGnDPVc8aZCx2eOsAvQTvKTLRD2XVa7OHMi2yDnGK9N8llyM7P+1NsDor8zaxc1NKShOc6XbwDzev14Fnnjmfg6ezktalxaEk36tU/R4vee/gc='"</definedName>
    <definedName name="_AMO_SingleValue_539372770_TaskState.2" hidden="1">"'ZJYykHmQgczDDGQeZSDzOAOZJxnIPM1A5lkmPmEvJamiV+7RN6SJiCctL/8NJefgIqTem9HRpqV+R3whvmlbq+RmU9fPyOuYv1nK3pT1xVARp6JucNz2yDGzAc2iRaeqtDMq9XKUMf9npLn52Ok7nCOt3OWPe9zgHTXYIwNJ7R0FCBqDSwhdR/gK2iK95qi+y3VdQKkB6zK2xgoFUBTpFf2GsVGV/jCPyjhaFv29WUoppcgINZoMb1T7jv6'"</definedName>
    <definedName name="_AMO_SingleValue_539372770_TaskState.3" hidden="1">"'lGnLOMe6p4ewVrpk5aAwuZR//F6iJEyfR9Fn0v6+X0hXwke0VXmN/TgVuO683DM+5EMKWs62x5HRrLDnZGkuOt8aSo62x5HBrLDnYGktKW2PJ/tZY8nLtcM52vgQr3DG7N2Y+x9mEZ+edEbOiqrMVfY53e9a88EfQls2oXcyrq/GCkCSjSjnSnFpzpv7y6zw77ie/zKlD0IkocmZqUOMYuc/jFftYjmEmXD/h5d/gWI0+aizDiK2LvwZKul'"</definedName>
    <definedName name="_AMO_SingleValue_539372770_TaskState.4" hidden="1">"'PaLHC05KR061NBXo1uMZ6ph7TZn1cTeV/W5tJA3VwBh+vyuQayqvhchLasGKFGi6HaPh5ObRQ08O1Cet8c/RgpIjRIi3SweYkWbML3tdfGgvBt4fmkh4Ngf3mN0vdIU2P/a3y7nDIN9A/JtL+SWsb51JrrSRcBdVy9SbS/8HJ1/JZziIFgX6Baoc09cDflXmqZ9LRa/oZbf92Wv4IHKYNTlTqw4gbfMmx+WRiwaz/JWKXFdHJ/RBS5Yesuz'"</definedName>
    <definedName name="_AMO_SingleValue_539372770_TaskState.5" hidden="1">"'Aytom5yXtQ9BqqUcxZXpS2uvIvUO7R+kzUdseUqBhU0e0u4RN8DEaaEdydE8P6HIXNS8+oP1rywOBM2XLpS4s78r1pJz16L/ZzoUcqJHgc50eMwJ3oc5USP45zocZITPU5zosdZTvRQOwI2rUkxUi/mtw7s7sUH3NvGL/+8EJffQss/EWnIXvnRmila7LXdq7Y2bZvCrL/u+sy4BFvqlFNeuXqr6iCOpKB4xWt50mvOPXzOkVo3KSv4dGJZ'"</definedName>
    <definedName name="_AMO_SingleValue_539372770_TaskState.6" hidden="1">"'0VmhedBqvxcp8RDVgNQLlNGY0pjaDKb2Nao0qhJHVUmjSqMqcVQdaFRpVCWOqkONKo2qxFF1pFGlUZU4qo41qjSqEkfViUaVRlXiqDrVqNKoShxVZxpVGlUbmAXd07jSuFqKq1WUq1cR7bXLcPt6KuYOzxbrnN+9PcueipHFirTfU0Gy0EUg40dm0pu0+EyWbFpk2Z30eo+A866C5X2Nfe2v299UaMh1NvOtleR6nHiyVnm/bPqdeLZ0Vur'"</definedName>
    <definedName name="_AMO_SingleValue_539372770_TaskState.7" hidden="1">"'vt3P1is/nSPHuJlF61KjP9xINHVyUPU38TvEvrq6BefXYJQuskSxbcN37JP2UM8V9LXm1vKFVu6xbyBO056BOdve08x6qGdsifUy0vdO3OHtgHUfMT+y6vffwfCC5Kzy9vdOL1DYebJp4mNx0DC19mYi0xD1XF9qraa+WsVfzxj/av2n/Ft+/ibtrzmHRBY4+4lvTPk77uMx93LLRrvZz2s8l4efqfO+89nHax+XFx8mZRe3ftH9bx79dw7'"</definedName>
    <definedName name="_AMO_SingleValue_539372770_TaskState.8" hidden="1">"'ZbfoK5uHe6pT2c9nCZezjvDHl4H+f/nI0+dJ2QeKqGnEuXtWzf3e7vN/J0dae/4qaeDHFOf1He1tbSXdN6CWso0cblzrYN49PVmy1aqLNPLj8ezn8v+uT4vjhI91XeM5rXDJKUl1XzosPH+5ersFc1kDZiuvtQV6zzSRyiJncC+TVY/96CP9lMG3TM3SlFly8OZ6Uq0ba8SLS6sMs5sW2ntgL42DFBwcOnwNr3uRd9COyZwkm65B7RQNqE9'"</definedName>
    <definedName name="_AMO_SingleValue_539372770_TaskState.9" hidden="1">"'Y4iobiibuwef9GDhq3FGxJvtam64gcnN3fJCVPvmDHFV+BD2fAFnJrwSnaeuvqdOSOkT00dpK/0j9VsX1qCngc4szncgWbxqThTs67ra0m4N+1vg/rRtFvW0iP/NvgamZmjEDkC8o+9xPuAnh08qvymImfMaY9svK3vbgm/9E0hQzwvMiwu/J4r6UVJDdeDaJcqlbn2F9EiKZqk3gU1Z49la+vWYuZBVTjMuK+3Ze0tbH+0sO7fJsHPWhJt'"</definedName>
    <definedName name="_AMO_SingleValue_572615156_TaskState" hidden="1">"'Partitions:11'"</definedName>
    <definedName name="_AMO_SingleValue_572615156_TaskState.0" hidden="1">"'SASUNICODE7V1bb+I4FD7PK+1/QKw0D6NZKL1XOxdR6GU0DGWBdrRPFaV0By2XLoTOVqv97/v5OM4NEpKQJimyEJDYx+difz4+tnN5T5/oHxrTiAr0RAOa0ZyGNKUJfaAiVahEO/gvIGdCfaTfI3dCf3Luggx6oF/pGMef6CP9TD/Re+pSDzz+QpkJjsYoKWg7oB7j04OEZ+QJqjtIHYC2aMkWlPuQucdylWzBb2xyqeJbojO6wK+SNMdxn'"</definedName>
    <definedName name="_AMO_SingleValue_572615156_TaskState.1" hidden="1">"'Tn1wWMIvgN6h3I3HnsOQFcBzx2Lu6CqQbMRLFmAVug6wa+wbAbuI6Zo4VzoOgT/L8h9huQp5A6Yq5B2gDoYoC760PyOTvC7T7uQdYKzolUzN2z90LK8Bi4jPupDntTSW2sGzgyc3cLyOh/3TD7zAM5uLn227W+2SdansLfJeeK8j/M5nykJc5Q0TP1Eu02YrhxS3gzlfqQiqc2SnljOAmlpyDSsdNFmBh+lK3fCpdOQ+ch94ilF7LglVjKQ'"</definedName>
    <definedName name="_AMO_SingleValue_572615156_TaskState.10" hidden="1">"'0WyQc0bXJfnkuLlZc+oNBdHfllRCDY1oZM7q5bufvD4+nkXe6CW+zl5Oyxrvrogd/dqnbPH7SP8D'"</definedName>
    <definedName name="_AMO_SingleValue_572615156_TaskState.2" hidden="1">"'uZuBzL0MZO5nIPMgA5mHGcg8ykDmcQYyTzLxCTspSRWjcp++I01EPGl5+e8ouQAXIfXejI42l1oOFX0o6haP4Y8cPxmId6JFKqq0M0LxcpTx31ekufnY6UXOkVaW+OOOIb0RpB0lSmpvRChoDC4hdB3jK2jL9JYjvB63cAGlhqzLxIobC6Ao0xv6BXFynX4zj6o4WhUJvFtJKaXIaCWaDG+E84H+pQZyThEDN3D2Br1iARqDS9nH/wVq4sR'"</definedName>
    <definedName name="_AMO_SingleValue_572615156_TaskState.3" hidden="1">"'JNH2W++LblXQFfGR7hdfYn1OB287bM8JzLoSw5WRrLDneGkuOtsaSw62x5GBrLNnfGkv2tsaS3a2xpLI1lrxeO5wrX6/BCnfM7o2ZT3E25ZVaZ8SsqJpsxYDj3b61RvgZtFUzahdrrGq+INdcRVQpZx0za/3MX36TV0r95Fc5dQQ6EUXOTQ0aHCMPeL5iH8s5zJTrJ7z8Kxyr2UeDZRixdfHXQEl3SpsHzpaclG59ashr0DXmM82QNvvzai'"</definedName>
    <definedName name="_AMO_SingleValue_572615156_TaskState.4" hidden="1">"'Pv28ZcWqibC+BwUz6XQFYdn7PQlpUj1Gg5VNvHw6mNgha+PUgfmLMfI0WEBmmRDjbP0YJt+L7uxlgQvi08n/RwEOwvL1H6Hmlq7n+Jb49TZoH+IZn2V1KrOJ9ZK0zpIqCJ3ptE+wsv18RvNYcYCPYFqhW6PAL3Uh6lVklPq+WvuPU3bfkLeJAqONXpFlZc4VuFza8LA3btJxmrdJhO7pVHkRu27sKs0CrqNudF3W9WpZyruCpteRdWpN6g9'"</definedName>
    <definedName name="_AMO_SingleValue_572615156_TaskState.5" hidden="1">"'dus6ZgtVzGooNlZwSX6fniYEt5d8eC98BFzUuvqD9a6sDgTNpy7UuKu9q/bVc1ei0pO9NjNiR57OdFjPyd6HOREj8Oc6HGUEz2Oc6LHSU70ULvDL61JOdIo5rf36x7Fhzzaxi//vBSXX0PL3xFpyFH50VopWh613bu2Nm2Xwuy/lnxWXIItdcqprt29VXUQR1JQvOK1POk95z4+p0htmpQ1fG5jWXG7RvOg3X4vUuIhqgWpZyijMaUx9TKY'"</definedName>
    <definedName name="_AMO_SingleValue_572615156_TaskState.6" hidden="1">"'qmhUaVQljqpdjSqNqsRRtadRpVGVOKr2Nao0qhJH1YFGlUZV4qg61KjSqEocVUcaVRpViaPqWKNKoypxVJ1oVGlUvcAq6I7GlcbVSlyto1y/i2jvXYa7rqdmXuHZYZ3ze23PqickZLEj7feEiCx0Ecj4kZn0Ni0/nyObFll1V7W+RsB5V8Hqscbu+5uONzUacZ3NfWsluREnnqx13i+bcSeeLbdr9fe7cvWCzxdI8V5NovRo0IDvJRo5uCh'"</definedName>
    <definedName name="_AMO_SingleValue_572615156_TaskState.7" hidden="1">"'72vid4V/0rqHZe+ySBdZIli247n2SfsqZ4u5LXi2vaN1V1h3kCdpTUCd79bTzHqo52yJ9TLRrp69x9sA6jpmfuOr23sPzgeRV4eldO71MbePBpomHyZeOoaUvE5GWuOfqTHs17dUy9mre+Ef7N+3f4vs3cXfNKSw6w9FnfBvax2kfl7mPWzXb1X5O+7kk/FyT753XPk77uLz4OLmyqP2b9m+b+LdL2HbNT7MW9053tIfTHi5zD+ddIQ/v4/'"</definedName>
    <definedName name="_AMO_SingleValue_572615156_TaskState.8" hidden="1">"'yfszGArlMST9WQa+mylu272/39Rp56d/o7burJEKf0B+Vtby3dPa3XsIcSbV7ubNswPl295aCDOvvi8uPh/PeyT47vi4N0X+c9o3nNIEl52TUvO3y8f7kae1UDaWOmuw/VY51P4hA1WQzk12L9+0v+5GXa4Na8OqXs8sXhrFQlupYXiVYXdjkntu3UTgAfOyYoePgUWPsBj6IPgSNTOEnnPCIaSJuy3lEklNfUjT3iL3vQsLV4ReINJ3VX/'"</definedName>
    <definedName name="_AMO_SingleValue_572615156_TaskState.9" hidden="1">"'ODk5i45ZeqiGVPcAR/Khm/g1IZXsvNU73fmjJE+M3WQvtI/VrN9acVR9ga5y8/DmZm13IzJ+960uQu6R9NWWTOP/NvifjE3Zx5y1uMfb4n3wTw7eNT5TTXOONOezXhb3F37fukvhQbxjMiwWPB7lqQXGQ30AdEidapyvS8jRFK0Sb0LaMFeytbWrcXcg6R1OHH3rlUtLax+tJDt3xrBT1YSrTvlZwr1XdGlwsVXjqcL0E7yk3Uf9i1GJZw5'"</definedName>
    <definedName name="_AMO_SingleValue_576762798_TaskState" hidden="1">"'Partitions:13'"</definedName>
    <definedName name="_AMO_SingleValue_576762798_TaskState.0" hidden="1">"'SASUNICODE7V1Zb9tGEJ7nAv0PggvkIUgt3wdyQZavILbsSo6DPgmKLCdGdUWUnRpF/3u/neWK5PKmKFJKF4Qocjk7187Ozh5cvqH39DcNqE8VeqIeTciiBxrRkN7SGm3SOm3gv4InQ+oi/Q5Ph/SVnz7SlO7pdzrA9Xt6R7/SL/SGbqgDHH8hzxBXA+QUsC1AD3B0QOEZzwTUF1DtAXZtRltA7oDmNtNVtAW+gY2lht86ndAZzoqShetjx'"</definedName>
    <definedName name="_AMO_SingleValue_576762798_TaskState.1" hidden="1">"'tQFjgfg7dEr5LvV5NkF3CZwbsywC6g6OOtDkkfACl6HOAvJJsDeZ4hr3AteH4D/I54+g/IIdHuMVVDbhQ560EUXnH+hQ5x3aAu0DnG3NtPMLUv/MJO8Dix9vuqCnuRS19oUd1PctSH5MV93bDxWBGYvli7L9p1lkvoU8jb4mbjv4t7iO0XBQs6pzZ8otyHDVRPSmyDfj0IoNZnSE9N5RFoRNKezdFFmU74qlu6QcxdBc8x14qlA2/FS3CyB'"</definedName>
    <definedName name="_AMO_SingleValue_576762798_TaskState.10" hidden="1">"'AcPdJeLcvdeU8Bdrkfiu2Qq7Po0vxtO07fWX1Tl48rZy7dnoihizWAR+uVt4Hph1P+F8iaHNx5TP89NRpeBgzQuj2FnbO96THw1d73lqJK0dh9OuJq6VTguoYrt0ddfJ521PVWorAo/TU6toeCrMvWxT7yO9VjJKp9yqTpE2Yr7TUKjG6Mbph/nj2qRavOLae+zp1bmxeXPKur5m9/S+wO6VDJ+BqYlY0XmmYjL3kwHSJzYPMoIN70E7Ee4'"</definedName>
    <definedName name="_AMO_SingleValue_576762798_TaskState.11" hidden="1">"'2+Nx25b8FhH+Xwomt6cYc+O9s2W8AO7Zllhoa8/ma64Flj8TKUeDw3rAThSktt7RRAMdT6CXvLYUkZeP283L04ZFrYcOnKcHfk52nxr8xjnxKVaTe4BA7zY5d+ta5S1OSSXHGlZ7CIHJJe4jW+qLqnGglkta4sO806CV1AU8jbP6YamzZ/hKTEE1SX5F9ZJ/vcOvlwtJKNm1tDCoLIfd45kGy6b3JtWfEu2l2yd3vUPXukjoszxcbn2PnSb'"</definedName>
    <definedName name="_AMO_SingleValue_576762798_TaskState.12" hidden="1">"'6Au447t8dwxiAszil3UrZs3amv26X/0u46NCRklPVRfjdYb0uzSaT33bPzrGPyc7wVEMmHlU91hu8d/Qc='"</definedName>
    <definedName name="_AMO_SingleValue_576762798_TaskState.2" hidden="1">"'5lYJNLdLoLlTAs3dEmjulUBzvwSaByXQPCzFJ2wURFW0yl36hjQR8RTl5b8h5yOwCKp3dnQ0P9VqouhDQV9zGz7m+GmKeCddpKJyuyMUHeMR7kYcdbqxHOFJk9N7wDhiWIFP5Lrn+8Esfc0VcU649VcxYBPnCf4rHKM9M2YF49XKKWvWisnrQOk6DZMqTOorXCv9XeDfwp2ux28c01xwOfWYriOpO78VWYJuSC+FM+QYAbeQSchjMRXx5D5'"</definedName>
    <definedName name="_AMO_SingleValue_576762798_TaskState.3" hidden="1">"'EznBcDfva0jBNA7VdTcG/X7dBuktnXcpyrnC+Y9gal3mPa5rs16yiVcm+1CXSvPI66Wv8RHqMdT68/TG9N+b0uCS03rsSMFPOIer9AD8BW6WX3FvqsLesINcD8zKc9cEqgKjSC/oNfc5jem1f1XAVFFW/CoSUVGTkn46G3lt4S//AkmrQ7wn+3wLyO9JHoP7ac/1vJCdun5uOH3+79jIQroJDllclAZ7DXLAc5IJlPxcse7lg2c0Fy04uWL'"</definedName>
    <definedName name="_AMO_SingleValue_576762798_TaskState.4" hidden="1">"'ZzwbKVC5bNXLBkw+EemYjD4PWSyTz+iEdy7jxt6Or49WCZFNQlt2a9AI/zM0rbYBvocQvUnY2AfQBszY4enphTGQ3LEcWOLxpZPa00eHQyTCs1Tu0DzuKISOrFHTs617LfMOJYJzxGSx+xJuclnIM849s6nl3QJ9SPRkKZw3E18ezz3FiuoZszxBjz4jmHvR/jOEksWXERd7SdOlZwjV+HY27ps6YFWmgUF8XY5ilKsIn27GZuW7jgmZCke'"</definedName>
    <definedName name="_AMO_SingleValue_576762798_TaskState.5" hidden="1">"'BZnB05f6oxzPQI2WPvSH6hxAiefv2+i5nVasPWP3FeR/RQ5vjFkGUdaz1jnucVQsk/n5SeMD3cOb/vxgkdfXs96u7ezHoTo6zxwS1ThGP8rw/l179dRtlbwHNQEJnef4xz3HRv/z9jyK5ll7+3/Iq3qRevyxnmp1dFDcr+tdFHD/WQ2Glus526g1Y3zt3HjX9ExSwPn2hJ49HQtuyqbGx4r6RQccwZRL8oertgm5m3Hz1DLasB0TG1IcYVf'"</definedName>
    <definedName name="_AMO_SingleValue_576762798_TaskState.6" hidden="1">"'DTKvlg042s+z5xHegkfTTaq7JHMcClrNSaSbB1G53O2USvOvY+hzZFHDteB0wJKrfq6A2QjAkn5FSZIc+rqS6NUkfcakZqbuZ6PB4k7IcOpJyTpfFrcuoXwuNpeEj60l4WN7SfjYWRI+dpeEj70l4WN/Sfg4WBI+DpeED7W+YtGcVFO1YmGrJ7yt+AO3ttnzP/vi8k/g8g9EGrJVHpMajfa32t51Dw7sjWtkI3zWdT1k/DRaUjedWuycrdJ'"</definedName>
    <definedName name="_AMO_SingleValue_576762798_TaskState.7" hidden="1">"'BFkpR8Youed4zzV0cR0ht2JB1HO1MUrRjOI9aL6NbSjaLugbVE+QxNmVsajE2tWmsylhV7la1ZazKWFXuVrVtrMpYVe5WtWOsylhV7la1a6zKWFXuVrVnrMpYVe5WtW+sylhV7lZ1YKzKWFXuVnVorMpY1QJGQTeMXRm7CrSrOMj4WURn7jLZup66vV67xTwv79qeoD1GypiRDttjpQxehGX8KI16k/w73JSzRiBoN4RybCNohwSzWsH9tl'"</definedName>
    <definedName name="_AMO_SingleValue_576762798_TaskState.8" hidden="1">"'Jwq+d4oXlbvjr1WWdWqFbya/uy0Yrzw+W0gNlkacfyH7aGNuydHIePC+rxm5N9Fxb/+v8+e2FvzgpzJPNWPO/LS4/pTvHWJZ3LK4rfFUPu3CD2B8l3Hbf7jdHs6/c/4U7tTyLwifW/dxrOsN01FreK2w/tf/+omtEmFx3NS18mYj7xLueJ8WrGq5Xs1fRIzPg349+y+zfxns8RJDrB1Qf8LoyPMz6udB8X1O82fs74uTz8XIP35DA+zvi4Z'"</definedName>
    <definedName name="_AMO_SingleValue_576762798_TaskState.9" hidden="1">"'fFxcozT+Dfj3+aZdaqjBtbpnMRb3GcmijMebm4Pp2MJ3zGkh/wjEvuDyPFtKbnz7nt4XV7dGneDunYFT9YiuW9Cy9Q4U+NKjyn0OankUcXPXruLn21Xu8Ic0Z+0bPPqxc5nr8KsZbqRMHfZJvHp+l5yjtUn899+n5zdF0fxHuc903nNcErpvNAlyW8jPbh22Dl19R9WYwe2ako9roKPE/8/IluEovxe0jYpnXy6T1tVKauaRMGlX+fYYYq0'"</definedName>
    <definedName name="_AMO_SingleValue_576788546_TaskState" hidden="1">"'Partitions:11'"</definedName>
    <definedName name="_AMO_SingleValue_576788546_TaskState.0" hidden="1">"'SASUNICODE7V1Zb+JIEK7nlfY/oKw0D6PZkJBbO4cI5BgNQ1ggGe0TYgjZQcuRAZOZaLX/fb+udvsCG9sY20EtBNjd1XV0f66uPmy/pQ/0k0Y0pAI9UZ+mNKMBTWhM72iH9mmX9vBfQM6Yeki/R+6Y/ubcORn0QL/TKY4/0Hv6lX6ht9SmLnj8gzJjHI1QUtC2QD3CpwsJz8gTVF8htQ/aHUu2oDyEzAOWq2QLfiOTSxnfXbqgK/wqSTMcV'"</definedName>
    <definedName name="_AMO_SingleValue_576788546_TaskState.1" hidden="1">"'5lTDzwG4NunNyh357HnCHT74LlncRdUFWg2hCVz0Apdx/gVlk3BfcgUDZwLXQfg/wm5z5A8gdw+cxXSjlAHfdRFD5p/pTP8HlIJss5wtmPVzB1bP7Asr4DLkI96kCe19NaagTMDZx1YXuXjrslnFsDZzaXHtn1nm2R9CnvrnCfOezif8ZmSMENJw9RPtNuY6Yoh5U1R7kcqkpos6YnlzJGWhkzDShdtZvBRunLHXDoNmY98TTyliB23xP0M'"</definedName>
    <definedName name="_AMO_SingleValue_576788546_TaskState.10" hidden="1">"'/HyhnivSVNj4zLF1AdpJfrL+w77FahdnTlQb5BzdtUk+RW5m1p56b0D0t2XtooaGNDRH+PLdX15/H88ibyQTX2cvp0WNS0viSL/2KVr83tP/'"</definedName>
    <definedName name="_AMO_SingleValue_576788546_TaskState.2" hidden="1">"'ZJYykHmQgczDDGQeZSDzOAOZJxnIPM1A5lkmPmEvJamiV+7RN6SJiCctL/8NJefgIqTem9HRpqV+R3whvmlbq+RmU9fPyOuYv1nK3pT1xVARp6JucNz2yDGzAc2iRaeqtDMq9XKUMf9npLn52Ok7nCOt3OWPe9zgHTXYIwNJ7R0FCBqDSwhdR/gK2iK95qi+y3VdQKkB6zK2xgoFUBTpFf2GsVGV/jCPyjhaFv29WUoppcgINZoMb1T7jv6'"</definedName>
    <definedName name="_AMO_SingleValue_576788546_TaskState.3" hidden="1">"'lGnLOMe6p4ewVrpk5aAwuZR//F6iJEyfR9Fn0v6+X0hXwke0VXmN/TgVuO683DM+5EMKWs62x5HRrLDnZGkuOt8aSo62x5HBrLDnYGktKW2PJ/tZY8nLtcM52vgQr3DG7N2Y+x9mEZ+edEbOiqrMVfY53e9a88EfQls2oXcyrq/GCkCSjSjnSnFpzpv7y6zw77ie/zKlD0IkocmZqUOMYuc/jFftYjmEmXD/h5d/gWI0+aizDiK2LvwZKul'"</definedName>
    <definedName name="_AMO_SingleValue_576788546_TaskState.4" hidden="1">"'PaLHC05KR061NBXo1uMZ6ph7TZn1cTeV/W5tJA3VwBh+vyuQayqvhchLasGKFGi6HaPh5ObRQ08O1Cet8c/RgpIjRIi3SweYkWbML3tdfGgvBt4fmkh4Ngf3mN0vdIU2P/a3y7nDIN9A/JtL+SWsb51JrrSRcBdVy9SbS/8HJ1/JZziIFgX6Baoc09cDflXmqZ9LRa/oZbf92Wv4IHKYNTlTqw4gbfMmx+WRiwaz/JWKXFdHJ/RBS5Yesuz'"</definedName>
    <definedName name="_AMO_SingleValue_576788546_TaskState.5" hidden="1">"'Aytom5yXtQ9BqqUcxZXpS2uvIvUO7R+kzUdseUqBhU0e0u4RN8DEaaEdydE8P6HIXNS8+oP1rywOBM2XLpS4s78r1pJz16L/ZzoUcqJHgc50eMwJ3oc5USP45zocZITPU5zosdZTvRQOwI2rUkxUi/mtw7s7sUH3NvGL/+8EJffQss/EWnIXvnRmila7LXdq7Y2bZvCrL/u+sy4BFvqlFNeuXqr6iCOpKB4xWt50mvOPXzOkVo3KSv4dGJZ'"</definedName>
    <definedName name="_AMO_SingleValue_576788546_TaskState.6" hidden="1">"'0VmhedBqvxcp8RDVgNQLlNGY0pjaDKb2Nao0qhJHVUmjSqMqcVQdaFRpVCWOqkONKo2qxFF1pFGlUZU4qo41qjSqEkfViUaVRlXiqDrVqNKoShxVZxpVGlUbmAXd07jSuFqKq1WUq1cR7bXLcPt6KuYOzxbrnN+9PcueipHFirTfU0Gy0EUg40dm0pu0+EyWbFpk2Z30eo+A866C5X2Nfe2v299UaMh1NvOtleR6nHiyVnm/bPqdeLZ0Vur'"</definedName>
    <definedName name="_AMO_SingleValue_576788546_TaskState.7" hidden="1">"'vt3P1is/nSPHuJlF61KjP9xINHVyUPU38TvEvrq6BefXYJQuskSxbcN37JP2UM8V9LXm1vKFVu6xbyBO056BOdve08x6qGdsifUy0vdO3OHtgHUfMT+y6vffwfCC5Kzy9vdOL1DYebJp4mNx0DC19mYi0xD1XF9qraa+WsVfzxj/av2n/Ft+/ibtrzmHRBY4+4lvTPk77uMx93LLRrvZz2s8l4efqfO+89nHax+XFx8mZRe3ftH9bx79dw7'"</definedName>
    <definedName name="_AMO_SingleValue_576788546_TaskState.8" hidden="1">"'ZbfoK5uHe6pT2c9nCZezjvDHl4H+f/nI0+dJ2QeKqGnEuXtWzf3e7vN/J0dae/4qaeDHFOf1He1tbSXdN6CWso0cblzrYN49PVmy1aqLNPLj8ezn8v+uT4vjhI91XeM5rXDJKUl1XzosPH+5ersFc1kDZiuvtQV6zzSRyiJncC+TVY/96CP9lMG3TM3SlFly8OZ6Uq0ba8SLS6sMs5sW2ntgL42DFBwcOnwNr3uRd9COyZwkm65B7RQNqE9'"</definedName>
    <definedName name="_AMO_SingleValue_576788546_TaskState.9" hidden="1">"'Y4iobiibuwef9GDhq3FGxJvtam64gcnN3fJCVPvmDHFV+BD2fAFnJrwSnaeuvqdOSOkT00dpK/0j9VsX1qCniVH+TtQLD4TZ2rWdH0N/vem7W3QPpo2yxp65N8GXx8zcwQiRz/+cZd4F9Czg0eV31LkjDftUY235d2t4Je+KVSIZ0WGxYTfMyW9CKnhWhCtUqUy1/0iUiRFk9R7oObsrWxt3VrMPIgKgxf3lbastYXljxbK/Vsk+ClLooUn'"</definedName>
    <definedName name="_AMO_SingleValue_587946619_TaskState" hidden="1">"'Partitions:13'"</definedName>
    <definedName name="_AMO_SingleValue_587946619_TaskState.0" hidden="1">"'SASUNICODE7V1Zb9s4EObzAvsfjCzQh6Ib5z7QC45zFU2crJ2m2CfDcZzWWF+1nGSDxf73/TgURYm6ZVmyu4RgWaKGc3E4HB6i3rGP7G82ZANWYU+sx6bMYn02ZiP2nq2xTbbONvBfwZMR6yL9Hk9H7Bs9fWQz9sB+Zwe4/sg+sF/ZL+wdu2Ed4PgLeUa4GiInh20BeoijAwoveMah7kC1B9g1hzaH3AHNbaIraXN8QxtLDb91dsLOcJaUL'"</definedName>
    <definedName name="_AMO_SingleValue_587946619_TaskState.1" hidden="1">"'FwfE6YucPSBt8feIN+tJs8u4DaBc8PBzqHq4GwASR4By3kd4cwlmwL7gCCucc957QP/Zzx9AeUx6PYIK6e2Cx30oIsuOL9jhzjvsC3QOsTdmqOZW5K+70heB5YBXXVBT3Cpa22Guxnu2pD8mK47Nh4rArMXS5dk+0EyCX1yeRv0jN93cW/RnaRgIefM5o+X24jgqgnpTZHvuRBKTaL0RHQekVYEzZmTzstsRlfF0h1R7iJoTqhOPBVoO16K'"</definedName>
    <definedName name="_AMO_SingleValue_587946619_TaskState.10" hidden="1">"'kDYkuPtEnLv3muL+Yi0S3zVZYden8cV4mra9/rI6B0/eVq7tjK7wMYtF4Be7heeBWfcT6ksMbTpmdJ6fjiwFhTUvjHxnbe94T340dL3nqZG0dhxOu5q4VqoWUMZ26equyudtT2VqKwKP6qlVNDwV4l60qQ+RXisZpVNqVWdIGxPfaShUY3Sj+mH+uDapFq+o9h57enVubN6coq6v2T29O9i9lOErMDURK6pnMiZzPxkifWrzICLY8B60inC'"</definedName>
    <definedName name="_AMO_SingleValue_587946619_TaskState.11" hidden="1">"'3wecWrhWGW8D49ymc2rpuzEXh3pb/BtATW26hpQmdr6kuWPZorBgJDu8Rq0hMarqljQQob6GXvrckkpSP29eLEYhHqokNn644f092nhr9JjjyKVmeeoOD7zY7cWlc5y5NWSbFGVd6EgPPJSwiWuuLqne8pUha68K+1aCX1AW8Dbf6Y1Yj2/aXmIBoMvkl2Ufy+4pbLxeWVrLpa2RQaXDJJ44fyab5JtWfMe2p2WXu3oeseZesQxLd2fiUpS'"</definedName>
    <definedName name="_AMO_SingleValue_587946619_TaskState.12" hidden="1">"'f5Du467txeQ41EWJRT7Kds2dqT37hL/73ddWiIyyhqpPh6sN6iZpNI78Fn51nH5Od4KyCeDyufqoPvA/sP'"</definedName>
    <definedName name="_AMO_SingleValue_587946619_TaskState.2" hidden="1">"'myXQ3CqB5nYJNHdKoLlbAs29Emjul0DzoASah6X4hI2CqPJWucu+I41HPEV5+e/I+QgsnOq9HR3NT7WaKPqQ0NfUhk8ofpoh3kkXqcjc7ghFx3iEuzFFnW4sR3jSpPQeMI4JluPjuR7ofuikr7kizim1/jIGbOI8xX+FYrQXwixhvFo5Jc1aMXkVlK7TMKnCpL7CtdTfBf4t3Ol6/E4xzQWVU4/oKknd+a3IEnRDeimcIccYuLlMXB6LqPA'"</definedName>
    <definedName name="_AMO_SingleValue_587946619_TaskState.3" hidden="1">"'nDyFyhuNq2NeWhmkWqO1qCv79ug3SXTrrkpZzhfM9wdaozHtU00S/ZhWtSvSlLpHmlVelr9ET4THW6fD2x/TemOpxCWi9d8VhZpSD1/shfhy2yl5Tb6lD3rKCXH3iZeT0wSqAqLJX7Df0OY/ZW/uqhqugqPpNIKSgIiL/dDT03sJ79g8sqQb9nuD/PSB/IH0M6m891/9GcuL2uen48bdrrwPhKjhEeVUS4DnMBctBLlj2c8GylwuW3Vyw7O'"</definedName>
    <definedName name="_AMO_SingleValue_587946619_TaskState.4" hidden="1">"'SCZTsXLFu5YNnMBUs2HO6RiTgMXi+ZzOOPaSTn3tOGro5fD5ZJQl1Sa9YL8Dg/o7QNsoEetUBdZwTsE2BrdvTwRJyKaFiMKHZ80cjqaaVBo5NhWqlR6gBwFkVEQi/u2FFdi37DmGKd8BgtfcSanJdwDvKMb+t4dsG+oH40EsocjquJZ1/nxnIN3ZwhxpgXzzns/RjHSWLJiou4o+1UWcE1fh2KuYXPmhVooVFcFGObpyjBJtqzm7lt4YJmQ'"</definedName>
    <definedName name="_AMO_SingleValue_587946619_TaskState.5" hidden="1">"'pLiWZwdqL7UGeV6BGyw9oU/kOMEKp+/byLndVqw9c/UVxH9FDG+MSIZx1rPWOe5RVCiT+flJ4wPdw5v+/GKRl/eOr3dW6cHwfs6fWqJKhTjfyM4v+79OsrWCp6DGsfk7nOc475j4/8ZW34ps+i9/V+klb1oXd44L7U6ekjut6UuarifOqOxxXruBlrdOH8bN/4VHbM0cK4tgUdP17LLsrmhsZJOwTFnEPWi7OGKbGLedvwMtawGTMesDSmu'"</definedName>
    <definedName name="_AMO_SingleValue_587946619_TaskState.6" hidden="1">"'8KtB5tWyAaX9PHse4S14NN2kuksyxyGh5ZxEunkQmcvdTsk0/zqGAUUWNVxzTockuezncpiNACzpV5QkyaGvK4leTTIgTHJm6sEZDeZ3XIZTT0rW+bK4dQnlc7G5JHxsLQkf20vCx86S8LG7JHzsLQkf+0vCx8GS8HG4JHzI9RWL5qSaqhULWz3hbcX71Npmz//ii8u/gMs/EGmIVnnC5Gi0v9X2rntQsDeukY3wWdf1kPHTaEnddGqxc7Z'"</definedName>
    <definedName name="_AMO_SingleValue_587946619_TaskState.7" hidden="1">"'SB1koRcUruuR5zzR3cRwhtWFD1nG0M0nRjuE8ar2MbinZLOoaVE+Qx9iUsanF2NSmsSpjVblb1ZaxKmNVuVvVtrEqY1W5W9WOsSpjVblb1a6xKmNVuVvVnrEqY1W5W9W+sSpjVblb1YGxKmNVuVvVobEqY1ULGAXdMHZl7CrQruIg42cR1dxlsnU9dXu9dot4Xt61PUF7jJQxIx22x0oZvHDLeC6NepP5d7gpZ41A0G4I5dhG0A4JZrWC+2'"</definedName>
    <definedName name="_AMO_SingleValue_587946619_TaskState.8" hidden="1">"'2l4FZPeaF5W746G5DOrFCt5Nf2ZaMV54fLaQGzydKO5T9sDW3YOzmKjwvWozcnBy4s/vX/A/LC3pwV4kjkrXjelxce053irUs6l1csflcMsXMD3x8k33Xc7jdGs6/f/4I7uT8Jx8fX/95rOMN211jcKm4/tP/9o2pGm1x0NC98GY/5+LucJ8arGa9WslfTIzHj34x/y+7f+Hs+R5DoBFef8LswPs74uNJ9XFC/2/g54+fy8HMN2pPD+Djj4'"</definedName>
    <definedName name="_AMO_SingleValue_587946619_TaskState.9" hidden="1">"'5bFx4kxTuPfjH+bZ9apjhpYZ+eMv8V9ZqI44+Hm9nA6lvAdQ3rIP2Z8fxAxvi0kV+++h9fl1a1xN6hrV/BkLSb2TWiZGmdqXOkxhT4nlTyq+Nlrd/Gz7XJXmCP2J1u2efVi57NXYdYy3UiYu2yT+HR9Lzll9cn8t98nZ/fFUbzHec90XjOcUjovdMnEt5H6rh12Tl39h9XYga2aUo+r4OP4/3Nki1CU30vaJqWTT/dpqyplVZMouPTrFDvM'"</definedName>
    <definedName name="_AMO_SingleValue_617623402_TaskState" hidden="1">"'Partitions:13'"</definedName>
    <definedName name="_AMO_SingleValue_617623402_TaskState.0" hidden="1">"'SASUNICODE7V3pb+I4FPfnlfZ/QF1pPoxmS+9Dc4nSazQt7UKno/2EKKUzaLmGQGer1f7v+/NzHCfOQRJCAqwVAYnz/C4/Pz+/OOYd+8j+Zn3WYyX2zDpszCzWZUM2YO/ZBttmm2wLvyXcGbA2yh9xd8C+0d0pm7An9js7wvlH9oH9yn5h79gdawHHX6gzwFkfNTlsA9B9HC1QeME9DvUAqh3Abji0OeQeaO4SXUmb4+vbWCr4bLIzdoFvS'"</definedName>
    <definedName name="_AMO_SingleValue_617623402_TaskState.1" hidden="1">"'cnC+SlhagNHF3g77A3q3Wvy7ANuGzi3HOwcqgrOepBkCljO6wDfXLIxsPcI4hbXnNcu8H/G3RdQHoJuh7ByavvQQQe6aIPzB3aM7z22A1rHuNpwNHNP0ncdyavA0qOzNugJLnWtTXA1wVUTkp/SecvGY0Vg9mJpk2w/SCahTy5vje7x6zauLbqSFCzUnNj88XYbEFw5Jr0x6v3MhVKdKD0TnSnK8qA5ccp5m03oLF+6A6qdB80R9YnnHG3H'"</definedName>
    <definedName name="_AMO_SingleValue_617623402_TaskState.10" hidden="1">"'OSLk5ffijknJ5NN92qpKWdYkCm79KsUOE5T1Ce4xFufuvaa4v9iIxHdLVtj2aXwxnqZpr78sz8GTd5RrOtkVnrNYBH6xW3gWmHU/of65p0nHhL7npyNbQWHNCiPfWdub78mOhq73LDWS1I7DaZdj90o1AsrYLlnfVfW846ksbUTgUTO1koanRNyLMfUp0mvFo3ROo+oEZUPiezaFKY3iV85MM+ifAXSdR+tQzdf88W9cbd9QLz/1zP7c2Lw'"</definedName>
    <definedName name="_AMO_SingleValue_617623402_TaskState.11" hidden="1">"'1hU/YsGeED+gfUtavwFRHTKnuydjNfaeP8rHNg4h0w2faKhLeBZ87uFIY7gHj389wbLdJbS4Kj7b8d4Ae2XILLY3o+5b6jGVnbUXGOHzmrCI2qemGljFQXkVvfW9LxGkf95ggMhVT6rE1n644f892nQp9RjiyaVleeoeD70o7cmlc5y5JW8bFOav1JAZeS1hEtNYX1e/4iBK314X9p4PeUlfwStzqT1mFbNvfYgKizuQ/lE9pfFDcermwtJ'"</definedName>
    <definedName name="_AMO_SingleValue_617623402_TaskState.12" hidden="1">"'ZN3iODWoNLPnL8SDrN16n/DGnvzTZzz1Jkz7tmLZLowcanLD3O/6tv4srtNVTGwqKaYt9ly9ae/O/U5P/jvgkNcRlFjxT/Sq+PvOkk0mf66XnWMfk53gmI+8Pap+zg+8D+Aw=='"</definedName>
    <definedName name="_AMO_SingleValue_617623402_TaskState.2" hidden="1">"'S3G7AJo7BdDcLYDmXgE09wugeVAAzcMCaB4VQPO4EJ+wlRNVPiq32XeU8YgnLy//HTWnwMKpPtrR0fxUy7GiDwl9S2P4iOKnCeKdZJGKrO2OUHSMJ7gaUtTpxnKCO3Uq7wDjkGA5Pl7ria77TvmGK+Ic0+gvY8A6vsf4LVGM9kKYJYxXK+ekWWtGXQWl6zRMqjCpb3Au9XeFXwtXuh6/U0xzRe3UIbpKUnd9K7IF3ZBeCheoMQRuLhOXxyI'"</definedName>
    <definedName name="_AMO_SingleValue_617623402_TaskState.3" hidden="1">"'q/M5TiJzhuGr2uaVhmgRqu5yAf79ug3SXzLqk5dzg+5FgK9TmHeppYl6zilYl5lLXKPPKq8o36I7wGJt0eOdj+mxMzbgEtD674jATqsH7fR8fDltmr2m21CJvWUKtLvEycOZgJUCU2Sv2G+acp+ytfVbBWVBU/SYQUlARkX8yGvps4T37B5ZUgX7P8PsekD9QPgT1t57zfyM5cfvcZPz4x7XXgXAlHKK94nMcjqlEbaePMvExl2LIcrw2kh'"</definedName>
    <definedName name="_AMO_SingleValue_617623402_TaskState.4" hidden="1">"'ytjSSHayPJwdpIsr82kuytjSS7ayPJztpIsr02kqyuHO4s8ipI4Y2q480QhpT5f/TMuVZnHhAsk4S6ptlPJyBCXUdpa2SHHZqxtJ0nJp8AW7Fnm8/EqciecF7EvMA7e109rdToaVaYVipU2gOcRTNooRd3rkGdizzTkPpd+Jw+eYYjPi/hHGSZD6ni3hX7gv5RiylzOK467n2dG8stdHMB/zYvnkvY+ymOs9iS5ZehibZTZQW3+LQoRyN81'"</definedName>
    <definedName name="_AMO_SingleValue_617623402_TaskState.5" hidden="1">"'iRHC43iIh/bPEcL1jGm3s1tC3zMjI9ncXagcm8XVGsK2GDtC38g88qqnj+XJdcBNGDrnym3JfJaIh8+IBmHWiZV57lBUCIH6OUnjA93De/48Yqy9W+d7Oi9k3HiubEujUQlygl9Izi/7v06SjcKXoIax+TOUV3iumXjX8eRX8ossn3/F2ll1lWXd5aXWh09xPfbUhcVXI+dp3f5eu4aRt1Z/nbW85LomKWG78oSePRkI7tsmzuap7VyjjmD'"</definedName>
    <definedName name="_AMO_SingleValue_617623402_TaskState.6" hidden="1">"'qOdlDzdkE/OO4xfoZRVgOmVNSHGDTwUyr5YNKO1nOfMIH8Gj6cbVXZxn4hJaPsNO9txc1nKPU7LMv+6tR5FFBeec0z5JLue5HGYrAEvyFYhxaujrEKNXH/YIk1zJ8OQ8PeRXXIZzT0na9RWz1rEVz8X2kvCxsyR87C4JH3tLwsf+kvBxsCR8HC4JH0dLwsfxkvAh1+MtmpNyolEsbLWddxTv0mibvv6LLy7/Ai7/QKQhRuURk9lo/6jtXSe'"</definedName>
    <definedName name="_AMO_SingleValue_617623402_TaskState.7" hidden="1">"'nYO9cmY3wVTqbIfnTaEnddPjap+g1PlIHaShFxSu65FmvTGrjOEFpzYas4mimkqI5g/Oo9ZW6paSzqFtQPUMdY1PGphZjU9vGqoxVZW5VO8aqjFVlblW7xqqMVWVuVXvGqoxVZW5V+8aqjFVlblUHxqqMVWVuVYfGqoxVZW5VR8aqjFVlblXHxqqMVS0gC7pl7MrYVaBdzYKc/RRRPbuMt66naq/XbhDPy7u2J2hPqiKeSIftyVUEL9wyfh'"</definedName>
    <definedName name="_AMO_SingleValue_617623402_TaskState.8" hidden="1">"'ZGvc78O6IVs0YgaPecYmwjaEcds1rB/bZS8KinvNC8I1+V9UhnVqhWshv70tGa5YeLGQHTydKcyX/YGtqwd3IUH1esQ29O9lxY/Ov/e+SFvTVLxJGoW/K8qys8prvE25d0Lm/Y7F2UxE4/fD+pbNdxu98YTb9+/wuu5H5WHB9f//uo4QzbjWlxq7j90P73j8opbXLR0bzwZTzm4+9ynhmvZrxawV5Nj8SMfzP+Lb1/4+/5nECiM5x9wufK+'"</definedName>
    <definedName name="_AMO_SingleValue_617623402_TaskState.9" hidden="1">"'Djj4wr3cUHzbuPnjJ/Lws/VaE8O4+OMj1sWHydynMa/Gf82z1OnKnpglV0y/hb3hYnijIeb28PpWMJ3DOmg/pDx/UFEfltIrt59D+/Lq9vj7tDXbuDJGkzsm9AwPc70uMJjCv2ZVPyoYt17d/5P2+WuMCfsT7Zsz9XzfZ69Ck8tk2XC3G0bx6fre8kpq4/nv/0+Ob0vjuJ9lvdM5jXDKSXzQtdM/Jde17XDzrlr/rAaO7CVE+pxFXwc//0Z'"</definedName>
    <definedName name="_AMO_SingleValue_621796666_TaskState" hidden="1">"'Partitions:13'"</definedName>
    <definedName name="_AMO_SingleValue_621796666_TaskState.0" hidden="1">"'SASUNICODE7V1ZbyI5EPbzSvsfUFaah9FsyH1oLhHIMRpCspDJaJ8QATKDlmtoSDZa7X/fz+V2H+67abph1moBfZTrcrlcZbvNO/aR/c1GbMhK7In12YwZbMAmbMzesy22y7bZDn5LeDJmXdzv4emYfaOnCzZnj+x3doLzj+wD+5X9wt6xO9YBjr9QZoyzEUpy2BagRzg6oPCCZxzqAVT7gN2yaHPIA9DcJ7qSNsc3MrFU8Nlm5+wS35KSg'"</definedName>
    <definedName name="_AMO_SingleValue_621796666_TaskState.1" hidden="1">"'fMaYeoCxwB4++wNyt0r8hwCbhc4dyzsHKoKzoaQZAFYzusY31yyGbAPCeIW15zXAfB/xtMXUJ6Abp+wcmqH0EEfuuiC8wd2iu8Dtgdap7jasjRzT9IPLMmrwDKksy7oCS5Vrc1xNcdVG5LX6Lxj4jFCMLuxdEm2HyST0CeXt0HP+HUX1wZdSQoGSs5N/ni9jQmuHJPeDOWec6HUJEpPRGeBe3nQnFv3eZ3N6SxfumMqnQfNKbWJpxxtx01x'"</definedName>
    <definedName name="_AMO_SingleValue_621796666_TaskState.10" hidden="1">"'iOB6sTh37jXF/cVWKL5bssKuR+Or8TRtc/1leQme3L1c2xpd4WMWq8AvdgvPArPqJ+x/YmjTMafv5enIWrCxZoWR76ztHu/JjkZSWwvWWDl2y7F7KRl/JWtfdjl3nyfvtkLw2NlUScFTIu5Fv/cY6lniUbqgnm+OexPiO5rCgnraupUN+u3Br+o8XId2TuWNUeNq+4ZaYs2VoTmxuUuKdrtlZm0PsGEp61dgaiLus5/J+Mr5ZIT7M5MHEY0'"</definedName>
    <definedName name="_AMO_SingleValue_621796666_TaskState.11" hidden="1">"'GZ8N2tLoPPk9wZWO4B4x3z8GZWSeNpSj0TPnvAD015RZamtL3LbUZwxxZFaO6wdmtHVVJTbeUrN5u+Wrtu2siTv04/bYYTVhQi214dMX5ezLLVOgzxZFNzfK7dzj4zrFTh8ZV7pLUZVycUbUnMfBSwiLCtb6qdse9ftxWF/S/C2pN1eGVuNXXWIVs21tjAqLJ5L/CLqh/sLl1c2EoNZu8RfrVBpd8avmRdJpvUvuZ0P6YXebMJGTLu2Ydku'"</definedName>
    <definedName name="_AMO_SingleValue_621796666_TaskState.12" hidden="1">"'jBxGdbepz/tN3GldNr2KMKBpUUeyMbpvbk/9Ul/+/cbWiIyyhapPgnYLXnTSeRmo2n51nF5OV4zyc2D6qfsoXvA/sP'"</definedName>
    <definedName name="_AMO_SingleValue_621796666_TaskState.2" hidden="1">"'twCaewXQ3C+A5kEBNA8LoHlUAM3jAmieFEDztBCfsJMTVd4rd9l33OMRT15e/jtKLoCFU+2Z0dHyVMuxog8JfUt9+JTipzninWSRiiztjFBUjGe4mlDU6cRyhidNut8HxgnBcny81CNdj6z7W46Ic0a9v4wBm/ie4bdEMdoLYZYwbq1ckGaNiLI2lKrTIKmCpL7BudRfHb8GrlQ9fqeYpk711Ce6tqTO8kZoDToh3RQuUWIC3FwmLo9BVPi'"</definedName>
    <definedName name="_AMO_SingleValue_621796666_TaskState.3" hidden="1">"'TxwA5g3E1zHNDwTT31XY5Af9e3frpLpl1Scu5wXePYCtU531qaSKv2USrErnUNe655bXvb9ET4TG26XDnY2o2ZmdcAlrNrjjMnErwdj/Ch8OW2WvKljrkLUsoNSBexlYOVgJEmb1ivyHnrLG35lkFZ35R9RtfSEFFRP7JaKjZwnv2DyypAv2e4/c9IH/g/gTU37rO/w3lxOlzk/Hj7dde+8KVcIj6KsXAc5oJlpNMsBxnguUoEyyHmWA5yA'"</definedName>
    <definedName name="_AMO_SingleValue_621796666_TaskState.4" hidden="1">"'TLfiZY9jLBspsJlnQ4nCMTURjcXjKex5/QSE7P1Ydujl/3l0lCXVNv1vfxOD+jtA2ygT71QF1rBOwTYCtm9PBEnIpoWIwodjzRyOZppUGjk0FaqdDdIeAMioiEXpyxo30u8oYJxTrBMVryiDU+L8EcZBnfVvGszr6gfTRiyhyMq4lnX5fGcgvdXCLGWBbPFey9huM8tmT5RdzhdmpbwS0+HYq5hc+a52ihYVzkY5sXqMEm+rO7pW2hTjMhc'"</definedName>
    <definedName name="_AMO_SingleValue_621796666_TaskState.5" hidden="1">"'fGszg7sXOqSSi0A66994Q/kOIFdzpubyHmdFmz9M+UqIk8R4xtjknGiZMYqzy2CEjmdm58gPpwl3P3HKxp9eWtlu/dWBsFznQH1RCWK8b8RnFf3Xh2l6wWvQI1jcuYcV7jumPh/xp5fyiyyt/+LtDKLVuWN8lKbo4f4flvqooLrmTUam6/nbqDXjfK3UeNf4TFLA9+VNfDoyXp2WTd3NFbSyTnm9KOelz3ckE0s249fopVVgKnG2pDiBp8K'"</definedName>
    <definedName name="_AMO_SingleValue_621796666_TaskState.6" hidden="1">"'ZN4sG7C1n2XmEdyDh9ONq7s4cxwSWs5JJJsHkaWc/ZS8513HMKTIooJzzumIJJd5LofZ8cGSfEVJnBLqupLw1SRDwiRnph6t0WB+xWW4cN1JO18WtS6heC5214SPvTXhY39N+DhYEz4O14SPozXh43hN+DhZEz5O14QPub5i1ZyUE/ViQasn3L34gHrb9OVfPHH5F3D5ByIN0StPmRyN9vba7nUPNuydY2QjeNZ1O2D8NFxSJ51K5Jyt1EE'"</definedName>
    <definedName name="_AMO_SingleValue_621796666_TaskState.7" hidden="1">"'aSmHxiip51jPNXRxnuNswIas42qmkaEdwHrZeRrWUdBZ1C6rnKKNtStvUamxqV1uVtqrMrWpPW5W2qsytal9blbaqzK3qQFuVtqrMrepQW5W2qsyt6khblbaqzK3qWFuVtqrMrepEW5W2qsyt6lRblbaqFYyC7mi70nbla1dRkNGziPbcZbx1PVVzvXaLeF7ftT1+e4wUMSMdtMdKEbxwy3gujHqTeXe4KWaNgN9uCMXYht8OCXq1gvNtJf'"</definedName>
    <definedName name="_AMO_SingleValue_621796666_TaskState.8" hidden="1">"'9ez/ZCy/Z8VTYknRmBWsmu70tHK8oPF9MDppOlHcl/0BraoHdybD7qrE9vTg4dWLzr/4fkhd0lS8SRKFtyvS8vPKbzjrstqVzesOhdMcTODXx/kGzXcTvfGE2/fv8LruT+JBwfX//bU3AG7a6xulXcXmjv+0fllDa56mhe+DIe8/F3Oc+1V9NerWCvpkZi2r9p/5bev/H3fM4g0TnOPuFT1z5O+7jCfZxf3q39nPZzWfi5Bu3JoX2c9nHr4'"</definedName>
    <definedName name="_AMO_SingleValue_621796666_TaskState.9" hidden="1">"'uPEGKf2b9q/LTPrVEULrLIrxt/ivtRRnPZwS3s4FUvwjiF9lJ8wvj+IGN8Wktvvvge35c1tcXdoazfwZC0m9k1o6RanW1zhMYU6JxU/qvjZW3f+s+1yV5gz9idbt3n1fOezN2HWMtlImLNu4/h0dS852+rj+W+vT07vi8N4j/KeybxmMKVkXuiaif9GGjh22Llw5A+bsQNbOaEeN8HH8d/n0B4hL78Xt09KJp/q0zZVyrIikX/tVyl2mOPe'"</definedName>
    <definedName name="_AMO_SingleValue_65748969_TaskState" hidden="1">"'Partitions:11'"</definedName>
    <definedName name="_AMO_SingleValue_65748969_TaskState.0" hidden="1">"'SASUNICODE7V1bb9pIFD7PK+1/QFlpH6puSMhd24sIpElVSligqfYJUUK2aLmkYNqNVvvf95szHt+wjW2M7aARAuzxmXOZ+ebMmYvtV/SW/qEJjalE32lIc1rQiGY0pde0R4e0Twf4L+HKlAZIv8fVKf3FV5dk0AP9Ruc4fktv6Gf6iV5Rl/rg8TfyTHE0QU5B2wH1BJ8+JDzhmqD6AqlD0O5ZsgXlMWQesVwlW/CbmFyq+O7TFV3jV0la4'"</definedName>
    <definedName name="_AMO_SingleValue_65748969_TaskState.1" hidden="1">"'LjOnAbgMQLfIb1EvjuPPSegOwTPA4u7oKpBszEsWYJW6DrFr7BsDu5jpmjhXOg6Av8PuPoEyTPIHTJXIe0EZTBEWQyg+Re6wO8xVSDrAmd7VsncsfUjy/IauIz5aAB5UktvqRk4M3DWg+V1Pu6bfBYhnN1cBmzbN7ZJlqewt8nXxPkA5ws+UxIWyGmY+ol6mzJdOaK8OfL9yERSmyV9ZzlLpGUh07DSRZ0ZfJSt3CnnzkLmI7eJ7xlixy3x'"</definedName>
    <definedName name="_AMO_SingleValue_65748969_TaskState.10" hidden="1">"'gVuyx7K1dWux8KAqGmbc7c2vvoXtjxbWg+sk/Dlroo5n/ISxgSveVOj4yBF2CdpJfrIGor7Hbh9nTmQb5BzjdUk+R3Jhlp96c0j89+Xto4TGNDZn1uTb/7xeP5lF3ngmuc5eTqsaV3yiyaD6KVv83tD/'"</definedName>
    <definedName name="_AMO_SingleValue_65748969_TaskState.2" hidden="1">"'MAeZlRxkHuUg8zgHmSc5yDzNQeZZDjLPc5B5kYtPOMhIquiVB/QVaSLiycrLf0XOJbgIqfdmdLRtqd8QX4hv1tYqufmU9ROu9czfPGVvy/pypIhTUbc4bnvkmNmAZvGiU5XbGZV6OcqY/yPS3Hzs9D2+Iq3c54973OAdNdgjA0ntHQUIGoNzCF0n+AraMr3gqL7PZV1CrhHrMrXGCiVQlOlX+gVjozr9bh5VceQX/b30pZRSZIQaT4Y3qn1'"</definedName>
    <definedName name="_AMO_SingleValue_65748969_TaskState.3" hidden="1">"'N/1IDVy4x7mng7Fe0mSVoDM5lH/8XqokTJ/H0WfW/L3zpSvjI+oqucTCnEted1xtG51yKYMvFzlhyvjOWnO2MJac7Y8nJzlhyvDOWHO2MJZWdseRwZyx5vnY4ZzufgxXumN0bM1/ibMaz886IWVE12Yohx7sDa174PWirZtQu5tXVeEFIklGlHGnOrTnTYPlNnh0Pkl/l1DHoRBS5MDVocIw85PGKfSzHMDMun+jyb3GsRh8NlmEk1iVYAy'"</definedName>
    <definedName name="_AMO_SingleValue_65748969_TaskState.4" hidden="1">"'XdKW0ROlpyUrr1qeFagz5hPNOMaHMwrzaufd6YSwtlcw0cbsrnBsiq43MV2bJyjBItR6r7ZDi1UdDCtw/pQ3P0Y2SI0DAtssHmO9RgG76vuzEWhG+Lzic7HIT7yxvkvkeaGvvf4NvnlHmof0in/pXUKs7n1lxPtghoovWmUf/CyzXxWy0gBsJ9gaqFLvfA/Yx7KT/pWdX8Ldf+pjV/DQ9SBac69WDFLb5V2Py8MGCXfpqxSofp5P6IOHKjl'"</definedName>
    <definedName name="_AMO_SingleValue_65748969_TaskState.5" hidden="1">"'l2UGVpF3eZrcfcYqFzOWVyVtrryLlLvUPtt1nTClqsYVNAc+HCJvwciSg7vTojw/Q9j5qTm1R+seWFxJmx450pJOvO/biU9fy0OC6JHpSB6HBVEj+OC6HFSED1OC6LHWUH0OC+IHhcF0UPtCNi2JuVYvVjQOrC7Fx9xb5s8/9NKXP4JWv6BSEP2yo/WTNFqr+1etbVpuxRl/XU/YMYl3FKnnOra1VtVBkkkhcUrXsvTXnMe4HOJ1KZJWcOn'"</definedName>
    <definedName name="_AMO_SingleValue_65748969_TaskState.6" hidden="1">"'l8iK3hrNw1b7vUhJhqgWpF4hj8aUxtR2MHWoUaVRlTqqKhpVGlWpo+pIo0qjKnVUHWtUaVSljqoTjSqNqtRRdapRpVGVOqrONKo0qlJH1blGlUZV6qi60KjSqNrCLOiBxpXGlS+u1lGuX0W01y6j7eupmTs8O6xzcff2+D0VI48V6aCnguShi0DGj9ykt2n1mSz57BHwu6s6H2z43dOvdys472/w7/VsL7Rpz1ejMZfZIrBU0uv7ksla54f'"</definedName>
    <definedName name="_AMO_SingleValue_65748969_TaskState.7" hidden="1">"'z6QGT2dJbq3/QHtprPl8ixbuvRenRoCHf1TR2cFH2tPE7x79oXSOz9dg5S6yRzFty3YUlPaYzxd2WvFre0rr93h1cE7SXoE53H7fzbq4F2yJ9TLxd3J9w9sA6Tpif2P977+H5QHJ/ena7uFepbTzYNMkwue1oXvoyEfOJu7+utFfTXi1nr+aNxLR/0/4tuX8T9/lcwqIrHL3Ht6F9nPZxufs4v3G39nPaz6Xh55p8F7/2cdrHFcXHyTlO7d'"</definedName>
    <definedName name="_AMO_SingleValue_65748969_TaskState.8" hidden="1">"'+0f9tk1amGFlijGxJ3cV/rKE57uI09nJdL8FM4hsg/I/HMDTm/LS23730PbsvPt8V10dZu4ck6JJ+b0NEtTre43GMK75pU9Khi11t39qvt6qkwl/QnFW1dPdv17OewahlvJsxZt1F8unqrTQdl9sHlx6P571WfnNwXh+m+znvG85phkoqyY6bs8PHB+WrsVQ2kTZjuPlKLdT6FR5TkXii/Fus/WPEn26mDnrkzrezyxdGsVDm6lheJVxZ2P'"</definedName>
    <definedName name="_AMO_SingleValue_65748969_TaskState.9" hidden="1">"'ie27dROCB87Jih5+JRY+yH3og+hPVM0Se+4RzSQNmO940gorykbu8df9aBRS/GWxBut6q74wcnNnXPG1HtmTPEF+FA2fAanNrySfU21fueVCdLnpg7SVwbHarYvrUDPMxzbHO5As/pErLlZ1s2NJNyb9ndB/WjaLUvpkX9b3EYW5rhfzjkEx17iXWBPDh51fkuZM+a05xK8te+uiaD0bSFDPCs2Ki6CninrRUkD7UHUS52qXPqraJEUbVLv'"</definedName>
    <definedName name="_AMO_SingleValue_662231970_TaskState" hidden="1">"'Partitions:11'"</definedName>
    <definedName name="_AMO_SingleValue_662231970_TaskState.0" hidden="1">"'SASUNICODE7V1Zbxs3EJ7nAv0PggvkoUgtHwnaoDkgW74QRVYl2UGfDFmWG6G6osOuUfS/9+NwufeuuKs1VwYIQSsewznI4cyQS9Pv6RP9Q2MaUYUeaEBzWtCQpjShD7RD+7RLe/itoGZCfZTfoXZCf3HtipZ0T7/Qb0h/oo/0I/1A76lLPeD4G20mSI3RUsB2AD3GpwcKT6gTULegOgDsjktbQL4BzUOmq2gLfGMHSw3fXTqhMzwVpQXSd'"</definedName>
    <definedName name="_AMO_SingleValue_662231970_TaskState.1" hidden="1">"'cbUB44h8A7oNdpdh+R5C7h94NxzsQuoY3A2giQrwApeJ3gKyebAPmKIFvKC1yHwf0btEyhPQXfAWAW1t+iDAfqiD85v6R2eb+gAtN4ht+P2zDVLP3QlPwaWEaf6oCe5DPfaErklcjeQvM7pnoNnkYI5iKXPsn1nmWR/CnmbXCfyfeQXnFMUFmi5dPgT4zZhuKomvTnaPRqh1GZKD0xnhTITNJduuRizJadM0J1xvz7w/Osbl3XCrU3QbDly'"</definedName>
    <definedName name="_AMO_SingleValue_662231970_TaskState.10" hidden="1">"'I9b8PIcxRTk+iPHvSeNTdfF9pP8B'"</definedName>
    <definedName name="_AMO_SingleValue_662231970_TaskState.2" hidden="1">"'mqPonx/7xikeGKd4aExfBxhHc3YnSNHMSAZpmhnLIE1Toyl8VJ++oUz4f1P25xtaroBFUL1zYoXNqVa1fLGClhZpxtHEEt4/m99Wrf3+OoxRRkNfUBbE45XvcI2Ucpc/wYgqHE95MZOEDsdHAmbJLQSvY3wFbJV+5ninxyNcQash8zJxo6gKIKr0in5C1Fin351UDak4v/g6FlJSkb47G42wD/xA/1IDNUeICBvIvcKcWAFiya289H/AGIe'"</definedName>
    <definedName name="_AMO_SingleValue_662231970_TaskState.3" hidden="1">"'v4vLhxRD6ONOk8+tedhn9szuZc6kB+vxWNOgdGKa3b5jec1ML+lmT1J5/5IJxkklqxdEK+oGwHT5Cbspr4WhEOoPHWXHZnFeCahV2Adia4wnEKlb5ILmqFVZFerK5u0JJpt/ktWgS/RqXjgAnrMjC4aDBdnfAPtBLS784Za+pT/8SaeXRGkxjmZuXZA4UdT+1RaoH9kMG+TlGXYOu4CObmjIn42qj7uvGWFromzPo4aZ4zqFZdXxOtCWrZu'"</definedName>
    <definedName name="_AMO_SingleValue_662231970_TaskState.4" hidden="1">"'jRqtbY59NTTwta+PbYU0vvtzSooWlcmNHNU4xgGxaqu7EuNHjfSxePOT1It5fnaH2HMhVPnuPb45J5qn0oZvwV1Rryc3fVYlYDmpi9RYy/sHJNPGtbqAPptkCNQpc9cM+wl4qjbmrkL3n0Nx35M1iQGjDVsZLsAq6LXOOF6YDX+0XGKh2Gk28jstDV7TudVb+CbnNd1h191cq/M6DKovvcovQao99mTscsuYpBBcxeDJbsbxx0WoTfO6S/b'"</definedName>
    <definedName name="_AMO_SingleValue_662231970_TaskState.5" hidden="1">"'RgxJrVXc+/uNYickOE0UJJ3B2ndjm7ZXBxsBReHpXER3Q0un4vyNCNu17h8PsxoRzWTdUraJw5a5yFb0fztnyLx1hW4/AMeRFrbmbsDELXGwR1eD7artVe7m7CSTpfUT6e2dqdX9UEeSml+KCx50fvTfXyOUNp0II/xucklxc0aztPeDIQ1ZXON2rc6ZXWqYJ06sDpldapgnTq0OmV1qgCdaoHqCdrYeMrq1PPolI2orFYVr1U2prJaVbxW'"</definedName>
    <definedName name="_AMO_SingleValue_662231970_TaskState.6" hidden="1">"'2ajKalW8Vq2DXL/L5e2t6b1POHbeLHeY5+19pxB3Dr2M/dKks/9l8CI047E06m2K/uVFGXzIGfJQsl6Ez6Wa4OMl7KN7J6ri/Z1nfzb1ecc04j5bJPZKcV4vH611Frgc35dPlpu1/Ce9tT/j/Aol4X0nxUeDBnyOcuTDouRp4znHr5hdQ2f2eC0rzJFsWwmc+5S20l8SnEvZT5h0UCdgjwBd7MkR//nRBcsiPU+2cyNXyN0zj2PGJ04c3IV'"</definedName>
    <definedName name="_AMO_SingleValue_662231970_TaskState.7" hidden="1">"'w3pM8EWPu3EgU2tMHDyafTj53FC9tmYj2xHnTE2vVrFUr2aqFYzBr36x9y2/fxMnCI0h0gtQFvg1r46yNK93Gxa24rZ2zdm6z3dhLtLngE/XWxlkbV7aNC+8eWftm7VsRcVyT/y7S2jdr37YlhpO79Na+Wfu2efxmrZu1bttg3YJvIK1ts7at3DMd6m+ej+hP2rbTG2ZPTbyEN+TZdl39Y6vj1dQNqR302eeAJ9PzYFGvlN8bpfG+zn9k8x'"</definedName>
    <definedName name="_AMO_SingleValue_662231970_TaskState.8" hidden="1">"'tplF7GuSzx++j0jPeX6n5bampeJ3MQP9N0z50F5+xLlbIakih+9MUNw8JDTcGVgLvT4tx/U4CYDzup+Fqshf1Ijz/PTLpxbmauBjyqnpSqRdf1Bdn6wmvnt1BeaScFjxfbVkJ4Ksz9gKPB+1Qt0KN0SlOOAif8HGhQWHH82XBj87gbz8J9nt6HXoQb9Ze6vX1J4i7seiBe9mMLtpwy9I4TQ99Cj5SsX4GpDR/k1Slb768Zo3zu8CA9Y/Lax'"</definedName>
    <definedName name="_AMO_SingleValue_662231970_TaskState.9" hidden="1">"'POcv+LXa32N+ujNHnNnPJq5sd85cncBOXPklb0z42eL5L1GMhqVkXDyGkPcHv7kw1Hne839aysvwg2PenAEksqfSyPEfXe6+pB0L15YOxqYL2JM6lTjno9qiYRok7o5fsUWzeM2yMUipE3rdSU4F+PGWsg9c/U7eTzS74kR4zvlGzn65F9RKM34Qj2W59bBJ3tf99b7XeT8Gr0k/z5Gl+Q9WAun79Qdvtlv199FD41o5Kz15P8KCHuEfBKF'"</definedName>
    <definedName name="_AMO_SingleValue_671486722_TaskState" hidden="1">"'Partitions:13'"</definedName>
    <definedName name="_AMO_SingleValue_671486722_TaskState.0" hidden="1">"'SASUNICODE7V1Zb9s4EJ7nBfY/GFmgD0U3zn2gFxznKpo4WTtNsU+G4zitsb5iOekGi/3v+3EoWhJ1WJJlye4Sgm2JGs7F4XCGouh39JH+pj71qETP1KExWdSlIQ3oPa3RJq3TBn5LuDOgNsrvcXdA3/juE03ogX6nA5x/pA/0K/1C7+iGWsDxF+oMcNZHTQHbAHQfRwsUXnBPQN2Bagewa1PaAnIHNLeZrqIt8PVtLBV81umEzvCtKFk4P'"</definedName>
    <definedName name="_AMO_SingleValue_671486722_TaskState.1" hidden="1">"'2ZMbeDoAm+H3qDerSbPLuA2gXNjil1AVcFZD5I8AVbwOsC3kGwM7D2GuMa14LUL/J9x9wWUh6DbYayC2i500IEu2uD8jg7xvUNboHWIq7WpZm5Z+u5U8iqw9PisDXqSS11rE1xNcNWE5Md83rLxWBGYvVjaLNsjyyT1KeSt8T1x3ca1xVeKgoWaE5s/0W4DhivHpDdGvR+5UKozpWem84SyPGhOpuWizSZ8li/dAdfOg+aI+8RzjrbjpbhZ'"</definedName>
    <definedName name="_AMO_SingleValue_671486722_TaskState.10" hidden="1">"'3aetqpRlTaLg1q9y7DBBWZ/h7mNx7t5rSviLtUh812yFbZ/GF+Npmvb6y/IcPHlHueZ0dkXMWSwCv9wtPAvMup9w/qGhyceEv+eno1rBwZoVRrGztne+Jzsaut6z1EhSOw6nXY7dK50RUMV2yfquU887nqrSRgQeJ1MraXhKzL0cUx8ivVY8Sqc8qk5QNmS+k1Aoz9CNk4f549q4Wrzi3nvsyerc2Lw1ZV9fszO9O9i9kuErMNURKzr3VEz'"</definedName>
    <definedName name="_AMO_SingleValue_671486722_TaskState.11" hidden="1">"'mvtNH+djmQUaw4Rm0E+Fug89DV/1bQPh3KRzbmq7Ngf/elv0GsCNbZqmhEX9fcz+w7JlYOQscng07UZjSckObBXA8hd7y3laI0zZuPy9nH564F9Z8mhL8Pdt1KvwZ4cimVUXpDQ6x0+zIpW+duyQtGRfnrNZTGEQtaQ/RWl9UnxOjRNweF/Y/DXpLXcDTCJs/pgpbtr/FJESd1L/rPrHPd7j1cmFpLZu0Nwa1hZB7NPUg6fRe594z5N002+'"</definedName>
    <definedName name="_AMO_SingleValue_671486722_TaskState.12" hidden="1">"'TOO1S/u6QWy3Nn43PsPM4/A6/jyu0xnDkIi2vKnZQtW3fq/+eS/wPxOjQkZJT9Uf6fsj6WppNIz93T86xj8nO8FRDJh7VPeYrvA/0H'"</definedName>
    <definedName name="_AMO_SingleValue_671486722_TaskState.2" hidden="1">"'AM2tAmhuF0BzpwCauwXQ3CuA5n4BNA8KoHlYiE/YyImqGJXb9B1lIuLJy8t/R80nYBFU7+3oaNFUHxFfiE8xMr/gXtP+XhQH5VjRl4K+5hhmxPHjBJwli9RUbXeEpmM8wtWQo243liPcqXN5BxiHDCvwiVoPfN2flq+5Iu4xRz8qBq7je4zfEseoL4xZwXi1csqatWbUdaB0nYZJFSb1Fc6V/i7wa+FK1+N3jukuuJ06TNeR1F3fimxBN6S'"</definedName>
    <definedName name="_AMO_SingleValue_671486722_TaskState.3" hidden="1">"'XwhlqDIFbyCTksZiKuPMQImc4rpp9bmmYJoHaLifg36/bIN0lsy5lOVf4vmfYCrd5hz2NzOtW0apkLnmJMq+8Tvka35EeY50Pbz6qZ6NOximh9exSwEy4huj3fXwEbJlec7bYYr9VQq0u8zKY5qAlQJTpFf2GnPuY3tpnFZwFZRVvAiElFZn5JKOhZ0vv6R9YUgX6PcHve0A+onwI6m895/9GcuL2ucn48Y/rrwPhSjhke5Vi4DnMBMtBJl'"</definedName>
    <definedName name="_AMO_SingleValue_671486722_TaskState.4" hidden="1">"'j2M8GylwmW3Uyw7GSCZTsTLFuZYNnMBEs6HO6ZmXQYapr3jDcSDHmG694ztq6Ovw+WSUFd8ijXCfBEP6O0NbaNDo9M7enM4CfAVuyo4pk5lVGynGlt+aKU1dNKjWdtw7RS4dIe4CyOlKRe3DGlcy7ziSHHQOGxW/JINj4v4RxkGfdWce+CvqB/1GLKHI6rjntf58ZyDd2cIfaYF8857P0Yx0lsyfKLxKPt1LGCa3xaHItLnzXJ0UKjuMjHN'"</definedName>
    <definedName name="_AMO_SingleValue_671486722_TaskState.5" hidden="1">"'k/RgnWMczdz24KIZ+PjWZwdODnWGdd6Amyw9qU/UPMHTj1/zqKedzVg6585h5H5i5z3GLCMQy1j1nluMJTM9bz8hPHhruEdP17xrMzbaRZ8O80sRA7U5ZGoxLH/N4bz696vo3Sj4DmoCUzuXOQc1y0b/8848iuZZVb3f5FWZde6vLO81OroIb7fVrqo4Ho8nS/N13PXMOrO8rez5sWiY5YavitL4NGTjeyqbW54DqWVc8wZRD0ve7him5h3'"</definedName>
    <definedName name="_AMO_SingleValue_671486722_TaskState.6" hidden="1">"'HD9DL6sA0zE1IcUVPhXIvFo24Gg/y8wjfASPphtXd3GefSho9awi2fMRVcs9Tqky//qOHkcWFZwLTvssucpzBcxGAJbkK23i1NDX20SvsukxJvXE6mE6SyyuhAynnpK0z9RmrdconovNJeFja0n42F4SPnaWhI/dJeFjb0n42F8SPg6WhI/DJeFDrTtZNCflRKNY2AoL7yje5dE2ff0XX1z+BVz+gUhDjsojUrPR/lHbux7Cgb1xzWyEP41'"</definedName>
    <definedName name="_AMO_SingleValue_671486722_TaskState.7" hidden="1">"'dD5k/jZbUTacy81mu0kEaSlHxii551k+g2ziOUFqzIas4mqmkaM7gPGodjW4p6SzqGlRPUMfYlLGpxdjUprEqY1WZW9WWsSpjVZlb1baxKmNVmVvVjrEqY1WZW9WusSpjVZlb1Z6xKmNVmVvVvrEqY1WZW9WBsSpjVZlb1aGxKmNVC5gF3TB2Zewq0K5mQc5+iug8u4y3rqdqr9duMM/Lu7YnaO+VIp5Ih+09UwQvwjJ+FEa9Tv6df4pZIx'"</definedName>
    <definedName name="_AMO_SingleValue_671486722_TaskState.8" hidden="1">"'C0X0ExthG0c4RZreB+Wyl41HO80LwjX5V6rDMrVCvZjX3paM3yw8WMgOlkac7kP2wNbdg7OQ4fF9ThNyd7Liz+9f899sLemiXmSNYted6jlx7TXeLtSzqXVzR7twy5o4PYNyTbddzuN0bTr9//giu1b4nAJ9b/3ms4w3bdWNwqbj+0//2jckqbXHQ0L32ZiPnEu5wnxqsZr1awV9MjMePfjH9L79/Eez5HkOgEZ5/wuTA+zvi4wn1cUN5t/'"</definedName>
    <definedName name="_AMO_SingleValue_671486722_TaskState.9" hidden="1">"'Jzxc1n4uRrvyWF8nPFxy+Lj5Byn8W/Gv83z1KmKHlilcxJvcZ+ZKM54uLk9nI4lfMeQDuoPSewPIue3peTOu+/hfXl1e9wN+toVPFmD5L4JDdPjTI8rPKbQn0nFjyp+9t6d/9N2tSvMEf1Jy/ZcPd/n2avw1DLZTJi7beP4dH0vOcfq4/lvv09O74ujeJ/lPZN5zXBKybzQJcn/jOq6dtg5deUPq7EDWzmhHlfBx4nfH5EjQl5+L+6YlEw+'"</definedName>
    <definedName name="_AMO_SingleValue_732119577_TaskState" hidden="1">"'Partitions:13'"</definedName>
    <definedName name="_AMO_SingleValue_732119577_TaskState.0" hidden="1">"'SASUNICODE7V1ZbxpJEO7nlfY/IK+UhyhrfB/KJQw+omDsBcfRPiEMOEHLFQbstVb73/fr6uk5eu5hmIFsawTMUV1XV1dVH9O8Yx/Z32zEhqzEnlifzZjBBmzCxuw922K7bJvt4LeEJ2PWxf0eno7ZN3q6YHP2yH5nJzj/yD6wX9kv7B27Yx3g+AtlxjgboSSHbQF6hKMDCi94xqEeQLUP2C2LNoc8AM19oitpc3wjE0sFn212zi7xLSkZO'"</definedName>
    <definedName name="_AMO_SingleValue_732119577_TaskState.1" hidden="1">"'K8Rpi5wDIC3z96g3L0izyHgdoFzx8LOoargbAhJFoDlvI7xzSWbAfuQIG5xzXkdAP9nPH0B5Qno9gkrp3YIHfShiy44f2Cn+D5ge6B1iqstSzP3JP3AkrwKLEM664Ke4FLV2hxXc1y1IXmNzjsmHiMEsxtLl2T7QTIJfXJ5G/SMX3dxbdCVpGCg5Nzkj9fbmODKMenNUO45F0pNovREdBa4lwfNuXWf19mczvKlO6bSedCcUpt4ytF23BR3'"</definedName>
    <definedName name="_AMO_SingleValue_732119577_TaskState.10" hidden="1">"'I4LrxeLcudcU9xdbofhuyQq7Ho2vxtO0zfWX5SV4cke5tjW6wscsVoFf7BaeBWbVT9j/0NCmY07fy9ORtWBjzQoj31nbPd6THQ1V71lqJKkdB9Mux26VdgSUuV2ytmuXc8dTebcVgsfuqZUUPCXiXsTUx1CvFY/SBUXVOe5NiO9oCguK4nWrp+m3r7+q83Ad2v01b/4bV9s31Mprrt6fE5u7pPAJW2aP8AHtQ8r6FZiayCntZzJ3cz4Z4f7'"</definedName>
    <definedName name="_AMO_SingleValue_732119577_TaskState.11" hidden="1">"'M5EFkusE9bTsT3gefJ+TRJYZ7wHj3M5yZddJYikLPlP8O0FNTbqGlKX3fUpsxzFFbMWIc3HO2Mzap6ZYyYmB7FbX23TURp36cMUGMVCyoxTY8uuL8PZllKvSZ4simZvndOxx8V9qpQ+Mqd0nqMi7OqNqTGHgpYRHhWl9Vu+MRJW6rC/pPB7Wm6vBK3OprrEK27a0xAdFk8p9oFxQfbG7dXBhKzSZvkX61wSWfWn4kneab1H4mtPdmlzl7Kb'"</definedName>
    <definedName name="_AMO_SingleValue_732119577_TaskState.12" hidden="1">"'LlXbMOSfRg4rMtPc7/6G7jyuk17BELg0qKfZcNU3vyP/KS/1/vNjTEZRQtUvz7sBp500mk9vTT86xi8nK855P3B9VP2cL3gf0H'"</definedName>
    <definedName name="_AMO_SingleValue_732119577_TaskState.2" hidden="1">"'C6C5VwDN/QJoHhRA87AAmkcF0DwugOZJATRPC/EJOzlR5VG5y77jHs948vLy31FyASycas/MjpanWo6VfUjoW4rhU8qf5sh3kmUqsrQzQ1ExnuFqQlmnE8sZnjTpfh8YJwTL8fFSj3Q9su5vOTLOGUV/mQM28T3Db4lytBfCLGHcWrkgzRoRZW0oVadBUgVJfYNzqb86fg1cqXr8TjlNneqpT3RtSZ3ljdAadEK6KVyixAS4uUxcHoOo8Ce'"</definedName>
    <definedName name="_AMO_SingleValue_732119577_TaskState.3" hidden="1">"'PAXIG42qY54aCae6r7XIC/r269dNdMuuSlnOD7x7BVqjO+9TSRL9mE61K9KWucc8tr31/i54Ij7FNh7s/pvbG7B6XgFZ7VxxmTiV4ux/hw2HL7DX1ljrkLUsoNSBexlYfrASIMnvFfkOfs8bemmcVnPll1W98IQUVkfkno6H2Ft6zf2BJFej3HL/vAfkD9yeg/tZ1/m8oJ06fm4wfb1x77QtXwiHqqxQDz2kmWE4ywXKcCZajTLAcZoLlIB'"</definedName>
    <definedName name="_AMO_SingleValue_732119577_TaskState.4" hidden="1">"'Ms+5lg2csEy24mWNLhcI5MpMPQULxnvEgwoRGeniu2bo6/95dJQl1TlOv7eKKfUdoG2UafIlPXGhn7BNiKmVU8EaciSxYjjR1PlrJ5WmnQqGWQVip0dwg4gzIloRdnTmmfi/7EhHKg4NwteSYbn5dgDrLMe6t4Vmdf0D4aMWUOxtXEs69LY7mFbi6ReyyL5wr2XsNxHluy/DLxcDu1reAWnw7l4sJnzXO00DAu8rHNC9RgE3HubmlbqNMMS'"</definedName>
    <definedName name="_AMO_SingleValue_732119577_TaskState.5" hidden="1">"'Vw8q7MDu491SaUWgPXXvvAHcvzALufts8j5nhZs/TP1YUT/RYx7jEnGidJjVnluEZTo67n5CeLDWcIdP17RqMxbqxd8b/UseB9oQJGoRLn/N4Lz6t6ro3RR8ArUOCZnX+QK1x0T/88Y+aXMolf3f5FW9q5VeaO81OboIb7flrqo4HpmjdLm67kbiLpR/jZqXCw8Z2ngu7IGHj1ZZJd1c0djKJ2cc04/6nnZww3ZxLJx/BKtrAJMNdaGFDf4'"</definedName>
    <definedName name="_AMO_SingleValue_732119577_TaskState.6" hidden="1">"'VCDzZtmArf0sex7BETycblzdxZn7kNByriLZ/Igs5YxT8p53fcOQMosKzjmnI5Jc9nM5zI4PluQrTeKUUNebhK8yGRImOWP1aI0S8ysuw4XrTtp5tKj1CsVzsbsmfOytCR/7a8LHwZrwcbgmfBytCR/Ha8LHyZrwcbomfMh1F6vmpJwoigWtqnBH8QFF2/TlXzx5+Rdw+QcyDRGVp0yORnujtns9hA175xjZCJ6N3Q4YPw2X1EmnEjmXK3W'"</definedName>
    <definedName name="_AMO_SingleValue_732119577_TaskState.7" hidden="1">"'QhlJYvqJKnvUMdBfHGe42TMgqjnYqKdoRnIeto1EtJZ1F3YLqOcpom9I2tRqb2tVWpa0qc6va01alrSpzq9rXVqWtKnOrOtBWpa0qc6s61FalrSpzqzrSVqWtKnOrOtZWpa0qc6s60ValrSpzqzrVVqWtagWjoDvarrRd+dpVFGT0LKI9dxlvXU/VXK/dIp7Xd22P394jRcxIB+29UgQv3DKeC6PeZN6db4pZI+C3S0IxtuG3c4JereB8W8'"</definedName>
    <definedName name="_AMO_SingleValue_732119577_TaskState.8" hidden="1">"'k/6tleaNnIV2VD0pkRqJXsYl86WlF+uJgImE6WdiT/QWtog97Jsfmosz69OTl0YPGu/x+SF3aXLBFHomzJ9R698JjOO+62pHJ5w6J3yxA7OvB9Q7Jdx+18YzT9+v0vuJL7lnB8fP1vT8EZtOvG6lZxe6G97x+VU9rkqrN54ct4zsff5TzXXk17tYK9mpqJaf+m/Vt6/8bf8zmDROc4+4RPXfs47eMK93F+/W7t57Sfy8LPNWhPDu3jtI9bF'"</definedName>
    <definedName name="_AMO_SingleValue_732119577_TaskState.9" hidden="1">"'x8nxji1f9P+bZlZpypaYJVdMf4W96XO4rSHW9rDqViCdwzpo/yE8f1BxPi2kNx+9z24LW9ui7tDW7uBJ2sxsW9CS7c43eIKzynUOan4WcXP3rrzn22Xu8KcsT/Zus2r5zufvQmzlslGwpx1G8enq3vJ2VYfz397fXJ6XxzGe5T3TOY1gykl80LXTPxn0sCxw86Fo/+wGTuwlRPqcRN8HP99Do0Iefm9uDEpmXyqT9tUKcuKRP61X6XcYY57'"</definedName>
    <definedName name="_AMO_SingleValue_779436236_TaskState" hidden="1">"'Partitions:13'"</definedName>
    <definedName name="_AMO_SingleValue_779436236_TaskState.0" hidden="1">"'SASUNICODE7V3pb+I4FPfnlfZ/QKw0H0azpRc9NJcovUbTUhY6He0nRCmdQctVAp2tVvu/78/PcQ7nDiGBWSsCEuf5XX5+fs9xzDv2kf3NRmzISuyZ9dmMGWzAJmzM3rMy22FbbBu/JdwZsx7KH3B3zL7R3QWbs0f2OzvC+Uf2gf3KfmHv2C3rAsdfqDPG2Qg1OWwb0CMcXVB4wT0OdQ+qfcCWLdocch8094iupM3xjUwsNXy22Bm7wLekZ'"</definedName>
    <definedName name="_AMO_SingleValue_779436236_TaskState.1" hidden="1">"'OD8lDD1gGMAvH32BvXuFHmqgNsBzm0LO4eqg7MhJFkAlvM6xjeXbAbsQ4Jo4przOgD+z7j7AsoT0O0TVk6tCh30oYseOL9nx/jeZ7ugdYyrsqWZO5J+YEleB5YhnfVAT3Cpam2OqzmuOpD8lM67Jh4jBLMbS49keyKZhD65vA26x697uDboSlIwUHNu8sfbbUxwlZj0Zqj3IxdKLaL0THQWKMuD5twq5202p7N86Y6pdh40p9QnnnO0HTfF'"</definedName>
    <definedName name="_AMO_SingleValue_779436236_TaskState.10" hidden="1">"'0zZVyooikX/r1yl2mKNsRHAPsTh37jXF/UU5FF+TrLDn0fhqPE3HXH9ZWYIn9yjXsWZX+JzFKvCL3cKzwKz6CfufGDp0zOl7eTqyFWysWWHkO2u753uyo6HqPUuNJLXjYNqV2L3SHgFlbJes79r13OOpLG2H4LEztZKCp0TcizH1MdRrxaN0TqPqHGUT4juawoJG8Ssr0/Tb31/VebgO7XzNG//G1fYN9fJTV/bnxOauKXxC2cwI79E/pKx'"</definedName>
    <definedName name="_AMO_SingleValue_779436236_TaskState.11" hidden="1">"'fgamFmNK+J2M3550RymcmDyLSDc607Ui46qh7h7venQxnZms0UuJ+MGW+BdzUlFVoZkrfTeonhjlTK2aJg7NlO0qT2m0rswS2J1Fb3K39OG3iHAfE7MSCemnDoyXO37NZp0afKY5sWpOX3uLgO9FOHbpWuUvSinFxRrWexMBrCVsI1/qq+hofReL2tKD/cVBb6gqeiNv7KauRVXtbTEC0mPyX3QWNCTa3bi4MpWWT9EK/duAyTy2vkU7nLe'"</definedName>
    <definedName name="_AMO_SingleValue_779436236_TaskState.12" hidden="1">"'o5E9pps8ecOYnsc9esS7Lcm/hsG4/z78BbuHJ6Cnt+wqCaYpdlw9Sb/A+65P9CvAUNcRlFXxT/qayOs+kkUvP69DyrmLwc7/pE+UHtU7HwfWD/AQ=='"</definedName>
    <definedName name="_AMO_SingleValue_779436236_TaskState.2" hidden="1">"'nQJo7hZAc68AmvsF0KwWQPOgAJqHBdA8KoDmcSE+YTsnqnxU7rHvKOMRT15e/jtqLoCFU30wo6NVU31CfME/xcj8gnsd83tVHFRiRV8SukkxzJTixzk4SxapydrOCE3FeIKrCUXdTiwnuNOi8j4wTgiW4+O1Hul6ZJWXHRH3jKIfGQO38D3Db4li1BfCLGHcWjknzRoRdW0oVadBUgVJfYNzqb8r/Bq4UvX4nWK6K2qnPtG1JXXWN0Jb0An'"</definedName>
    <definedName name="_AMO_SingleValue_779436236_TaskState.3" hidden="1">"'ppnCBGhPg5jJxeQyiwu88BsgZjKthnhsKprmvtisJ+Pfq1k93yaxLWs4Nvh8ItkZt3idPI/K6TbQqkUteo8wtr11epjvCY2zR4c5H1WzUzjgFtJpdcpg51eD9foQPh62w15QtdslvlVBrQLyMrRy0BIgKe8V+Q859yt6aZzWc+WUVb3whBRWR+SSjoWZL79k/sKQa9HuG3/eAfEL5BNTfus7/DeXE6XOT8eMd11/7wpVwiPYqxcBznAmWo0'"</definedName>
    <definedName name="_AMO_SingleValue_779436236_TaskState.4" hidden="1">"'ywHGaC5SATLNVMsOxngmUvEyy7mWDZyQRLOhzOmZkoDG4vGc/jT2gm68E1hm6OX/eXSUJd02jW9/E4P6O0DbKBPo1APWsG8BNga2b08EycimhYzKh2PdHI5mmlQbOzQVqpUekQcAZFREIvztjRPhd5w4RineAYLXnEGp+XYA6yjG/ruHfFvqB/NGLKHIyrhXtfl8bShG4uEGMsi+cS9n6K4yy2ZPlF3OF2altBE58uxdzCZ81ztNAwLvKxz'"</definedName>
    <definedName name="_AMO_SingleValue_779436236_TaskState.5" hidden="1">"'XO0YAvj2e3StsDj1vh4VmcHdi51QbUWgPXXvvAHcp7ArufNTeRzrTZs/TPlKiJPEfMbY5JxomTGKs9tghI5nZufID6cNdzjxyuafXlrZbt3VgbBc50BjUQlivG/EZxX914dpRsFL0GNY3LmHJe47pr4f8aRX8ossrf/i7Qyi1bljfJSm6OH+H5b6qKG65k1L5qv525g1I3yt1HzX+ExSwPftTXw6MlGdtk2tzRX0s055vSjnpc93JBNLDuO'"</definedName>
    <definedName name="_AMO_SingleValue_779436236_TaskState.6" hidden="1">"'X6CX1YDplHUgxQ0+Nci8WTZgaz/LzCN4BA+nG1d3cZ5xSGj5TCLZcxBZyzlOyTLvOo4hRRY1nHNORyS5zHM5zLYPluQrauLUUNfVhK+mGRIm+WTq0ZoN5ldchnNXSdpnZ1HrMornYmdN+NhdEz721oSP/TXho7omfBysCR+Ha8LH0ZrwcbwmfMj1JavmpJJoFAtaSeEexQc02qav/+KJy7+Ayz8QaYhRecrkbLR31Have7Bhbx0zG8FPXbc'"</definedName>
    <definedName name="_AMO_SingleValue_779436236_TaskState.7" hidden="1">"'C5k/DJXXSqUU+s5U6SEMpLF5RJc/6SXMPxwlKGyZkHUcnlRSdCM7D1suolpLOopqgeoY62qa0Ta3Gpna0VWmrytyqdrVVaavK3Kr2tFVpq8rcqva1VWmrytyqqtqqtFVlblUH2qq0VWVuVYfaqrRVZW5VR9qqtFVlblXH2qq0Va1gFnRb25W2K1+7ioKMfopoP7uMt66nbq7XbhPP67u2x2+PlSKeSAftMVMEL9wyfhRGvcW8O/wUs0bAb1'"</definedName>
    <definedName name="_AMO_SingleValue_779436236_TaskState.8" hidden="1">"'+CYmzDb4cIvVrB+baS/6hne6FlR746G5LOjECtZDf2paMV5YeLGQHTydKJ5D9oDW3QOzk2H1esT29ODh1YvOv/h+SF3TVLxJGoW3K9Ly88prPE3ZdULm9Y9K4YYucGvj9Ituu4nW+Mpl+//wVXcn8Sjo+v/31QcAbtrrG6VdxeaO/7R5WUNrnqaF74Mh7z8Xc5z7RX016tYK+mRmLav2n/lt6/8fd8TiDRGc4+4XOlfZz2cYX7OL+8W/s57'"</definedName>
    <definedName name="_AMO_SingleValue_779436236_TaskState.9" hidden="1">"'eey8HMN2pND+zjt49bFx4k5Tu3ftH9b5qlTHT2wzi4Zf4v7Qkdx2sMt7eFULME7hvRRf8L4/iBifltIbr/7HtyXN7fH3aKv3cCTtZnYN6Gte5zucYXHFOozqfhRxc/eu/N/2i53hTlhf7J1e66e7/PsTXhqmWwmzNm2cXy6upecbfXx/LfXJ6f3xWG8R3nPZF4zmFIyL3TNxH9DDRw77Jw78ofN2IGtklCPm+Dj+O+P0BEhL78Xd0xKJp/q'"</definedName>
    <definedName name="_AMO_SingleValue_805804074_TaskState" hidden="1">"'Partitions:11'"</definedName>
    <definedName name="_AMO_SingleValue_805804074_TaskState.0" hidden="1">"'SASUNICODE7V1bb9pIFD7PK+1/QFlpH6puSMhd24sIpElVSligqfYpooRs0XJJsWk3Wu1/32/OeHzDNrYxNqARAuzxmXOZ+ebM8cx4/Ire0j80phGV6DsNaEYGDWlKE3pNe3RI+3SA/xKuTKiP9AdcndBffHVOJj3Sb3SO47f0hn6mn+gVdakHHn8jzwRHY+QUtB1Qj/HpQcIzrgmqL5A6AO2eLVtQHkPmEctVsgW/scWliu8+XdE1fpUkA'"</definedName>
    <definedName name="_AMO_SingleValue_805804074_TaskState.1" hidden="1">"'8d15tQHjyH4Dugl8t357DkB3SF4HtjcBVUNmo1gyRy0QtcJfoVlM3AfMUUL50LXIfh/wNVnSJ5C7oC5CmknKIMByqIPzb/QBX6PqQJZFzjbs0vmjq0f2pbXwGXER33Ik1r6S83EmYmze1he5+OexceI4Ozl0mfbvrFNsjyFvU2+Js77ODf4TEkwkNO09BP1NmG6ckx5M+T7kYukNkv6znLmSMtDpmmnizoz+ShfuRPOnYfMJ24T33PEjlfi'"</definedName>
    <definedName name="_AMO_SingleValue_805804074_TaskState.10" hidden="1">"'HuxHSANtRtRKnapc9otIkRRtUu+8m7NXc7T1amH4EBUHL94WGVTbwvInG+XhNRK9n56o4SnvJNcn932FwsZHvpMqQTvJT5Z/3Df27ePMjWqT3PfyXZL7hRpW6ak3xCR/M+A+SmhEcodDg+R7Dv39QjqL/HFrep39nBY1rgT08mH1U7b5vaH/AQ=='"</definedName>
    <definedName name="_AMO_SingleValue_805804074_TaskState.2" hidden="1">"'YQEyKwXIPCpA5nEBMk8KkHlagMyzAmSeFyDzohCfcJCTVNEr9+kr0kTEk5eX/4qcc3ARUh+s6GjdUr8hvhDfvK1VctdV1uVYMZeibnHk8sRRo4koL1l8pnK74zI/Rxn1fkSal4+TvsdXpJX7/PFGzv642YmNJbU/DhY0JucQuo7xFbRlesFxbY/LuoRcQ9ZlYkfLJVCU6Vf6BXcHdfrdOqriKCj+eRlIKaXIGC2ZDH9c95r+pQauXCLyb+D'"</definedName>
    <definedName name="_AMO_SingleValue_805804074_TaskState.3" hidden="1">"'sV6BmDhqTcznH/0Vq4sZJMn0WPdCLQLoSPrK+4msczqnEdef3B/E5l2LYcrEzlpzvjCVnO2PJ6c5YcrIzlhzvjCVHO2NJZWcsOdwZS7bXDvd43zZY4Y3Z/THzJc6mPD7tjpgVVZOtGHC827dHRt+DtmpF7WJkWd0vCEkyqpT3WjN71DBcfpPHh8PkVzl1BDoRRRqWBg2OkQd8v+Icy3uYKZdPfPm3OFZ3Hw2WYabWJVwDJd0tzYi8W3JTev'"</definedName>
    <definedName name="_AMO_SingleValue_805804074_TaskState.4" hidden="1">"'Wp4VqDPuF+phnT5nBebVz7vDKXFsrmGjhclc8NkFXH5yq2ZeUEJVqOVffpcOqgoIVvD9IH1t2PmSNCo7TIB5vvUINt+L7uylgQvi0+n/xwEO0vb5D7AWnq3v8G3x6nzCL9Qzb1r6RWcT6zx3ryRUATrTeL+hderonf6gZiINoXqFrocg/cy7mXCpKeV83fcu2vWvPX8CBVcKrTPay4xbcKm7cLA07pZxmrdJhOrhBIIjdu2cUZoVXUbb6Wd'"</definedName>
    <definedName name="_AMO_SingleValue_805804074_TaskState.5" hidden="1">"'JZd5XKP4qq0xblnkXqH2m+zpmO2XMWgguYggEvyVQBxcvjXAkSvABgxJzWu/miPC4szYcM7T0raUf9lc8nFa3G4IXpUNkSPow3R43hD9DjZED1ON0SPsw3R43xD9LjYED3UnPi6NSkn6sXC5oC9vfiQe9v0+Z8X4vJP0PIPRBqyV36yR4oWe23vrK1D26U486/7ISMu0Za65VSXzt6qMkgjKSpe8Vue9ZxzH59LpDYtyho+96msuF+iedRs'"</definedName>
    <definedName name="_AMO_SingleValue_805804074_TaskState.6" hidden="1">"'vx8p6RDVgtQr5NGY0phaD6YONao0qjJHVUWjSqMqc1QdaVRpVGWOqmONKo2qzFF1olGlUZU5qk41qjSqMkfVmUaVRlXmqDrXqNKoyhxVFxpVGlVrGAU90LjSuArE1TLK5bOIztxlvHU9NWuFZ4d13ty1PUH7QhQxIx22L0YRughk/ChMepsWdyUpZo1A0FPVxWAj6Kl2vVrB/XxDcK/neKFVe74ajbjMjNBSya7vSydrmR8upgdMZ8v9Uv3'"</definedName>
    <definedName name="_AMO_SingleValue_805804074_TaskState.7" hidden="1">"'D1tBe8/kcKf51LUqPBg34qaaRi4uyp43fGf5F6xparcfJWWKNZN6S5yks6THdKd625Nfylpat9+7gmqC9BHW267jdT3MZbIv0MclWcX/C2SPrOGZ+Yv3vg4/nI8n16fmt4l6kdvDg0KTD5LqjeenLRMwnnv660l5Ne7WCvZo/EtP+Tfu39P5NPOdzCYuucPQe34b2cdrHFe7jgu67tZ/Tfi4LP9fkp/i1j9M+blN8nBzj1P5N+7dVZp1qaI'"</definedName>
    <definedName name="_AMO_SingleValue_805804074_TaskState.8" hidden="1">"'E1uiHxFPe1juK0h1vZw/m5hO/CMUD+KYk9N+T4trTcefY9vC1vb4vroq3dwpN1SO6b0NEtTre4wmMK/5xU/Khi11t3/rPtaleYS/qTNm1ePd/57G2YtUw2Euau2zg+Xb3XpYMy++Dx4/H896JPTu+Lo3Rf5j2Tec0oSduxYkb8/4j0eHm167g+N5l9/ja7rVaWfRYF136N+0YTaWOme4iluXsvJdEe9iL5tRiF/YUSX09LurfWF5Y9PWo8K'"</definedName>
    <definedName name="_AMO_SingleValue_805804074_TaskState.9" hidden="1">"'1WOrt0XJCsLJ5/bQzmpnQg+TmRX8vEpsfYDjoUeI1EQT9I7jmtMpE1Z7+US5hx9NezINGiPWH+ZR5ehE98t9pdxS/uWxBu86p5o0c3Nm3PK1HtWBPkFOFK2fganNvog55ry9e4rY6TPLB1kzxgemTs9ZwV6nrry34FicfezmVUjzRX4P1i2d0H7ZNksS+iJf1vcjgxrhEeOLoVH2eK9Z88uHnV+I5v77sIZNfLXvLcWwtLXhQqxK3BcTITt'"</definedName>
    <definedName name="_AMO_SingleValue_825207699_TaskState" hidden="1">"'Partitions:13'"</definedName>
    <definedName name="_AMO_SingleValue_825207699_TaskState.0" hidden="1">"'SASUNICODE7V1ZbxpJEO7nlfY/IFbKQ5Q1vg/lEsZXFIxZcBztE8IYJ2i5woC91mr/+35dPT1Hzz0MM5BtjYA5quvq6qrqY5p37CP7m43YkJXYE+uzGTPYgE3YmL1nZbbDttg2fkt4MmY93H/A0zH7Rk8XbM4e2e/sGOcf2Qf2K/uFvWO3rAscf6HMGGcjlOSwbUCPcHRB4QXPONQ9qPYBW7Zoc8h90NwjupI2xzcysVTx2WLn7BLfkpKB8'"</definedName>
    <definedName name="_AMO_SingleValue_825207699_TaskState.1" hidden="1">"'zPC1AOOAfD22RuUu1PkOQDcDnBuW9g5VA2cDSHJArCc1zG+uWQzYB8SRBPXnNcB8H/G0xdQnoBun7ByagfQQR+66IHze3aC7322C1onuCpbmrkj6QeW5DVgGdJZD/QEl6rW5ria46oDyc/ovGviMUIwu7H0SLYfJJPQJ5e3Qc/4dQ/XBl1JCgZKzk3+eL2NCa4Sk94M5Z5zodQiSk9EZ4F7edCcW/d5nc3pLF+6YyqdB80ptYmnHG3HTXGn'"</definedName>
    <definedName name="_AMO_SingleValue_825207699_TaskState.10" hidden="1">"'4B5ice7ca4r7i3IoviZZYc+j8dV4mo65/rKyBE/uKNexRlf4mMUq8IvdwrPArPoJ+58YOnTM6Xt5OrIWbKxZYeQ7a7vHe7Kjoeo9S40kteNg2pXYrdKOgDK3S9Z27XLueCrvtkPw2D21koKnRNyLmPoY6rXiUbqgqDrHvQnxHU1hQVG8bvU0/fb3V3UerkO7v+bNf+Nq+4Za+Zmr9+fE5i4pfELZ7BHeo31IWb8CUws5pf1M5m7OJyPcn5k'"</definedName>
    <definedName name="_AMO_SingleValue_825207699_TaskState.11" hidden="1">"'8iEw3uKdtZ8J74HPfUf4OEN7dDGdmjTSWwP9gyn4L2Kkps9DQlL6b1F4Mc8RWjBYH95rtbE1qua2MFtgeRa15dy3EqRtnPBCjFAtqrQ2Ppjh/T2aZKn2mOLKpVX73FgffkXbq0LfKXZKajIszqvYkBl5K2EO41lfV5ng0idvigv7PQa2pOjwSt/kzViXL9taYgGgx+W+zC4oNNrduLgylZpO2Rr+64HJPLQ+STu8taj0T2nWzx5z9E9nurl'"</definedName>
    <definedName name="_AMO_SingleValue_825207699_TaskState.12" hidden="1">"'mX5Lk38dl2Huefcrdw5fQY9liFQSXFjsuGqTv5L3jJ/5F3CxriMor2KP5fWI256SRS+/jpeVYxeTne9cn4g+qnYuH7wP4D'"</definedName>
    <definedName name="_AMO_SingleValue_825207699_TaskState.2" hidden="1">"'AJq7BdDcK4DmfgE0DwqgeVgAzaMCaB4XQPOkEJ+wnRNVHpV77Dvu8YwnLy//HSUXwMKpPpjZ0fJUK7GyDwndpBg+pfxpjnwnWaYiSzszFBXjKa4mlHU6sZziSYvu94FxQrAcHy/1SNcj637ZkXHOKPrLHLCF7xl+S5SjvRBmCePWygVp1ogoa0OpOg2SKkjqG5xL/dXxa+BK1eN3ymnqVE99omtL6ixvhNagE9JN4RIlJsDNZeLyGESFP3k'"</definedName>
    <definedName name="_AMO_SingleValue_825207699_TaskState.3" hidden="1">"'MkDMYV8M8NxRMc19tVxLw79Wtn+6SWZe0nBt8PxBsleq8Ty1N9Gs20apEX+oa99zy2vfL9ER4jC063P0xtTdm97gEtNq74jBzKsHb/QgfDlthr6m31CVvWUKpAfEytvpgJUBU2Cv2G/qcZ+yteVbFmV9W/cYXUlARmX8yGmpv4T37B5ZUhX7P8fsekD9wfwLqb13n/4Zy4vS5yfjxxrXXvnAlHKK+SjHwnGSC5TgTLEeZYDnMBMtBJlj2M8'"</definedName>
    <definedName name="_AMO_SingleValue_825207699_TaskState.4" hidden="1">"'GylwmW3Uyw7GSCJR0O58hEFAa3l4zn8Sc0kvPgiqGb49f9ZZJQ1xTN+j4e52eUtkE20KcI1LNGwD4BtmpmD0/EqciGxYhi15ONbJ5WGjQ6GaSVKt0dAs6gjEjoxZk72uei3zChXCc4R0uescbnJZiDLPPbGp7V2Re0j0ZMmYNxtfDs69JYmtDNJXKMZfFcwd7PcJzHliy/jDvcTm0raOLTpZxb+Kx5jhYaxkU+tnmBGmwhnt0ubQt1mgmJi'"</definedName>
    <definedName name="_AMO_SingleValue_825207699_TaskState.5" hidden="1">"'2d1dmD3pS6p1AKw/toX/kCOE9jlvH0TOa/Thq1/pr6K6KeI8Y0xyThResYqz22CEn06Nz9BfDhLuOPHKxp9eWv1du+sHgTv6wwoEpUox/9GcF7de3WULgpegRrH5OxzXOG6a+L/GSO/lFn03v4v0spetCpvlJfaHD3E99tSF1Vcz6zR2Hw9dwNRN8rfRo1/hecsDXxX18CjJ4vssm5uaaykm3PO6Uc9L3u4IZtYNo5fopVVgemMdSDFDT5V'"</definedName>
    <definedName name="_AMO_SingleValue_825207699_TaskState.6" hidden="1">"'yLxZNmBrP8ueR3AED6cbV3dx5jgktJyTSDYPIks545S8513HMKTMoopzzumIJJf9XA6z7YMl+YqSOCXUdSXhq0mGhEnOTD1ao8H8istw4bqTdr4sal1C8VzsrAkfu2vCx96a8LG/JnwcrAkfh2vCx9Ga8HG8JnycrAkfcn3FqjmpJIpiQasn3FF8QNE2ffkXT17+BVz+gUxDROUpk6PR3qjtXvdgw946RjaCZ123AsZPwyV10qlGztlKHaS'"</definedName>
    <definedName name="_AMO_SingleValue_825207699_TaskState.7" hidden="1">"'hFJavqJJnPdPcw3GKuw0Tsoajk0qKTgTnYetlVEtJZ1FNUD1HGW1T2qZWY1M72qq0VWVuVbvaqrRVZW5Ve9qqtFVlblX72qq0VWVuVQfaqrRVZW5Vh9qqtFVlblVH2qq0VWVuVcfaqrRVZW5VJ9qqtFWtYBR0W9uVtitfu4qCjJ5FtOcu463rqZnrtdvE8/qu7fHbY6SIGemgPVaK4IVbxnNh1FvMu8NNMWsE/HZDKMY2/HZI0KsVnG8r+U'"</definedName>
    <definedName name="_AMO_SingleValue_825207699_TaskState.8" hidden="1">"'c92wstG/lqbEg6MwK1kl3sS0cryg8XEwHTydKJ5D9oDW3QOzk2H3XWpzcnhw4s3vX/Q/LC7pIl4kiULbnelxce03nH3ZZULm9Y9K4YYucGvj9Ituu4nW+Mpl+//wVXcn8Sjo+v/31QcAbtrrG6VdxeaO/7R5WUNrnqbF74Mp7z8Xc5z7VX016tYK+mZmLav2n/lt6/8fd8TiHROc4+4VPXPk77uMJ9nF+/W/s57eey8HMN2pND+zjt49bFx'"</definedName>
    <definedName name="_AMO_SingleValue_825207699_TaskState.9" hidden="1">"'4kxTu3ftH9bZtaphhZYY1eMv8V9qbM47eGW9nAqluAdQ/ooP2F8fxAxvi0kt999D27Lm9vibtHWbuDJ2kzsm9DWLU63uMJzCnVOKn5W8bO37vxn2+WuMKfsT7Zu8+r5zmdvwqxlspEwZ93G8enqXnK21cfz316fnN4Xh/Ee5T2Tec1gSsm80DUT/400cOywc+HoP2zGDmyVhHrcBB/Hf59DI0Jefi9uTEomn+rTNlXKiiKRf+3XKHeY496I'"</definedName>
    <definedName name="_AMO_SingleValue_921006515_TaskState" hidden="1">"'Partitions:11'"</definedName>
    <definedName name="_AMO_SingleValue_921006515_TaskState.0" hidden="1">"'SASUNICODE7V1Zb+JIEK7nlfY/oKw0D6PZkJBbO4cI5BgNQ1ggGe0TYgjZQcs1YDITrfa/79fVbl9gYzvGdlALAXZ3dR3dn6urD9tv6QP9pBENqUCP1KcZzWlAExrTO9qhfdqlPfwXkDOmHtLvkTumvzl3QQY90O90iuMP9J5+pV/oLbWpCx7/oMwYRyOUFLQtUI/w6ULCE/IE1VdI7YN2x5ItKA8h84DlKtmC38jkUsZ3ly7oCr9K0hzHV'"</definedName>
    <definedName name="_AMO_SingleValue_921006515_TaskState.1" hidden="1">"'ebUA48B+PbpDcrdeew5At0+eO5Z3AVVBZoNYckCtELXMX6FZTNwHzJFA+dC1wH4f0LuEyRPILfPXIW0I9RBH3XRg+Zf6Qy/h1SCrDOc7Vg1c8fWDyzLK+Ay5KMe5EktvbVm4MzAWQeWV/m4a/KZB3B2c+mxbd/ZJlmfwt4654nzHs7nfKYkzFHSMPUT7TZmumJIeTOU+5GKpCZLemQ5C6SlIdOw0kWbGXyUrtwxl05D5pSviccUseOWuJ+B'"</definedName>
    <definedName name="_AMO_SingleValue_921006515_TaskState.10" hidden="1">"'PVd0qXDxmePpArST/GTdh31z1S7OnGg2yDmia5N8ctzcrDn1roDob8jaRQ0NaWiO6uX7vrw+Pp5F3uglvs5eTssal1bEjn7tU7T4vaf/AQ=='"</definedName>
    <definedName name="_AMO_SingleValue_921006515_TaskState.2" hidden="1">"'zFIGMg8ykHmYgcyjDGQeZyDzJAOZpxnIPMvEJ+ylJFX0yj36hjQR8aTl5b+h5AJchNR7MzratNTviC/EN21rldxs6voJeR3zN0vZm7K+GCriVNQNjtumHDMb0CxadKpKO6NSL0cZ839GmpuPnb7DOdLKXf64xw3eUYM9MpDU3lGAoDG4hNB1hK+gLdJrjuq7XNcFlBqwLmNrrFAARZFe0W8YG1XpD/OojKNV0d+blZRSioxQo8nwRrXv6F+'"</definedName>
    <definedName name="_AMO_SingleValue_921006515_TaskState.3" hidden="1">"'qIecc454azl7hmlmAxuBS9vF/gZo4cRJNn2X/+3olXQEf2V7hNfbnVOC283rD8JwLIWw52xpLTrfGkpOtseR4ayw52hpLDrfGkoOtsaS0NZbsb40lL9cO52znS7DCHbN7Y+ZznE14dt4ZMSuqOlvR53i3Z80LfwRt2Yzaxby6Gi8ISTKqlCPNmTVn6i+/zrPjfvLLnDoEnYgi56YGNY6R+zxesY/lGGbC9RNe/g2O1eijxjKM2Lr4a6CkO6'"</definedName>
    <definedName name="_AMO_SingleValue_921006515_TaskState.4" hidden="1">"'XNA0dLTkq3PhXk1egW45l6SJv9eTWR9+XZXBqomyvg8Ll8roGsKj4XoS0rRqjRYqi2j4dTGwUNfLuQ3jdHP0aKCA3SIh1sXqIFm/B97WdjQfi28HzSw0Gwv7xG6XukqbH/Nb5dTpkF+odk2l9JLeN8Zs31pIuAOq7eJNpfeLk6fss5xECwL1Ct0OYeuJtyL7VKelotf8Ot/9yWv4IHKYNTlTqw4gbfMmx+WRiwaz/JWKXFdHJ/RBS5Yesuz'"</definedName>
    <definedName name="_AMO_SingleValue_921006515_TaskState.5" hidden="1">"'Aytom5yXtQ9BqqUcxZXpS2vvIvUO7R+kzUdseUqBhU0eyu4RN8DEaaEdydE8P6HIXNS8+oP1rywOBM2XLpS4s78r1tJz16L/ZzoUcqJHgc50eMwJ3oc5USP45zocZITPU5zosdZTvRQOwI2rUkxUi/mtw7s7sUH3NvGL/+0FJffQss/EWnIXnlqzRQt99ruVVubtk1h1l93fWZcgi11yimvXb1VdRBHUlC84rU86TXnHj7nSK2blBV8OrGs'"</definedName>
    <definedName name="_AMO_SingleValue_921006515_TaskState.6" hidden="1">"'6KzRPGi134uUeIhqQOoFymhMaUxtBlP7GlUaVYmjqqRRpVGVOKoONKo0qhJH1aFGlUZV4qg60qjSqEocVccaVRpViaPqRKNKoypxVJ1qVGlUJY6qM40qjaoNzILuaVxpXK3E1TrK9auI9tpluH09FXOHZ4t1zu/enlVPxchiRdrvqSBZ6CKQ8SMz6U1afiZLNi2y6k56vUfAeVfB6r7Gvvaf299UaMh1NvetleR6nHiy1nm/bPqdeLZ01ur'"</definedName>
    <definedName name="_AMO_SingleValue_921006515_TaskState.7" hidden="1">"'vt3P1is8XSPHuJlF61KjP9xINHVyUPU38zvAvrq6BefXYJQuskSxbcN37JP2UM8V9LXm1vKF1u6xbyBO056BOdve08x6qOdsifUy0vdO3OHtgHUfMT+y6vffwfCC5Kzy9vdPL1DYebJp4mNx0DC19mYi0xD1XF9qraa+WsVfzxj/av2n/Ft+/ibtrzmHRBY4+4lvTPk77uMx93KrRrvZz2s8l4efqfO+89nHax+XFx8mZRe3ftH97jn+7hm'"</definedName>
    <definedName name="_AMO_SingleValue_921006515_TaskState.8" hidden="1">"'23/ARzce90S3s47eEy93DeGfLwPs7/ORt96Doh8VQNOZcua9m+u93fb+Tp6k5/xU09GeKc/qK8ra2lu6b1EtZQoo3LnW0bxqerN1u0UGefXH48nP9e9snxfXGQ7uu8ZzSvGSQpL6vmRYeP9y9XYa9qIG3EdPehrljnkzhETe4E8muw/r0lf7KZNuiYu1OKLl8czkpVom15kWh1YZdzYttObQXwsWOCgodPgbXvcy/6ENgzhZN0yT2igbQJ6'"</definedName>
    <definedName name="_AMO_SingleValue_921006515_TaskState.9" hidden="1">"'x1FQnFN3dg9/rIHDVuLNyTealN1xQ9Obu6SE6beMWOKr8CHsuELODXhlew8dfU7c0ZIn5k6SF/pH6vZvrTkKHuH3OXn4czMWq7H5H1v2twG3dS0VdbMlH8bfF3MzZGHHPX4x1viHUBPDh5VfjuRM860RzPeFnfXvl/6ptAgnhEZFgt+z5L0IqOGa0C0SJXKXO/LCJEUTVLvf1qwl7K1dWsx9yBpHU7cV9eqlhZWTy1k+7dG8JOVROtO+JlC'"</definedName>
    <definedName name="_AMO_SingleValue_991905274_TaskState" hidden="1">"'Partitions:13'"</definedName>
    <definedName name="_AMO_SingleValue_991905274_TaskState.0" hidden="1">"'SASUNICODE7V3pb+I4FPfnlfZ/QF1pPoxmS+ldzSUKPUZDoQudjvYTopTOoOUaAp2tVvu/78/PcQ7nIAkhAdaKgMR5fpefn59fHPOOfWR/syEbsAJ7Zj02ZQbrszEbsfdsh5XYLtvDbwF3RqyL8kfcHbFvdHfOZuyJ/c5Ocf6RfWC/sl/YO3bHOsDxF+qMcDZETQ7bAvQQRwcUXnCPQz2Aag+wOxZtDnkImgdEV9Lm+IYmljI+u+yCXeFbU'"</definedName>
    <definedName name="_AMO_SingleValue_991905274_TaskState.1" hidden="1">"'jJwXiVMXeDoA2+PvUG9e0WeI8CVgHPPws6hKuBsAEnmgOW8jvDNJZsC+4AgbnHNee0D/2fcfQHlMej2CCundgQd9KCLLjh/YGf4PmT7oHWGqx1LM/ckfd+SvAIsAzrrgp7gUtXaDFczXLUheZXOOyYeIwSzG0uXZPtBMgl9cnnrdI9fd3Ft0JWkYKDmzOSPt9uI4IoR6U1R72cmlJpE6ZnozFGWBc2ZVc7bbEZn2dIdUe0saE6oTzxnaDtu'"</definedName>
    <definedName name="_AMO_SingleValue_991905274_TaskState.10" hidden="1">"'ImTl96KOSfHkU33apkpZVCTyb/0KxQ4zlA0J7jES5869pri/2AnFd0tW2PVofDWepm2uvywuwZN7lGtb2RWes1gFfrFbeBqYVT9h/3NPm44ZfS9PR7aCjTUtjHxnbXe+Jz0aqt7T1EhcOw6mXYzcK+0RUMZ28fquXc89nsrSVggee6ZWUPAUiHsxpj6Feq1olC5pVJ2hbEx8L6Ywp1G8Zs00/f4ZQNV5uA7t+Zo3/o2q7Qb18qpr9ufE5q4'"</definedName>
    <definedName name="_AMO_SingleValue_991905274_TaskState.11" hidden="1">"'pfMKOOSN8QP+Qsn4FpiZiSvuejN2cd4Yon5o8iEg3eKZtR8IH4LPkqH8PCO9uhlOzRepL4H80Zb8D7MSUWWhoQt+31F8MM2MrssXBs2Y7WpNabinZAtujqC3vboUobeMcD0SWYk69te7RFOfv2axTps8ERzqtykvvcPAdaScOfavcxWnJqDgXtZ7EwGsJewjX+qr6HB9Nova4oP9zUFuqBo/Ebb7KymTZ3hYTEE0m/518TmODza2bC0Np2b'"</definedName>
    <definedName name="_AMO_SingleValue_991905274_TaskState.12" hidden="1">"'i90a8tuNwTy4Mk03uTes+Ydt3sMuf8RPa7G9YheR5MfLadR/ln9V1cOT2GnaswqKbYcdkwdSf/NTX+P7jvQkNcRtEfxf/Rq2NuMonUOX5ynlVMXo73fSL+oPYpWvg+sP8A'"</definedName>
    <definedName name="_AMO_SingleValue_991905274_TaskState.2" hidden="1">"'iqUcaO7nQPMgB5qHOdA8yoHmcQ40T3KgeZoDzbNcfMJeRlT5qNxl31HGI56svPx31JwDC6f6aEZHy1MtRoo+JPQtjeETip9miHfiRSqytjNCUTGe42pMUacTyznuNKm8B4xjguX4eK0nuh5a5TuOiHNKo7+MAZv4nuK3QDHaC2GWMG6tXJJmjQV1bShVp0FSBUndwLnUXw2/Bq5UPX6nmKZG7dQjurakzvpGaAs6Id0UrlBjDNxcJi6PQVT'"</definedName>
    <definedName name="_AMO_SingleValue_991905274_TaskState.3" hidden="1">"'4nacAOYNx1c1zQ8E089V2MQb/Xt366S6edUnLaeD7kWDL1OY96mliXrOJViXmUjcoc8trl+/QHeExdulwz8fU2Zg94xLQ6uyKw8yoBu/3Q3w4bJG9ptlSh7xlAbX6xMvImoMVAFFkr9hvmHNW2VvzrIwzv6j6jS+koCIi/3g01NnCe/YPLKkM/V7g9z0gf6B8DOpvXef/hnLi9Lnx+PGOa6994Qo4RHtF5zgYU4HaTh1lomMuRJDlbGskOd'"</definedName>
    <definedName name="_AMO_SingleValue_991905274_TaskState.4" hidden="1">"'0aSU62RpLjrZHkaGskOdwaSQ62RpL9rZGktDWSbK4czizyJkjhjqqjzRDGlPl/dM25Nmce4C+ThLqh2U/PJ0LdRmnrZIc9mrF0rScmnwBbNmebz8SpyJ5wXsS8wD173Tyt1OlpVpBWylQ6AJxBM2ihF2euwT4XeaYx9bvgOX38DEd0XoI5SDMfUsG9GvuC/lGPKHMwribufV0ayy10cwX/tiyea9h7FcdFZMmyy9CE26ltBbf4dChHI3zWL'"</definedName>
    <definedName name="_AMO_SingleValue_991905274_TaskState.5" hidden="1">"'EMLDeMiG9u8RAs2MabeLW0LfMyMjmd1dmDn3q6o1hyw/toX/kDmle163lyWXAfQgq1/ptyWyGuJfPiIZBwrmVSV5xZBiRygm58gPpw13OPHK8rWv7Wyo/dWxonnxvo0EhUoJ/SN4Ly69+oo2Sh4DWockzNHdY3rjol/G0d+KbPI9v1fpJVZV1XeRV5qc/QQ3W9LXZRxPbWe3mXruesYdRf520XPS8Jjljq+y2vg0eON7LJt7mie1sk45vSj'"</definedName>
    <definedName name="_AMO_SingleValue_991905274_TaskState.6" hidden="1">"'npU9NMgmlh3Hr9DLysBUZW1I0cCnDJk3ywZs7ac58wgewcPpRtVdlGfiElo+w4733FzWco5Tssy77m1AkUUZ55zTIUku57kcZs8HS/wViFFqqOsQw1cfDgiTXMnwZD095FdchktXSdL1FYvWseXPRWlN+NhfEz4O1oSPwzXh42hN+DheEz5O1oSP0zXh42xN+JDr8VbNSTHWKBa02s49ivdptE1e/8UTl38Bl38g0hCj8oTJbLR31Havk7N'"</definedName>
    <definedName name="_AMO_SingleValue_991905274_TaskState.7" hidden="1">"'h7xyZjeBVOrsB+dNwSZ10+Nqn8DU+UgdJKIXFK6rkaa9M6uI4R2ndhKzgaCeSor2A87D1laqlJLOoW1C9QB1tU9qmVmNTJW1V2qpSt6p9bVXaqlK3qgNtVdqqUreqQ21V2qpSt6ojbVXaqlK3qmNtVdqqUreqE21V2qpSt6pTbVXaqlK3qjNtVdqqVpAF3dN2pe3K164WQS5+img/u4y2rqdirtduEc/ru7bHb0+qPJ5IB+3JlQcv3DJ+5k'"</definedName>
    <definedName name="_AMO_SingleValue_991905274_TaskState.8" hidden="1">"'a9ybw7ouWzRsBv95x8bMNvRx29WsH5tpL/qGd7oWVHvgobkM6MQK2kN/Ylo7XID+czAiaTpb2Q/6A1tEHv5Nh81FiP3pwcOLB41/8PyAu7axaII1G34HpXV3hMZ4m7L6lcNtjiXZTETj98P6l013E73xhNvn7/C67kflYcH1//+6jgDNqNaXWruL3Q3vePigltctXRvPBlPObj73JeaK+mvVrOXk2NxLR/0/4tuX/j7/mcQ6ILnH3Cp6Z9n'"</definedName>
    <definedName name="_AMO_SingleValue_991905274_TaskState.9" hidden="1">"'PZxufs4v3m39nPaz6Xh5+q0J4f2cdrHrYuPEzlO7d+0f1vmqVMFPbDCrhl/i/tKR3Hawy3t4VQswTuG9FB/zPj+ICK/LSS3330P7sub2+Pu0Nca8GQtJvZNaOkep3tc7jGF+kwqelSx7b07+6ftcleYc/YnW7fn6tk+z96Ep5bxMmHOto3i09W95Gyrj+a/vT45uS8O432R94znNYMpxfNCN0z8l17fscPOpWP+sBk7sBVj6nETfBz//Rk6'"</definedName>
    <definedName name="_AMO_UniqueIdentifier" localSheetId="14" hidden="1">"'1d42739f-d7fd-4229-a551-64b856bb941d'"</definedName>
    <definedName name="_AMO_UniqueIdentifier" localSheetId="17" hidden="1">"'efab4470-c4bd-43e8-8ceb-261361bc6378'"</definedName>
    <definedName name="_AMO_UniqueIdentifier" hidden="1">"'1d42739f-d7fd-4229-a551-64b856bb941d'"</definedName>
    <definedName name="_AMO_XmlVersion" hidden="1">"'1'"</definedName>
    <definedName name="Asanda" localSheetId="14">'[1]Table 2'!#REF!</definedName>
    <definedName name="Asanda" localSheetId="6">'[1]Table 2'!#REF!</definedName>
    <definedName name="Asanda">'[1]Table 2'!#REF!</definedName>
    <definedName name="B1_av78" localSheetId="14">#REF!</definedName>
    <definedName name="B1_av78" localSheetId="6">#REF!</definedName>
    <definedName name="B1_av78">#REF!</definedName>
    <definedName name="Budget_adjusted_96_97" localSheetId="14">#REF!</definedName>
    <definedName name="Budget_adjusted_96_97" localSheetId="6">#REF!</definedName>
    <definedName name="Budget_adjusted_96_97">#REF!</definedName>
    <definedName name="Budget_main_96_97" localSheetId="14">#REF!</definedName>
    <definedName name="Budget_main_96_97" localSheetId="6">#REF!</definedName>
    <definedName name="Budget_main_96_97">#REF!</definedName>
    <definedName name="Budget_main_97_98" localSheetId="14">#REF!</definedName>
    <definedName name="Budget_main_97_98">#REF!</definedName>
    <definedName name="DHDHDH" localSheetId="14">#REF!</definedName>
    <definedName name="DHDHDH">#REF!</definedName>
    <definedName name="End_column" localSheetId="14">#REF!</definedName>
    <definedName name="End_column">#REF!</definedName>
    <definedName name="End_Row" localSheetId="14">#REF!</definedName>
    <definedName name="End_Row">#REF!</definedName>
    <definedName name="End_sheet" localSheetId="14">#REF!</definedName>
    <definedName name="End_sheet">#REF!</definedName>
    <definedName name="Expend_actual_96_97" localSheetId="14">#REF!</definedName>
    <definedName name="Expend_actual_96_97">#REF!</definedName>
    <definedName name="FitTall" localSheetId="14">#REF!</definedName>
    <definedName name="FitTall">#REF!</definedName>
    <definedName name="FitWide" localSheetId="14">#REF!</definedName>
    <definedName name="FitWide">#REF!</definedName>
    <definedName name="FooterLeft1" localSheetId="14">#REF!</definedName>
    <definedName name="FooterLeft1">#REF!</definedName>
    <definedName name="FooterLeft2" localSheetId="14">#REF!</definedName>
    <definedName name="FooterLeft2">#REF!</definedName>
    <definedName name="FooterLeft3" localSheetId="14">#REF!</definedName>
    <definedName name="FooterLeft3">#REF!</definedName>
    <definedName name="FooterLeft4" localSheetId="14">#REF!</definedName>
    <definedName name="FooterLeft4">#REF!</definedName>
    <definedName name="FooterLeft5" localSheetId="14">#REF!</definedName>
    <definedName name="FooterLeft5">#REF!</definedName>
    <definedName name="FooterLeft6" localSheetId="14">#REF!</definedName>
    <definedName name="FooterLeft6">#REF!</definedName>
    <definedName name="FooterRight1" localSheetId="14">#REF!</definedName>
    <definedName name="FooterRight1">#REF!</definedName>
    <definedName name="FooterRight2" localSheetId="14">#REF!</definedName>
    <definedName name="FooterRight2">#REF!</definedName>
    <definedName name="FooterRight3" localSheetId="14">#REF!</definedName>
    <definedName name="FooterRight3">#REF!</definedName>
    <definedName name="FooterRight4" localSheetId="14">#REF!</definedName>
    <definedName name="FooterRight4">#REF!</definedName>
    <definedName name="FooterRight5" localSheetId="14">#REF!</definedName>
    <definedName name="FooterRight5">#REF!</definedName>
    <definedName name="FooterRight6" localSheetId="14">#REF!</definedName>
    <definedName name="FooterRight6">#REF!</definedName>
    <definedName name="HeaderLeft1" localSheetId="14">#REF!</definedName>
    <definedName name="HeaderLeft1">#REF!</definedName>
    <definedName name="HeaderLeft2" localSheetId="14">#REF!</definedName>
    <definedName name="HeaderLeft2">#REF!</definedName>
    <definedName name="HeaderLeft3" localSheetId="14">#REF!</definedName>
    <definedName name="HeaderLeft3">#REF!</definedName>
    <definedName name="HeaderLeft4" localSheetId="14">#REF!</definedName>
    <definedName name="HeaderLeft4">#REF!</definedName>
    <definedName name="HeaderLeft5" localSheetId="14">#REF!</definedName>
    <definedName name="HeaderLeft5">#REF!</definedName>
    <definedName name="HeaderLeft6" localSheetId="14">#REF!</definedName>
    <definedName name="HeaderLeft6">#REF!</definedName>
    <definedName name="HeaderRight1" localSheetId="14">#REF!</definedName>
    <definedName name="HeaderRight1">#REF!</definedName>
    <definedName name="HeaderRight2" localSheetId="14">#REF!</definedName>
    <definedName name="HeaderRight2">#REF!</definedName>
    <definedName name="HeaderRight3" localSheetId="14">#REF!</definedName>
    <definedName name="HeaderRight3">#REF!</definedName>
    <definedName name="HeaderRight4" localSheetId="14">#REF!</definedName>
    <definedName name="HeaderRight4">#REF!</definedName>
    <definedName name="HeaderRight5" localSheetId="14">#REF!</definedName>
    <definedName name="HeaderRight5">#REF!</definedName>
    <definedName name="HeaderRight6" localSheetId="14">#REF!</definedName>
    <definedName name="HeaderRight6">#REF!</definedName>
    <definedName name="Hennie_Table_5_Page_1" localSheetId="14">#REF!</definedName>
    <definedName name="Hennie_Table_5_Page_1">#REF!</definedName>
    <definedName name="Hennie_Table_5_page_2" localSheetId="14">#REF!</definedName>
    <definedName name="Hennie_Table_5_page_2">#REF!</definedName>
    <definedName name="huh" localSheetId="14">#REF!</definedName>
    <definedName name="huh" localSheetId="17">#REF!</definedName>
    <definedName name="huh">#REF!</definedName>
    <definedName name="j" localSheetId="14" hidden="1">'[1]Table 2.5'!#REF!</definedName>
    <definedName name="j" localSheetId="6" hidden="1">'[1]Table 2.5'!#REF!</definedName>
    <definedName name="j" hidden="1">'[1]Table 2.5'!#REF!</definedName>
    <definedName name="MTEF_initial_00_01" localSheetId="14">#REF!</definedName>
    <definedName name="MTEF_initial_00_01" localSheetId="6">#REF!</definedName>
    <definedName name="MTEF_initial_00_01">#REF!</definedName>
    <definedName name="MTEF_initial_98_99" localSheetId="14">#REF!</definedName>
    <definedName name="MTEF_initial_98_99" localSheetId="6">#REF!</definedName>
    <definedName name="MTEF_initial_98_99">#REF!</definedName>
    <definedName name="MTEF_initial_99_00" localSheetId="14">#REF!</definedName>
    <definedName name="MTEF_initial_99_00" localSheetId="6">#REF!</definedName>
    <definedName name="MTEF_initial_99_00">#REF!</definedName>
    <definedName name="MTEF_revised_00_01" localSheetId="14">#REF!</definedName>
    <definedName name="MTEF_revised_00_01">#REF!</definedName>
    <definedName name="MTEF_revised_98_99" localSheetId="14">#REF!</definedName>
    <definedName name="MTEF_revised_98_99">#REF!</definedName>
    <definedName name="MTEF_revised_99_00" localSheetId="14">#REF!</definedName>
    <definedName name="MTEF_revised_99_00">#REF!</definedName>
    <definedName name="MyCurYear" localSheetId="14">#REF!</definedName>
    <definedName name="MyCurYear">#REF!</definedName>
    <definedName name="myHeight" localSheetId="14">#REF!</definedName>
    <definedName name="myHeight">#REF!</definedName>
    <definedName name="myWidth" localSheetId="14">#REF!</definedName>
    <definedName name="myWidth">#REF!</definedName>
    <definedName name="myWodth" localSheetId="14">#REF!</definedName>
    <definedName name="myWodth">#REF!</definedName>
    <definedName name="PrintArea" localSheetId="14">#REF!</definedName>
    <definedName name="PrintArea">#REF!</definedName>
    <definedName name="Projection_adjusted_97_98" localSheetId="14">#REF!</definedName>
    <definedName name="Projection_adjusted_97_98">#REF!</definedName>
    <definedName name="Projection_arithmetic_97_98" localSheetId="14">#REF!</definedName>
    <definedName name="Projection_arithmetic_97_98">#REF!</definedName>
    <definedName name="Projection_initial_97_98" localSheetId="14">#REF!</definedName>
    <definedName name="Projection_initial_97_98">#REF!</definedName>
    <definedName name="RowSettings" localSheetId="14">#REF!</definedName>
    <definedName name="RowSettings">#REF!</definedName>
    <definedName name="SASApp_GDPDATA_DISCREPANCY_TABLE" localSheetId="14">#REF!</definedName>
    <definedName name="SASApp_GDPDATA_DISCREPANCY_TABLE">#REF!</definedName>
    <definedName name="SASApp_GDPDATA_SUPPLY_TABLE_FIRST" localSheetId="14">#REF!</definedName>
    <definedName name="SASApp_GDPDATA_SUPPLY_TABLE_FIRST">#REF!</definedName>
    <definedName name="SASApp_GDPDATA_SUPPLY_TABLE_SECOND" localSheetId="14">#REF!</definedName>
    <definedName name="SASApp_GDPDATA_SUPPLY_TABLE_SECOND">#REF!</definedName>
    <definedName name="SASApp_GDPDATA_USE_TABLE_FIRST" localSheetId="14">#REF!</definedName>
    <definedName name="SASApp_GDPDATA_USE_TABLE_FIRST">#REF!</definedName>
    <definedName name="SASApp_GDPDATA_USE_TABLE_SECOND" localSheetId="14">#REF!</definedName>
    <definedName name="SASApp_GDPDATA_USE_TABLE_SECOND">#REF!</definedName>
    <definedName name="SEP08N_SML" localSheetId="14">#REF!</definedName>
    <definedName name="SEP08N_SML" localSheetId="17">#REF!</definedName>
    <definedName name="SEP08N_SML">#REF!</definedName>
    <definedName name="Start_column" localSheetId="14">#REF!</definedName>
    <definedName name="Start_column">#REF!</definedName>
    <definedName name="Start_Row" localSheetId="14">#REF!</definedName>
    <definedName name="Start_Row">#REF!</definedName>
    <definedName name="Start_sheet" localSheetId="14">#REF!</definedName>
    <definedName name="Start_sheet">#REF!</definedName>
    <definedName name="Summary_Tables" localSheetId="14">[1]Table1!#REF!</definedName>
    <definedName name="Summary_Tables" localSheetId="6">[1]Table1!#REF!</definedName>
    <definedName name="Summary_Tables">[1]Table1!#REF!</definedName>
    <definedName name="Summary_Tables_10" localSheetId="14">#REF!</definedName>
    <definedName name="Summary_Tables_10" localSheetId="6">#REF!</definedName>
    <definedName name="Summary_Tables_10">#REF!</definedName>
    <definedName name="Summary_Tables_11" localSheetId="14">[1]Table2.1!#REF!</definedName>
    <definedName name="Summary_Tables_11" localSheetId="6">[1]Table2.1!#REF!</definedName>
    <definedName name="Summary_Tables_11">[1]Table2.1!#REF!</definedName>
    <definedName name="Summary_Tables_14" localSheetId="14">#REF!</definedName>
    <definedName name="Summary_Tables_14" localSheetId="6">#REF!</definedName>
    <definedName name="Summary_Tables_14">#REF!</definedName>
    <definedName name="Summary_Tables_15" localSheetId="14">#REF!</definedName>
    <definedName name="Summary_Tables_15" localSheetId="6">#REF!</definedName>
    <definedName name="Summary_Tables_15">#REF!</definedName>
    <definedName name="Summary_Tables_17" localSheetId="14">[1]Table3.7!#REF!</definedName>
    <definedName name="Summary_Tables_17" localSheetId="6">[1]Table3.7!#REF!</definedName>
    <definedName name="Summary_Tables_17">[1]Table3.7!#REF!</definedName>
    <definedName name="Summary_Tables_18" localSheetId="14">[1]Table3.6!#REF!</definedName>
    <definedName name="Summary_Tables_18" localSheetId="6">[1]Table3.6!#REF!</definedName>
    <definedName name="Summary_Tables_18">[1]Table3.6!#REF!</definedName>
    <definedName name="Summary_Tables_19" localSheetId="14">#REF!</definedName>
    <definedName name="Summary_Tables_19" localSheetId="6">#REF!</definedName>
    <definedName name="Summary_Tables_19">#REF!</definedName>
    <definedName name="Summary_Tables_2" localSheetId="14">[1]Table1!#REF!</definedName>
    <definedName name="Summary_Tables_2" localSheetId="6">[1]Table1!#REF!</definedName>
    <definedName name="Summary_Tables_2">[1]Table1!#REF!</definedName>
    <definedName name="Summary_Tables_20" localSheetId="14">[1]Table4!#REF!</definedName>
    <definedName name="Summary_Tables_20" localSheetId="6">[1]Table4!#REF!</definedName>
    <definedName name="Summary_Tables_20">[1]Table4!#REF!</definedName>
    <definedName name="Summary_Tables_24" localSheetId="14">[1]Table8!#REF!</definedName>
    <definedName name="Summary_Tables_24" localSheetId="6">[1]Table8!#REF!</definedName>
    <definedName name="Summary_Tables_24">[1]Table8!#REF!</definedName>
    <definedName name="Summary_Tables_25" localSheetId="14">[1]Table2.2!#REF!</definedName>
    <definedName name="Summary_Tables_25" localSheetId="6">[1]Table2.2!#REF!</definedName>
    <definedName name="Summary_Tables_25">[1]Table2.2!#REF!</definedName>
    <definedName name="Summary_Tables_26" localSheetId="14">[1]Table2.2!#REF!</definedName>
    <definedName name="Summary_Tables_26" localSheetId="6">[1]Table2.2!#REF!</definedName>
    <definedName name="Summary_Tables_26">[1]Table2.2!#REF!</definedName>
    <definedName name="Summary_Tables_27" localSheetId="14">#REF!</definedName>
    <definedName name="Summary_Tables_27" localSheetId="6">#REF!</definedName>
    <definedName name="Summary_Tables_27">#REF!</definedName>
    <definedName name="Summary_Tables_28" localSheetId="14">'[1]Table 2'!#REF!</definedName>
    <definedName name="Summary_Tables_28" localSheetId="6">'[1]Table 2'!#REF!</definedName>
    <definedName name="Summary_Tables_28">'[1]Table 2'!#REF!</definedName>
    <definedName name="Summary_Tables_29" localSheetId="14">'[1]Table 2'!#REF!</definedName>
    <definedName name="Summary_Tables_29" localSheetId="6">'[1]Table 2'!#REF!</definedName>
    <definedName name="Summary_Tables_29">'[1]Table 2'!#REF!</definedName>
    <definedName name="Summary_Tables_3" localSheetId="14">[3]Table2.2!#REF!</definedName>
    <definedName name="Summary_Tables_3">[3]Table2.2!#REF!</definedName>
    <definedName name="Summary_Tables_30" localSheetId="14">'[1]Table 2'!#REF!</definedName>
    <definedName name="Summary_Tables_30">'[1]Table 2'!#REF!</definedName>
    <definedName name="Summary_Tables_31" localSheetId="14">#REF!</definedName>
    <definedName name="Summary_Tables_31" localSheetId="6">#REF!</definedName>
    <definedName name="Summary_Tables_31">#REF!</definedName>
    <definedName name="Summary_Tables_32" localSheetId="14">#REF!</definedName>
    <definedName name="Summary_Tables_32" localSheetId="6">#REF!</definedName>
    <definedName name="Summary_Tables_32">#REF!</definedName>
    <definedName name="Summary_Tables_34" localSheetId="14">[1]Table3.8a!#REF!</definedName>
    <definedName name="Summary_Tables_34" localSheetId="6">[1]Table3.8a!#REF!</definedName>
    <definedName name="Summary_Tables_34">[1]Table3.8a!#REF!</definedName>
    <definedName name="Summary_Tables_35" localSheetId="14">[1]Table3.8b!#REF!</definedName>
    <definedName name="Summary_Tables_35" localSheetId="6">[1]Table3.8b!#REF!</definedName>
    <definedName name="Summary_Tables_35">[1]Table3.8b!#REF!</definedName>
    <definedName name="Summary_Tables_36" localSheetId="14">#REF!</definedName>
    <definedName name="Summary_Tables_36" localSheetId="6">#REF!</definedName>
    <definedName name="Summary_Tables_36">#REF!</definedName>
    <definedName name="Summary_Tables_37" localSheetId="14">[1]Table3.8c!#REF!</definedName>
    <definedName name="Summary_Tables_37" localSheetId="6">[1]Table3.8c!#REF!</definedName>
    <definedName name="Summary_Tables_37">[1]Table3.8c!#REF!</definedName>
    <definedName name="Summary_Tables_38" localSheetId="14">[1]Table3.6!#REF!</definedName>
    <definedName name="Summary_Tables_38" localSheetId="6">[1]Table3.6!#REF!</definedName>
    <definedName name="Summary_Tables_38">[1]Table3.6!#REF!</definedName>
    <definedName name="Summary_Tables_4" localSheetId="14">[3]Table2.2!#REF!</definedName>
    <definedName name="Summary_Tables_4" localSheetId="6">[3]Table2.2!#REF!</definedName>
    <definedName name="Summary_Tables_4">[3]Table2.2!#REF!</definedName>
    <definedName name="Summary_Tables_44" localSheetId="14">[1]Table2.1!#REF!</definedName>
    <definedName name="Summary_Tables_44">[1]Table2.1!#REF!</definedName>
    <definedName name="Summary_Tables_45" localSheetId="14">[1]Table2.2!#REF!</definedName>
    <definedName name="Summary_Tables_45">[1]Table2.2!#REF!</definedName>
    <definedName name="Summary_Tables_46" localSheetId="14">[1]Table2.2!#REF!</definedName>
    <definedName name="Summary_Tables_46">[1]Table2.2!#REF!</definedName>
    <definedName name="Summary_Tables_5" localSheetId="14">[3]Table2.2!#REF!</definedName>
    <definedName name="Summary_Tables_5">[3]Table2.2!#REF!</definedName>
    <definedName name="Z_B5B3C281_3E7C_11D3_BF6D_444553540000_.wvu.Cols" localSheetId="14" hidden="1">#REF!,#REF!,#REF!,#REF!</definedName>
    <definedName name="Z_B5B3C281_3E7C_11D3_BF6D_444553540000_.wvu.Cols" localSheetId="6" hidden="1">#REF!,#REF!,#REF!,#REF!</definedName>
    <definedName name="Z_B5B3C281_3E7C_11D3_BF6D_444553540000_.wvu.Cols" hidden="1">#REF!,#REF!,#REF!,#REF!</definedName>
    <definedName name="Z_B5B3C281_3E7C_11D3_BF6D_444553540000_.wvu.PrintArea" localSheetId="14" hidden="1">#REF!</definedName>
    <definedName name="Z_B5B3C281_3E7C_11D3_BF6D_444553540000_.wvu.PrintArea" localSheetId="6" hidden="1">#REF!</definedName>
    <definedName name="Z_B5B3C281_3E7C_11D3_BF6D_444553540000_.wvu.PrintArea" hidden="1">#REF!</definedName>
    <definedName name="Z_B5B3C281_3E7C_11D3_BF6D_444553540000_.wvu.Rows" localSheetId="14" hidden="1">#REF!</definedName>
    <definedName name="Z_B5B3C281_3E7C_11D3_BF6D_444553540000_.wvu.Rows" localSheetId="6" hidden="1">#REF!</definedName>
    <definedName name="Z_B5B3C281_3E7C_11D3_BF6D_444553540000_.wvu.Rows" hidden="1">#REF!</definedName>
  </definedNames>
  <calcPr calcId="171027"/>
</workbook>
</file>

<file path=xl/calcChain.xml><?xml version="1.0" encoding="utf-8"?>
<calcChain xmlns="http://schemas.openxmlformats.org/spreadsheetml/2006/main">
  <c r="D12" i="32" l="1"/>
  <c r="B13" i="6" l="1"/>
  <c r="C13" i="6"/>
  <c r="D13" i="6"/>
  <c r="E13" i="6"/>
  <c r="K4" i="35" l="1"/>
  <c r="L4" i="35"/>
  <c r="M4" i="35"/>
  <c r="S4" i="35"/>
  <c r="K5" i="35"/>
  <c r="L5" i="35"/>
  <c r="M5" i="35"/>
  <c r="S5" i="35"/>
  <c r="K6" i="35"/>
  <c r="L6" i="35"/>
  <c r="M6" i="35"/>
  <c r="S6" i="35"/>
  <c r="K7" i="35"/>
  <c r="L7" i="35"/>
  <c r="M7" i="35"/>
  <c r="S7" i="35"/>
  <c r="K8" i="35"/>
  <c r="L8" i="35"/>
  <c r="M8" i="35"/>
  <c r="S8" i="35"/>
  <c r="K9" i="35"/>
  <c r="L9" i="35"/>
  <c r="M9" i="35"/>
  <c r="S9" i="35"/>
  <c r="K10" i="35"/>
  <c r="L10" i="35"/>
  <c r="M10" i="35"/>
  <c r="S10" i="35"/>
  <c r="K11" i="35"/>
  <c r="L11" i="35"/>
  <c r="M11" i="35"/>
  <c r="S11" i="35"/>
  <c r="K12" i="35"/>
  <c r="L12" i="35"/>
  <c r="M12" i="35"/>
  <c r="S12" i="35"/>
  <c r="K13" i="35"/>
  <c r="L13" i="35"/>
  <c r="M13" i="35"/>
  <c r="S13" i="35"/>
  <c r="K14" i="35"/>
  <c r="L14" i="35"/>
  <c r="M14" i="35"/>
  <c r="S14" i="35"/>
  <c r="K15" i="35"/>
  <c r="L15" i="35"/>
  <c r="M15" i="35"/>
  <c r="S15" i="35"/>
  <c r="K16" i="35"/>
  <c r="L16" i="35"/>
  <c r="M16" i="35"/>
  <c r="S16" i="35"/>
  <c r="K17" i="35"/>
  <c r="L17" i="35"/>
  <c r="M17" i="35"/>
  <c r="S17" i="35"/>
  <c r="K18" i="35"/>
  <c r="L18" i="35"/>
  <c r="M18" i="35"/>
  <c r="S18" i="35"/>
  <c r="K19" i="35"/>
  <c r="L19" i="35"/>
  <c r="M19" i="35"/>
  <c r="S19" i="35"/>
  <c r="K20" i="35"/>
  <c r="L20" i="35"/>
  <c r="M20" i="35"/>
  <c r="S20" i="35"/>
  <c r="K21" i="35"/>
  <c r="L21" i="35"/>
  <c r="M21" i="35"/>
  <c r="S21" i="35"/>
  <c r="K22" i="35"/>
  <c r="L22" i="35"/>
  <c r="M22" i="35"/>
  <c r="S22" i="35"/>
  <c r="K23" i="35"/>
  <c r="L23" i="35"/>
  <c r="M23" i="35"/>
  <c r="S23" i="35"/>
  <c r="K24" i="35"/>
  <c r="L24" i="35"/>
  <c r="M24" i="35"/>
  <c r="S24" i="35"/>
  <c r="K25" i="35"/>
  <c r="L25" i="35"/>
  <c r="M25" i="35"/>
  <c r="S25" i="35"/>
  <c r="K26" i="35"/>
  <c r="L26" i="35"/>
  <c r="M26" i="35"/>
  <c r="S26" i="35"/>
  <c r="K27" i="35"/>
  <c r="L27" i="35"/>
  <c r="M27" i="35"/>
  <c r="S27" i="35"/>
  <c r="K28" i="35"/>
  <c r="L28" i="35"/>
  <c r="M28" i="35"/>
  <c r="S28" i="35"/>
  <c r="K29" i="35"/>
  <c r="L29" i="35"/>
  <c r="M29" i="35"/>
  <c r="S29" i="35"/>
  <c r="K30" i="35"/>
  <c r="L30" i="35"/>
  <c r="M30" i="35"/>
  <c r="S30" i="35"/>
  <c r="K31" i="35"/>
  <c r="L31" i="35"/>
  <c r="M31" i="35"/>
  <c r="S31" i="35"/>
  <c r="K32" i="35"/>
  <c r="L32" i="35"/>
  <c r="M32" i="35"/>
  <c r="S32" i="35"/>
  <c r="K33" i="35"/>
  <c r="L33" i="35"/>
  <c r="M33" i="35"/>
  <c r="S33" i="35"/>
  <c r="K34" i="35"/>
  <c r="L34" i="35"/>
  <c r="M34" i="35"/>
  <c r="S34" i="35"/>
  <c r="K35" i="35"/>
  <c r="L35" i="35"/>
  <c r="M35" i="35"/>
  <c r="S35" i="35"/>
  <c r="B4" i="34" l="1"/>
  <c r="B5" i="34"/>
  <c r="B6" i="34"/>
  <c r="B7" i="34"/>
  <c r="B8" i="34"/>
  <c r="B9" i="34"/>
  <c r="B10" i="34"/>
  <c r="B11" i="34"/>
  <c r="B12" i="34"/>
  <c r="B13" i="34"/>
  <c r="B14" i="34"/>
  <c r="B15" i="34"/>
  <c r="B16" i="34"/>
  <c r="B17" i="34"/>
  <c r="B18" i="34"/>
  <c r="B19" i="34"/>
  <c r="B20" i="34"/>
  <c r="B21" i="34"/>
  <c r="B22" i="34"/>
  <c r="B23" i="34"/>
  <c r="B24" i="34"/>
  <c r="B25" i="34"/>
  <c r="B26" i="34"/>
  <c r="B27" i="34"/>
  <c r="B28" i="34"/>
  <c r="B29" i="34"/>
  <c r="B30" i="34"/>
  <c r="B31" i="34"/>
  <c r="B32" i="34"/>
  <c r="B33" i="34"/>
  <c r="B34" i="34"/>
  <c r="B35" i="34"/>
  <c r="B36" i="34"/>
  <c r="B37" i="34"/>
  <c r="B38" i="34"/>
  <c r="B39" i="34"/>
  <c r="B40" i="34"/>
  <c r="B41" i="34"/>
  <c r="B42" i="34"/>
  <c r="B43" i="34"/>
  <c r="B44" i="34"/>
  <c r="B45" i="34"/>
  <c r="B46" i="34"/>
  <c r="B47" i="34"/>
  <c r="B48" i="34"/>
  <c r="B49" i="34"/>
  <c r="B50" i="34"/>
  <c r="B51" i="34"/>
  <c r="B52" i="34"/>
  <c r="B53" i="34"/>
  <c r="B54" i="34"/>
  <c r="B55" i="34"/>
  <c r="B56" i="34"/>
  <c r="B57" i="34"/>
  <c r="B58" i="34"/>
  <c r="B59" i="34"/>
  <c r="B60" i="34"/>
  <c r="B61" i="34"/>
  <c r="B62" i="34"/>
  <c r="B63" i="34"/>
  <c r="B64" i="34"/>
  <c r="B65" i="34"/>
  <c r="B66" i="34"/>
  <c r="B67" i="34"/>
  <c r="B68" i="34"/>
  <c r="B69" i="34"/>
  <c r="B70" i="34"/>
  <c r="B71" i="34"/>
  <c r="B72" i="34"/>
  <c r="B73" i="34"/>
  <c r="B74" i="34"/>
  <c r="B75" i="34"/>
  <c r="B76" i="34"/>
  <c r="B77" i="34"/>
  <c r="B78" i="34"/>
  <c r="B79" i="34"/>
  <c r="B80" i="34"/>
  <c r="B81" i="34"/>
  <c r="B82" i="34"/>
  <c r="D5" i="32"/>
  <c r="E5" i="32"/>
  <c r="D6" i="32"/>
  <c r="E6" i="32"/>
  <c r="D7" i="32"/>
  <c r="E7" i="32"/>
  <c r="D8" i="32"/>
  <c r="E8" i="32"/>
  <c r="D9" i="32"/>
  <c r="E9" i="32"/>
  <c r="D10" i="32"/>
  <c r="E10" i="32"/>
  <c r="D11" i="32"/>
  <c r="E11" i="32"/>
  <c r="J7" i="12" l="1"/>
  <c r="J8" i="12"/>
  <c r="K8" i="12" s="1"/>
  <c r="J9" i="12"/>
  <c r="J10" i="12"/>
  <c r="K10" i="12" s="1"/>
  <c r="J11" i="12"/>
  <c r="J12" i="12"/>
  <c r="K12" i="12" s="1"/>
  <c r="J13" i="12"/>
  <c r="J14" i="12"/>
  <c r="K14" i="12" s="1"/>
  <c r="J15" i="12"/>
  <c r="J16" i="12"/>
  <c r="K16" i="12" s="1"/>
  <c r="J17" i="12"/>
  <c r="J18" i="12"/>
  <c r="K18" i="12" s="1"/>
  <c r="J19" i="12"/>
  <c r="J20" i="12"/>
  <c r="K20" i="12" s="1"/>
  <c r="J21" i="12"/>
  <c r="J22" i="12"/>
  <c r="K22" i="12" s="1"/>
  <c r="J23" i="12"/>
  <c r="J24" i="12"/>
  <c r="K24" i="12" s="1"/>
  <c r="J25" i="12"/>
  <c r="J26" i="12"/>
  <c r="K26" i="12" s="1"/>
  <c r="J27" i="12"/>
  <c r="J28" i="12"/>
  <c r="K28" i="12" s="1"/>
  <c r="J29" i="12"/>
  <c r="J30" i="12"/>
  <c r="K30" i="12" s="1"/>
  <c r="J31" i="12"/>
  <c r="J32" i="12"/>
  <c r="K32" i="12" s="1"/>
  <c r="J33" i="12"/>
  <c r="J34" i="12"/>
  <c r="K34" i="12" s="1"/>
  <c r="J35" i="12"/>
  <c r="J36" i="12"/>
  <c r="K36" i="12" s="1"/>
  <c r="J37" i="12"/>
  <c r="J6" i="12"/>
  <c r="K35" i="12" l="1"/>
  <c r="K31" i="12"/>
  <c r="K27" i="12"/>
  <c r="K23" i="12"/>
  <c r="K19" i="12"/>
  <c r="K15" i="12"/>
  <c r="K11" i="12"/>
  <c r="K7" i="12"/>
  <c r="K37" i="12"/>
  <c r="K33" i="12"/>
  <c r="K29" i="12"/>
  <c r="K25" i="12"/>
  <c r="K21" i="12"/>
  <c r="K17" i="12"/>
  <c r="K13" i="12"/>
  <c r="K9" i="12"/>
  <c r="F7" i="12"/>
  <c r="F8" i="12"/>
  <c r="F9" i="12"/>
  <c r="F10" i="12"/>
  <c r="F11" i="12"/>
  <c r="F12" i="12"/>
  <c r="F13" i="12"/>
  <c r="F14" i="12"/>
  <c r="F15" i="12"/>
  <c r="F16" i="12"/>
  <c r="F17" i="12"/>
  <c r="F18" i="12"/>
  <c r="F19" i="12"/>
  <c r="F20" i="12"/>
  <c r="F21" i="12"/>
  <c r="F22" i="12"/>
  <c r="F23" i="12"/>
  <c r="F24" i="12"/>
  <c r="F25" i="12"/>
  <c r="F26" i="12"/>
  <c r="F27" i="12"/>
  <c r="F28" i="12"/>
  <c r="F29" i="12"/>
  <c r="F30" i="12"/>
  <c r="F31" i="12"/>
  <c r="F32" i="12"/>
  <c r="F33" i="12"/>
  <c r="F34" i="12"/>
  <c r="F35" i="12"/>
  <c r="F36" i="12"/>
  <c r="F37" i="12"/>
  <c r="I21" i="27"/>
  <c r="H21" i="27"/>
  <c r="G21" i="27"/>
  <c r="F21" i="27"/>
  <c r="E21" i="27"/>
  <c r="D21" i="27"/>
  <c r="C21" i="27"/>
  <c r="B21" i="27"/>
  <c r="I11" i="27"/>
  <c r="H11" i="27"/>
  <c r="G11" i="27"/>
  <c r="F11" i="27"/>
  <c r="E11" i="27"/>
  <c r="D11" i="27"/>
  <c r="C11" i="27"/>
  <c r="B11" i="27"/>
  <c r="I10" i="27"/>
  <c r="H10" i="27"/>
  <c r="G10" i="27"/>
  <c r="F10" i="27"/>
  <c r="E10" i="27"/>
  <c r="D10" i="27"/>
  <c r="C10" i="27"/>
  <c r="B10" i="27"/>
  <c r="I9" i="27"/>
  <c r="H9" i="27"/>
  <c r="G9" i="27"/>
  <c r="F9" i="27"/>
  <c r="E9" i="27"/>
  <c r="D9" i="27"/>
  <c r="C9" i="27"/>
  <c r="B9" i="27"/>
  <c r="I8" i="27"/>
  <c r="H8" i="27"/>
  <c r="G8" i="27"/>
  <c r="F8" i="27"/>
  <c r="E8" i="27"/>
  <c r="D8" i="27"/>
  <c r="C8" i="27"/>
  <c r="B8" i="27"/>
  <c r="I7" i="27"/>
  <c r="H7" i="27"/>
  <c r="G7" i="27"/>
  <c r="F7" i="27"/>
  <c r="E7" i="27"/>
  <c r="D7" i="27"/>
  <c r="C7" i="27"/>
  <c r="B7" i="27"/>
  <c r="I6" i="27"/>
  <c r="I12" i="27" s="1"/>
  <c r="H6" i="27"/>
  <c r="H12" i="27" s="1"/>
  <c r="G6" i="27"/>
  <c r="G12" i="27" s="1"/>
  <c r="F6" i="27"/>
  <c r="F12" i="27" s="1"/>
  <c r="E6" i="27"/>
  <c r="E12" i="27" s="1"/>
  <c r="D6" i="27"/>
  <c r="D12" i="27" s="1"/>
  <c r="C6" i="27"/>
  <c r="C12" i="27" s="1"/>
  <c r="B6" i="27"/>
  <c r="B12" i="27" s="1"/>
  <c r="Q17" i="26"/>
  <c r="P17" i="26"/>
  <c r="O17" i="26"/>
  <c r="N17" i="26"/>
  <c r="M17" i="26"/>
  <c r="L17" i="26"/>
  <c r="K17" i="26"/>
  <c r="J17" i="26"/>
  <c r="I17" i="26"/>
  <c r="H17" i="26"/>
  <c r="G17" i="26"/>
  <c r="E16" i="26"/>
  <c r="D16" i="26"/>
  <c r="C16" i="26"/>
  <c r="B16" i="26"/>
  <c r="E15" i="26"/>
  <c r="D15" i="26"/>
  <c r="C15" i="26"/>
  <c r="B15" i="26"/>
  <c r="E14" i="26"/>
  <c r="D14" i="26"/>
  <c r="C14" i="26"/>
  <c r="B14" i="26"/>
  <c r="E13" i="26"/>
  <c r="D13" i="26"/>
  <c r="C13" i="26"/>
  <c r="B13" i="26"/>
  <c r="E12" i="26"/>
  <c r="D12" i="26"/>
  <c r="C12" i="26"/>
  <c r="B12" i="26"/>
  <c r="E11" i="26"/>
  <c r="D11" i="26"/>
  <c r="C11" i="26"/>
  <c r="B11" i="26"/>
  <c r="E10" i="26"/>
  <c r="D10" i="26"/>
  <c r="C10" i="26"/>
  <c r="B10" i="26"/>
  <c r="E9" i="26"/>
  <c r="D9" i="26"/>
  <c r="C9" i="26"/>
  <c r="B9" i="26"/>
  <c r="E8" i="26"/>
  <c r="D8" i="26"/>
  <c r="C8" i="26"/>
  <c r="B8" i="26"/>
  <c r="E7" i="26"/>
  <c r="D7" i="26"/>
  <c r="C7" i="26"/>
  <c r="B7" i="26"/>
  <c r="U34" i="20" l="1"/>
  <c r="R34" i="20"/>
  <c r="N34" i="20" s="1"/>
  <c r="C34" i="20" s="1"/>
  <c r="P34" i="20"/>
  <c r="O34" i="20"/>
  <c r="D34" i="20" s="1"/>
  <c r="M34" i="20"/>
  <c r="B34" i="20" s="1"/>
  <c r="E34" i="20"/>
  <c r="U33" i="20"/>
  <c r="R33" i="20"/>
  <c r="P33" i="20" s="1"/>
  <c r="E33" i="20" s="1"/>
  <c r="M33" i="20"/>
  <c r="B33" i="20" s="1"/>
  <c r="U32" i="20"/>
  <c r="R32" i="20"/>
  <c r="O32" i="20" s="1"/>
  <c r="D32" i="20" s="1"/>
  <c r="P32" i="20"/>
  <c r="E32" i="20" s="1"/>
  <c r="M32" i="20"/>
  <c r="B32" i="20" s="1"/>
  <c r="U31" i="20"/>
  <c r="R31" i="20"/>
  <c r="P31" i="20" s="1"/>
  <c r="E31" i="20" s="1"/>
  <c r="U30" i="20"/>
  <c r="R30" i="20"/>
  <c r="N30" i="20" s="1"/>
  <c r="C30" i="20" s="1"/>
  <c r="P30" i="20"/>
  <c r="E30" i="20" s="1"/>
  <c r="O30" i="20"/>
  <c r="D30" i="20" s="1"/>
  <c r="M30" i="20"/>
  <c r="B30" i="20" s="1"/>
  <c r="U29" i="20"/>
  <c r="R29" i="20"/>
  <c r="P29" i="20" s="1"/>
  <c r="E29" i="20" s="1"/>
  <c r="U28" i="20"/>
  <c r="R28" i="20"/>
  <c r="O28" i="20" s="1"/>
  <c r="D28" i="20" s="1"/>
  <c r="P28" i="20"/>
  <c r="E28" i="20" s="1"/>
  <c r="U27" i="20"/>
  <c r="R27" i="20"/>
  <c r="P27" i="20" s="1"/>
  <c r="E27" i="20" s="1"/>
  <c r="U26" i="20"/>
  <c r="R26" i="20"/>
  <c r="P26" i="20"/>
  <c r="O26" i="20"/>
  <c r="N26" i="20"/>
  <c r="C26" i="20" s="1"/>
  <c r="M26" i="20"/>
  <c r="E26" i="20"/>
  <c r="D26" i="20"/>
  <c r="B26" i="20"/>
  <c r="U25" i="20"/>
  <c r="R25" i="20"/>
  <c r="P25" i="20" s="1"/>
  <c r="E25" i="20" s="1"/>
  <c r="M25" i="20"/>
  <c r="B25" i="20" s="1"/>
  <c r="U24" i="20"/>
  <c r="R24" i="20"/>
  <c r="P24" i="20" s="1"/>
  <c r="E24" i="20" s="1"/>
  <c r="O24" i="20"/>
  <c r="D24" i="20" s="1"/>
  <c r="N24" i="20"/>
  <c r="C24" i="20" s="1"/>
  <c r="U23" i="20"/>
  <c r="R23" i="20"/>
  <c r="O23" i="20" s="1"/>
  <c r="D23" i="20" s="1"/>
  <c r="U22" i="20"/>
  <c r="R22" i="20"/>
  <c r="P22" i="20" s="1"/>
  <c r="E22" i="20" s="1"/>
  <c r="O22" i="20"/>
  <c r="D22" i="20" s="1"/>
  <c r="U21" i="20"/>
  <c r="R21" i="20"/>
  <c r="O21" i="20" s="1"/>
  <c r="D21" i="20" s="1"/>
  <c r="P21" i="20"/>
  <c r="E21" i="20" s="1"/>
  <c r="U20" i="20"/>
  <c r="R20" i="20"/>
  <c r="P20" i="20" s="1"/>
  <c r="E20" i="20" s="1"/>
  <c r="U19" i="20"/>
  <c r="R19" i="20"/>
  <c r="O19" i="20" s="1"/>
  <c r="D19" i="20" s="1"/>
  <c r="P19" i="20"/>
  <c r="E19" i="20" s="1"/>
  <c r="U18" i="20"/>
  <c r="R18" i="20"/>
  <c r="P18" i="20"/>
  <c r="O18" i="20"/>
  <c r="D18" i="20" s="1"/>
  <c r="N18" i="20"/>
  <c r="C18" i="20" s="1"/>
  <c r="M18" i="20"/>
  <c r="E18" i="20"/>
  <c r="B18" i="20"/>
  <c r="U17" i="20"/>
  <c r="R17" i="20"/>
  <c r="O17" i="20" s="1"/>
  <c r="D17" i="20" s="1"/>
  <c r="P17" i="20"/>
  <c r="E17" i="20" s="1"/>
  <c r="U16" i="20"/>
  <c r="R16" i="20"/>
  <c r="P16" i="20" s="1"/>
  <c r="E16" i="20" s="1"/>
  <c r="U15" i="20"/>
  <c r="R15" i="20"/>
  <c r="O15" i="20" s="1"/>
  <c r="D15" i="20" s="1"/>
  <c r="P15" i="20"/>
  <c r="E15" i="20" s="1"/>
  <c r="U14" i="20"/>
  <c r="R14" i="20"/>
  <c r="P14" i="20"/>
  <c r="O14" i="20"/>
  <c r="N14" i="20"/>
  <c r="M14" i="20"/>
  <c r="E14" i="20"/>
  <c r="D14" i="20"/>
  <c r="C14" i="20"/>
  <c r="B14" i="20"/>
  <c r="U13" i="20"/>
  <c r="R13" i="20"/>
  <c r="O13" i="20" s="1"/>
  <c r="D13" i="20" s="1"/>
  <c r="P13" i="20"/>
  <c r="E13" i="20" s="1"/>
  <c r="U12" i="20"/>
  <c r="R12" i="20"/>
  <c r="P12" i="20" s="1"/>
  <c r="E12" i="20" s="1"/>
  <c r="U11" i="20"/>
  <c r="R11" i="20"/>
  <c r="O11" i="20" s="1"/>
  <c r="D11" i="20" s="1"/>
  <c r="U10" i="20"/>
  <c r="R10" i="20"/>
  <c r="P10" i="20" s="1"/>
  <c r="E10" i="20" s="1"/>
  <c r="M10" i="20"/>
  <c r="B10" i="20" s="1"/>
  <c r="U9" i="20"/>
  <c r="R9" i="20"/>
  <c r="O9" i="20" s="1"/>
  <c r="D9" i="20" s="1"/>
  <c r="U8" i="20"/>
  <c r="R8" i="20"/>
  <c r="P8" i="20" s="1"/>
  <c r="E8" i="20" s="1"/>
  <c r="O8" i="20"/>
  <c r="D8" i="20" s="1"/>
  <c r="N8" i="20"/>
  <c r="C8" i="20" s="1"/>
  <c r="M8" i="20"/>
  <c r="B8" i="20" s="1"/>
  <c r="U7" i="20"/>
  <c r="R7" i="20"/>
  <c r="O7" i="20" s="1"/>
  <c r="D7" i="20" s="1"/>
  <c r="P7" i="20"/>
  <c r="E7" i="20" s="1"/>
  <c r="U6" i="20"/>
  <c r="R6" i="20"/>
  <c r="N6" i="20" s="1"/>
  <c r="C6" i="20" s="1"/>
  <c r="P6" i="20"/>
  <c r="O6" i="20"/>
  <c r="M6" i="20"/>
  <c r="B6" i="20" s="1"/>
  <c r="E6" i="20"/>
  <c r="D6" i="20"/>
  <c r="U5" i="20"/>
  <c r="R5" i="20"/>
  <c r="O5" i="20" s="1"/>
  <c r="D5" i="20" s="1"/>
  <c r="P5" i="20"/>
  <c r="M5" i="20"/>
  <c r="B5" i="20" s="1"/>
  <c r="E5" i="20"/>
  <c r="U4" i="20"/>
  <c r="R4" i="20"/>
  <c r="P4" i="20" s="1"/>
  <c r="E4" i="20" s="1"/>
  <c r="E12" i="19"/>
  <c r="D12" i="19"/>
  <c r="C12" i="19"/>
  <c r="B12" i="19"/>
  <c r="E11" i="19"/>
  <c r="D11" i="19"/>
  <c r="C11" i="19"/>
  <c r="B11" i="19"/>
  <c r="E10" i="19"/>
  <c r="D10" i="19"/>
  <c r="C10" i="19"/>
  <c r="B10" i="19"/>
  <c r="E9" i="19"/>
  <c r="D9" i="19"/>
  <c r="C9" i="19"/>
  <c r="B9" i="19"/>
  <c r="E8" i="19"/>
  <c r="D8" i="19"/>
  <c r="C8" i="19"/>
  <c r="B8" i="19"/>
  <c r="E7" i="19"/>
  <c r="D7" i="19"/>
  <c r="C7" i="19"/>
  <c r="B7" i="19"/>
  <c r="E6" i="19"/>
  <c r="D6" i="19"/>
  <c r="C6" i="19"/>
  <c r="B6" i="19"/>
  <c r="N10" i="20" l="1"/>
  <c r="C10" i="20" s="1"/>
  <c r="N5" i="20"/>
  <c r="C5" i="20" s="1"/>
  <c r="M9" i="20"/>
  <c r="B9" i="20" s="1"/>
  <c r="O10" i="20"/>
  <c r="D10" i="20" s="1"/>
  <c r="M11" i="20"/>
  <c r="B11" i="20" s="1"/>
  <c r="O12" i="20"/>
  <c r="D12" i="20" s="1"/>
  <c r="N16" i="20"/>
  <c r="C16" i="20" s="1"/>
  <c r="N20" i="20"/>
  <c r="C20" i="20" s="1"/>
  <c r="M22" i="20"/>
  <c r="B22" i="20" s="1"/>
  <c r="N28" i="20"/>
  <c r="C28" i="20" s="1"/>
  <c r="N32" i="20"/>
  <c r="C32" i="20" s="1"/>
  <c r="M12" i="20"/>
  <c r="B12" i="20" s="1"/>
  <c r="N12" i="20"/>
  <c r="C12" i="20" s="1"/>
  <c r="M16" i="20"/>
  <c r="B16" i="20" s="1"/>
  <c r="M20" i="20"/>
  <c r="B20" i="20" s="1"/>
  <c r="M28" i="20"/>
  <c r="B28" i="20" s="1"/>
  <c r="P9" i="20"/>
  <c r="E9" i="20" s="1"/>
  <c r="P11" i="20"/>
  <c r="E11" i="20" s="1"/>
  <c r="M13" i="20"/>
  <c r="B13" i="20" s="1"/>
  <c r="O16" i="20"/>
  <c r="D16" i="20" s="1"/>
  <c r="O20" i="20"/>
  <c r="D20" i="20" s="1"/>
  <c r="M21" i="20"/>
  <c r="B21" i="20" s="1"/>
  <c r="N22" i="20"/>
  <c r="C22" i="20" s="1"/>
  <c r="P23" i="20"/>
  <c r="E23" i="20" s="1"/>
  <c r="M24" i="20"/>
  <c r="B24" i="20" s="1"/>
  <c r="M29" i="20"/>
  <c r="B29" i="20" s="1"/>
  <c r="M27" i="20"/>
  <c r="B27" i="20" s="1"/>
  <c r="N4" i="20"/>
  <c r="C4" i="20" s="1"/>
  <c r="M15" i="20"/>
  <c r="B15" i="20" s="1"/>
  <c r="M17" i="20"/>
  <c r="B17" i="20" s="1"/>
  <c r="N27" i="20"/>
  <c r="C27" i="20" s="1"/>
  <c r="N31" i="20"/>
  <c r="C31" i="20" s="1"/>
  <c r="O4" i="20"/>
  <c r="D4" i="20" s="1"/>
  <c r="N7" i="20"/>
  <c r="C7" i="20" s="1"/>
  <c r="N9" i="20"/>
  <c r="C9" i="20" s="1"/>
  <c r="N11" i="20"/>
  <c r="C11" i="20" s="1"/>
  <c r="N13" i="20"/>
  <c r="C13" i="20" s="1"/>
  <c r="N15" i="20"/>
  <c r="C15" i="20" s="1"/>
  <c r="N17" i="20"/>
  <c r="C17" i="20" s="1"/>
  <c r="N19" i="20"/>
  <c r="C19" i="20" s="1"/>
  <c r="N21" i="20"/>
  <c r="C21" i="20" s="1"/>
  <c r="N23" i="20"/>
  <c r="C23" i="20" s="1"/>
  <c r="O25" i="20"/>
  <c r="D25" i="20" s="1"/>
  <c r="O27" i="20"/>
  <c r="D27" i="20" s="1"/>
  <c r="O29" i="20"/>
  <c r="D29" i="20" s="1"/>
  <c r="O31" i="20"/>
  <c r="D31" i="20" s="1"/>
  <c r="O33" i="20"/>
  <c r="D33" i="20" s="1"/>
  <c r="M4" i="20"/>
  <c r="B4" i="20" s="1"/>
  <c r="M31" i="20"/>
  <c r="B31" i="20" s="1"/>
  <c r="M7" i="20"/>
  <c r="B7" i="20" s="1"/>
  <c r="M19" i="20"/>
  <c r="B19" i="20" s="1"/>
  <c r="M23" i="20"/>
  <c r="B23" i="20" s="1"/>
  <c r="N25" i="20"/>
  <c r="C25" i="20" s="1"/>
  <c r="N29" i="20"/>
  <c r="C29" i="20" s="1"/>
  <c r="N33" i="20"/>
  <c r="C33" i="20" s="1"/>
  <c r="C34" i="18"/>
  <c r="D34" i="18" s="1"/>
  <c r="C33" i="18"/>
  <c r="D33" i="18" s="1"/>
  <c r="C32" i="18"/>
  <c r="D32" i="18" s="1"/>
  <c r="D31" i="18"/>
  <c r="C31" i="18"/>
  <c r="C30" i="18"/>
  <c r="D30" i="18" s="1"/>
  <c r="C29" i="18"/>
  <c r="D29" i="18" s="1"/>
  <c r="C28" i="18"/>
  <c r="D28" i="18" s="1"/>
  <c r="C27" i="18"/>
  <c r="D27" i="18" s="1"/>
  <c r="C26" i="18"/>
  <c r="D26" i="18" s="1"/>
  <c r="C25" i="18"/>
  <c r="D25" i="18" s="1"/>
  <c r="C24" i="18"/>
  <c r="D24" i="18" s="1"/>
  <c r="D23" i="18"/>
  <c r="C23" i="18"/>
  <c r="C22" i="18"/>
  <c r="D22" i="18" s="1"/>
  <c r="C21" i="18"/>
  <c r="D21" i="18" s="1"/>
  <c r="C20" i="18"/>
  <c r="D20" i="18" s="1"/>
  <c r="C19" i="18"/>
  <c r="D19" i="18" s="1"/>
  <c r="C18" i="18"/>
  <c r="D18" i="18" s="1"/>
  <c r="C17" i="18"/>
  <c r="D17" i="18" s="1"/>
  <c r="C16" i="18"/>
  <c r="D16" i="18" s="1"/>
  <c r="D15" i="18"/>
  <c r="C15" i="18"/>
  <c r="C14" i="18"/>
  <c r="D14" i="18" s="1"/>
  <c r="C13" i="18"/>
  <c r="D13" i="18" s="1"/>
  <c r="C12" i="18"/>
  <c r="D12" i="18" s="1"/>
  <c r="C11" i="18"/>
  <c r="D11" i="18" s="1"/>
  <c r="C10" i="18"/>
  <c r="D10" i="18" s="1"/>
  <c r="C9" i="18"/>
  <c r="D9" i="18" s="1"/>
  <c r="C8" i="18"/>
  <c r="D8" i="18" s="1"/>
  <c r="D7" i="18"/>
  <c r="C7" i="18"/>
  <c r="C6" i="18"/>
  <c r="D6" i="18" s="1"/>
  <c r="C5" i="18"/>
  <c r="D5" i="18" s="1"/>
  <c r="G13" i="17"/>
  <c r="F13" i="17"/>
  <c r="E13" i="17"/>
  <c r="D13" i="17"/>
  <c r="C13" i="17"/>
  <c r="B13" i="17"/>
  <c r="G12" i="17"/>
  <c r="F12" i="17"/>
  <c r="E12" i="17"/>
  <c r="D12" i="17"/>
  <c r="C12" i="17"/>
  <c r="B12" i="17"/>
  <c r="G11" i="17"/>
  <c r="F11" i="17"/>
  <c r="E11" i="17"/>
  <c r="D11" i="17"/>
  <c r="C11" i="17"/>
  <c r="B11" i="17"/>
  <c r="G10" i="17"/>
  <c r="F10" i="17"/>
  <c r="E10" i="17"/>
  <c r="D10" i="17"/>
  <c r="C10" i="17"/>
  <c r="B10" i="17"/>
  <c r="G9" i="17"/>
  <c r="F9" i="17"/>
  <c r="E9" i="17"/>
  <c r="D9" i="17"/>
  <c r="C9" i="17"/>
  <c r="B9" i="17"/>
  <c r="G8" i="17"/>
  <c r="F8" i="17"/>
  <c r="E8" i="17"/>
  <c r="D8" i="17"/>
  <c r="C8" i="17"/>
  <c r="B8" i="17"/>
  <c r="G7" i="17"/>
  <c r="F7" i="17"/>
  <c r="E7" i="17"/>
  <c r="D7" i="17"/>
  <c r="C7" i="17"/>
  <c r="B7" i="17"/>
  <c r="G6" i="17"/>
  <c r="F6" i="17"/>
  <c r="E6" i="17"/>
  <c r="D6" i="17"/>
  <c r="C6" i="17"/>
  <c r="B6" i="17"/>
  <c r="G5" i="17"/>
  <c r="F5" i="17"/>
  <c r="E5" i="17"/>
  <c r="D5" i="17"/>
  <c r="C5" i="17"/>
  <c r="B5" i="17"/>
  <c r="G4" i="17"/>
  <c r="G14" i="17" s="1"/>
  <c r="F4" i="17"/>
  <c r="F14" i="17" s="1"/>
  <c r="E4" i="17"/>
  <c r="D4" i="17"/>
  <c r="C4" i="17"/>
  <c r="C14" i="17" s="1"/>
  <c r="B4" i="17"/>
  <c r="B14" i="17" s="1"/>
  <c r="AO10" i="16"/>
  <c r="AN10" i="16"/>
  <c r="AM10" i="16"/>
  <c r="AL10" i="16"/>
  <c r="AL7" i="16" s="1"/>
  <c r="AK10" i="16"/>
  <c r="AJ10" i="16"/>
  <c r="AI10" i="16"/>
  <c r="AH10" i="16"/>
  <c r="AG10" i="16"/>
  <c r="AF10" i="16"/>
  <c r="AE10" i="16"/>
  <c r="AD10" i="16"/>
  <c r="AD7" i="16" s="1"/>
  <c r="AC10" i="16"/>
  <c r="AB10" i="16"/>
  <c r="AA10" i="16"/>
  <c r="Z10" i="16"/>
  <c r="Y10" i="16"/>
  <c r="X10" i="16"/>
  <c r="W10" i="16"/>
  <c r="V10" i="16"/>
  <c r="V7" i="16" s="1"/>
  <c r="U10" i="16"/>
  <c r="T10" i="16"/>
  <c r="S10" i="16"/>
  <c r="R10" i="16"/>
  <c r="Q10" i="16"/>
  <c r="P10" i="16"/>
  <c r="O10" i="16"/>
  <c r="N10" i="16"/>
  <c r="N7" i="16" s="1"/>
  <c r="M10" i="16"/>
  <c r="L10" i="16"/>
  <c r="K10" i="16"/>
  <c r="J10" i="16"/>
  <c r="I10" i="16"/>
  <c r="H10" i="16"/>
  <c r="G10" i="16"/>
  <c r="F10" i="16"/>
  <c r="F7" i="16" s="1"/>
  <c r="E10" i="16"/>
  <c r="D10" i="16"/>
  <c r="C10" i="16"/>
  <c r="B10" i="16"/>
  <c r="AN7" i="16" s="1"/>
  <c r="Z7" i="16"/>
  <c r="R7" i="16"/>
  <c r="J7" i="16"/>
  <c r="B7" i="16"/>
  <c r="AO6" i="16"/>
  <c r="AN6" i="16"/>
  <c r="AM6" i="16"/>
  <c r="AL6" i="16"/>
  <c r="AK6" i="16"/>
  <c r="AJ6" i="16"/>
  <c r="AI6" i="16"/>
  <c r="AH6" i="16"/>
  <c r="AG6" i="16"/>
  <c r="AF6" i="16"/>
  <c r="AE6" i="16"/>
  <c r="AD6" i="16"/>
  <c r="AC6" i="16"/>
  <c r="AB6" i="16"/>
  <c r="AA6" i="16"/>
  <c r="Z6" i="16"/>
  <c r="Y6" i="16"/>
  <c r="X6" i="16"/>
  <c r="W6" i="16"/>
  <c r="V6" i="16"/>
  <c r="U6" i="16"/>
  <c r="T6" i="16"/>
  <c r="S6" i="16"/>
  <c r="R6" i="16"/>
  <c r="Q6" i="16"/>
  <c r="P6" i="16"/>
  <c r="O6" i="16"/>
  <c r="N6" i="16"/>
  <c r="M6" i="16"/>
  <c r="L6" i="16"/>
  <c r="K6" i="16"/>
  <c r="J6" i="16"/>
  <c r="I6" i="16"/>
  <c r="H6" i="16"/>
  <c r="G6" i="16"/>
  <c r="F6" i="16"/>
  <c r="E6" i="16"/>
  <c r="D6" i="16"/>
  <c r="C6" i="16"/>
  <c r="B6" i="16"/>
  <c r="L29" i="15"/>
  <c r="K29" i="15"/>
  <c r="J29" i="15"/>
  <c r="I29" i="15"/>
  <c r="H29" i="15"/>
  <c r="G29" i="15"/>
  <c r="F29" i="15"/>
  <c r="E29" i="15"/>
  <c r="D29" i="15"/>
  <c r="C29" i="15"/>
  <c r="B29" i="15"/>
  <c r="L26" i="15"/>
  <c r="K26" i="15"/>
  <c r="J26" i="15"/>
  <c r="I26" i="15"/>
  <c r="H26" i="15"/>
  <c r="G26" i="15"/>
  <c r="F26" i="15"/>
  <c r="E26" i="15"/>
  <c r="D26" i="15"/>
  <c r="C26" i="15"/>
  <c r="B26" i="15"/>
  <c r="L14" i="15"/>
  <c r="L8" i="15" s="1"/>
  <c r="J14" i="15"/>
  <c r="J8" i="15" s="1"/>
  <c r="I14" i="15"/>
  <c r="I8" i="15" s="1"/>
  <c r="H14" i="15"/>
  <c r="G14" i="15"/>
  <c r="F14" i="15"/>
  <c r="F8" i="15" s="1"/>
  <c r="E14" i="15"/>
  <c r="E8" i="15" s="1"/>
  <c r="D14" i="15"/>
  <c r="D8" i="15" s="1"/>
  <c r="C14" i="15"/>
  <c r="C8" i="15" s="1"/>
  <c r="B14" i="15"/>
  <c r="B8" i="15" s="1"/>
  <c r="K8" i="15"/>
  <c r="H8" i="15"/>
  <c r="G8" i="15"/>
  <c r="L7" i="15"/>
  <c r="K7" i="15"/>
  <c r="J7" i="15"/>
  <c r="I7" i="15"/>
  <c r="H7" i="15"/>
  <c r="G7" i="15"/>
  <c r="F7" i="15"/>
  <c r="E7" i="15"/>
  <c r="D7" i="15"/>
  <c r="C7" i="15"/>
  <c r="B7" i="15"/>
  <c r="L6" i="15"/>
  <c r="K6" i="15"/>
  <c r="J6" i="15"/>
  <c r="I6" i="15"/>
  <c r="H6" i="15"/>
  <c r="G6" i="15"/>
  <c r="F6" i="15"/>
  <c r="E6" i="15"/>
  <c r="D6" i="15"/>
  <c r="C6" i="15"/>
  <c r="B6" i="15"/>
  <c r="L5" i="15"/>
  <c r="K5" i="15"/>
  <c r="J5" i="15"/>
  <c r="I5" i="15"/>
  <c r="H5" i="15"/>
  <c r="G5" i="15"/>
  <c r="F5" i="15"/>
  <c r="E5" i="15"/>
  <c r="D5" i="15"/>
  <c r="C5" i="15"/>
  <c r="B5" i="15"/>
  <c r="L4" i="15"/>
  <c r="K4" i="15"/>
  <c r="J4" i="15"/>
  <c r="I4" i="15"/>
  <c r="H4" i="15"/>
  <c r="G4" i="15"/>
  <c r="F4" i="15"/>
  <c r="E4" i="15"/>
  <c r="D4" i="15"/>
  <c r="C4" i="15"/>
  <c r="B4" i="15"/>
  <c r="E7" i="16" l="1"/>
  <c r="U7" i="16"/>
  <c r="AK7" i="16"/>
  <c r="D14" i="17"/>
  <c r="AH7" i="16"/>
  <c r="M7" i="16"/>
  <c r="AC7" i="16"/>
  <c r="I7" i="16"/>
  <c r="Q7" i="16"/>
  <c r="Y7" i="16"/>
  <c r="AG7" i="16"/>
  <c r="AO7" i="16"/>
  <c r="E14" i="17"/>
  <c r="C7" i="16"/>
  <c r="G7" i="16"/>
  <c r="K7" i="16"/>
  <c r="O7" i="16"/>
  <c r="S7" i="16"/>
  <c r="W7" i="16"/>
  <c r="AA7" i="16"/>
  <c r="AE7" i="16"/>
  <c r="AI7" i="16"/>
  <c r="AM7" i="16"/>
  <c r="D7" i="16"/>
  <c r="H7" i="16"/>
  <c r="L7" i="16"/>
  <c r="P7" i="16"/>
  <c r="T7" i="16"/>
  <c r="X7" i="16"/>
  <c r="AB7" i="16"/>
  <c r="AF7" i="16"/>
  <c r="AJ7" i="16"/>
  <c r="G37" i="12"/>
  <c r="H37" i="12"/>
  <c r="E10" i="6"/>
  <c r="E11" i="6"/>
  <c r="E12" i="6"/>
  <c r="E14" i="6"/>
  <c r="E9" i="6"/>
  <c r="AC9" i="7" l="1"/>
  <c r="AC10" i="7"/>
  <c r="AC11" i="7"/>
  <c r="AC12" i="7"/>
  <c r="AC13" i="7"/>
  <c r="H36" i="12"/>
  <c r="G36" i="12"/>
  <c r="H35" i="12"/>
  <c r="G35" i="12"/>
  <c r="H34" i="12"/>
  <c r="G34" i="12"/>
  <c r="H33" i="12"/>
  <c r="G33" i="12"/>
  <c r="H32" i="12"/>
  <c r="G32" i="12"/>
  <c r="H31" i="12"/>
  <c r="G31" i="12"/>
  <c r="H30" i="12"/>
  <c r="G30" i="12"/>
  <c r="H29" i="12"/>
  <c r="G29" i="12"/>
  <c r="H28" i="12"/>
  <c r="G28" i="12"/>
  <c r="H27" i="12"/>
  <c r="G27" i="12"/>
  <c r="H26" i="12"/>
  <c r="G26" i="12"/>
  <c r="H25" i="12"/>
  <c r="G25" i="12"/>
  <c r="H24" i="12"/>
  <c r="G24" i="12"/>
  <c r="H23" i="12"/>
  <c r="G23" i="12"/>
  <c r="H22" i="12"/>
  <c r="G22" i="12"/>
  <c r="H21" i="12"/>
  <c r="G21" i="12"/>
  <c r="H20" i="12"/>
  <c r="G20" i="12"/>
  <c r="H19" i="12"/>
  <c r="G19" i="12"/>
  <c r="H18" i="12"/>
  <c r="G18" i="12"/>
  <c r="H17" i="12"/>
  <c r="G17" i="12"/>
  <c r="H16" i="12"/>
  <c r="G16" i="12"/>
  <c r="H15" i="12"/>
  <c r="G15" i="12"/>
  <c r="H14" i="12"/>
  <c r="G14" i="12"/>
  <c r="H13" i="12"/>
  <c r="G13" i="12"/>
  <c r="H12" i="12"/>
  <c r="G12" i="12"/>
  <c r="H11" i="12"/>
  <c r="G11" i="12"/>
  <c r="H10" i="12"/>
  <c r="G10" i="12"/>
  <c r="H9" i="12"/>
  <c r="G9" i="12"/>
  <c r="H8" i="12"/>
  <c r="G8" i="12"/>
  <c r="H7" i="12"/>
  <c r="G7" i="12"/>
  <c r="B103" i="1" l="1"/>
  <c r="AB13" i="7" l="1"/>
  <c r="AA13" i="7"/>
  <c r="Z13" i="7"/>
  <c r="Y13" i="7"/>
  <c r="X13" i="7"/>
  <c r="W13" i="7"/>
  <c r="V13" i="7"/>
  <c r="U13" i="7"/>
  <c r="T13" i="7"/>
  <c r="S13" i="7"/>
  <c r="R13" i="7"/>
  <c r="Q13" i="7"/>
  <c r="P13" i="7"/>
  <c r="O13" i="7"/>
  <c r="N13" i="7"/>
  <c r="M13" i="7"/>
  <c r="L13" i="7"/>
  <c r="K13" i="7"/>
  <c r="J13" i="7"/>
  <c r="I13" i="7"/>
  <c r="H13" i="7"/>
  <c r="G13" i="7"/>
  <c r="F13" i="7"/>
  <c r="E13" i="7"/>
  <c r="D13" i="7"/>
  <c r="C13" i="7"/>
  <c r="B13" i="7"/>
  <c r="AB12" i="7"/>
  <c r="AA12" i="7"/>
  <c r="Z12" i="7"/>
  <c r="Y12" i="7"/>
  <c r="X12" i="7"/>
  <c r="W12" i="7"/>
  <c r="V12" i="7"/>
  <c r="U12" i="7"/>
  <c r="T12" i="7"/>
  <c r="S12" i="7"/>
  <c r="R12" i="7"/>
  <c r="Q12" i="7"/>
  <c r="P12" i="7"/>
  <c r="O12" i="7"/>
  <c r="N12" i="7"/>
  <c r="M12" i="7"/>
  <c r="L12" i="7"/>
  <c r="K12" i="7"/>
  <c r="J12" i="7"/>
  <c r="I12" i="7"/>
  <c r="H12" i="7"/>
  <c r="G12" i="7"/>
  <c r="F12" i="7"/>
  <c r="E12" i="7"/>
  <c r="D12" i="7"/>
  <c r="C12" i="7"/>
  <c r="B12" i="7"/>
  <c r="AB11" i="7"/>
  <c r="AA11" i="7"/>
  <c r="Z11" i="7"/>
  <c r="Y11" i="7"/>
  <c r="X11" i="7"/>
  <c r="W11" i="7"/>
  <c r="V11" i="7"/>
  <c r="U11" i="7"/>
  <c r="T11" i="7"/>
  <c r="S11" i="7"/>
  <c r="R11" i="7"/>
  <c r="Q11" i="7"/>
  <c r="P11" i="7"/>
  <c r="O11" i="7"/>
  <c r="N11" i="7"/>
  <c r="M11" i="7"/>
  <c r="L11" i="7"/>
  <c r="K11" i="7"/>
  <c r="J11" i="7"/>
  <c r="I11" i="7"/>
  <c r="H11" i="7"/>
  <c r="G11" i="7"/>
  <c r="F11" i="7"/>
  <c r="E11" i="7"/>
  <c r="D11" i="7"/>
  <c r="C11" i="7"/>
  <c r="B11" i="7"/>
  <c r="AB10" i="7"/>
  <c r="AA10" i="7"/>
  <c r="Z10" i="7"/>
  <c r="Y10" i="7"/>
  <c r="X10" i="7"/>
  <c r="W10" i="7"/>
  <c r="V10" i="7"/>
  <c r="U10" i="7"/>
  <c r="T10" i="7"/>
  <c r="S10" i="7"/>
  <c r="R10" i="7"/>
  <c r="Q10" i="7"/>
  <c r="P10" i="7"/>
  <c r="O10" i="7"/>
  <c r="N10" i="7"/>
  <c r="M10" i="7"/>
  <c r="L10" i="7"/>
  <c r="K10" i="7"/>
  <c r="J10" i="7"/>
  <c r="I10" i="7"/>
  <c r="H10" i="7"/>
  <c r="G10" i="7"/>
  <c r="F10" i="7"/>
  <c r="E10" i="7"/>
  <c r="D10" i="7"/>
  <c r="C10" i="7"/>
  <c r="B10" i="7"/>
  <c r="AB9" i="7"/>
  <c r="AA9" i="7"/>
  <c r="Z9" i="7"/>
  <c r="Y9" i="7"/>
  <c r="X9" i="7"/>
  <c r="W9" i="7"/>
  <c r="V9" i="7"/>
  <c r="U9" i="7"/>
  <c r="T9" i="7"/>
  <c r="S9" i="7"/>
  <c r="R9" i="7"/>
  <c r="Q9" i="7"/>
  <c r="P9" i="7"/>
  <c r="O9" i="7"/>
  <c r="N9" i="7"/>
  <c r="M9" i="7"/>
  <c r="L9" i="7"/>
  <c r="K9" i="7"/>
  <c r="J9" i="7"/>
  <c r="I9" i="7"/>
  <c r="H9" i="7"/>
  <c r="G9" i="7"/>
  <c r="F9" i="7"/>
  <c r="E9" i="7"/>
  <c r="D9" i="7"/>
  <c r="C9" i="7"/>
  <c r="B9" i="7"/>
  <c r="D14" i="6"/>
  <c r="C14" i="6"/>
  <c r="B14" i="6"/>
  <c r="D12" i="6"/>
  <c r="C12" i="6"/>
  <c r="B12" i="6"/>
  <c r="D11" i="6"/>
  <c r="C11" i="6"/>
  <c r="B11" i="6"/>
  <c r="D10" i="6"/>
  <c r="C10" i="6"/>
  <c r="B10" i="6"/>
  <c r="D9" i="6"/>
  <c r="C9" i="6"/>
  <c r="B9" i="6"/>
  <c r="B102" i="1"/>
  <c r="B101" i="1"/>
  <c r="B100" i="1"/>
  <c r="B99" i="1"/>
  <c r="B98" i="1"/>
  <c r="B97" i="1"/>
  <c r="B96" i="1"/>
  <c r="B95" i="1"/>
  <c r="B94" i="1"/>
  <c r="B93" i="1"/>
  <c r="B92" i="1"/>
  <c r="B91" i="1"/>
  <c r="B90" i="1"/>
  <c r="B89" i="1"/>
  <c r="B88" i="1"/>
  <c r="B87" i="1"/>
  <c r="B86" i="1"/>
  <c r="B85" i="1"/>
  <c r="B84" i="1"/>
  <c r="B83" i="1"/>
  <c r="B82" i="1"/>
  <c r="B81" i="1"/>
  <c r="B80" i="1"/>
  <c r="B79" i="1"/>
  <c r="B78" i="1"/>
  <c r="B77" i="1"/>
  <c r="B76" i="1"/>
  <c r="B75" i="1"/>
  <c r="B74" i="1"/>
  <c r="B73" i="1"/>
  <c r="B72" i="1"/>
  <c r="B71" i="1"/>
  <c r="B70" i="1"/>
  <c r="B69" i="1"/>
  <c r="B68" i="1"/>
  <c r="B67" i="1"/>
  <c r="B66" i="1"/>
  <c r="B65" i="1"/>
  <c r="B64" i="1"/>
  <c r="B63" i="1"/>
  <c r="B62" i="1"/>
  <c r="B61" i="1"/>
  <c r="B60" i="1"/>
  <c r="B59" i="1"/>
  <c r="B58" i="1"/>
  <c r="B57" i="1"/>
  <c r="B56" i="1"/>
  <c r="B55" i="1"/>
  <c r="B54" i="1"/>
  <c r="B53" i="1"/>
  <c r="B52" i="1"/>
  <c r="B51" i="1"/>
  <c r="B50" i="1"/>
  <c r="B49" i="1"/>
  <c r="B48" i="1"/>
  <c r="B47" i="1"/>
  <c r="B46" i="1"/>
  <c r="B45" i="1"/>
  <c r="B44" i="1"/>
  <c r="B43" i="1"/>
  <c r="B42" i="1"/>
  <c r="B41" i="1"/>
  <c r="B40" i="1"/>
  <c r="B39" i="1"/>
  <c r="B38" i="1"/>
  <c r="B37" i="1"/>
  <c r="B36" i="1"/>
  <c r="B35" i="1"/>
  <c r="B34" i="1"/>
  <c r="B33" i="1"/>
  <c r="B32" i="1"/>
  <c r="B31" i="1"/>
  <c r="B30" i="1"/>
  <c r="B29" i="1"/>
  <c r="B28" i="1"/>
  <c r="B27" i="1"/>
  <c r="B26" i="1"/>
  <c r="B25" i="1"/>
  <c r="B24" i="1"/>
  <c r="B23" i="1"/>
  <c r="B22" i="1"/>
  <c r="B21" i="1"/>
  <c r="B20" i="1"/>
  <c r="B19" i="1"/>
  <c r="B18" i="1"/>
  <c r="B17" i="1"/>
  <c r="B16" i="1"/>
  <c r="B15" i="1"/>
  <c r="B14" i="1"/>
  <c r="B13" i="1"/>
  <c r="B12" i="1"/>
  <c r="B11" i="1"/>
  <c r="B10" i="1"/>
  <c r="B9" i="1"/>
  <c r="B8" i="1"/>
  <c r="B7" i="1"/>
  <c r="B6" i="1"/>
  <c r="B5" i="1"/>
</calcChain>
</file>

<file path=xl/sharedStrings.xml><?xml version="1.0" encoding="utf-8"?>
<sst xmlns="http://schemas.openxmlformats.org/spreadsheetml/2006/main" count="478" uniqueCount="239">
  <si>
    <t>Percentage change in the GDP, quarter on quarter (Constant 2010 prices)</t>
  </si>
  <si>
    <t>Quarterly change</t>
  </si>
  <si>
    <t>Constant 2010 rand, seasonally adjusted</t>
  </si>
  <si>
    <t>Agriculture</t>
  </si>
  <si>
    <t>Gross Domestic Product by sector</t>
  </si>
  <si>
    <t>Constant 2010 Prices</t>
  </si>
  <si>
    <t>Actual Figures</t>
  </si>
  <si>
    <t>2015 to 2016</t>
  </si>
  <si>
    <t>2016 to 2017</t>
  </si>
  <si>
    <t>Mining</t>
  </si>
  <si>
    <t>Manufacturing</t>
  </si>
  <si>
    <t>Construction</t>
  </si>
  <si>
    <t xml:space="preserve">Utilities
</t>
  </si>
  <si>
    <t>Trade</t>
  </si>
  <si>
    <t>Logistics</t>
  </si>
  <si>
    <t>Business
services</t>
  </si>
  <si>
    <t>Govt 
services</t>
  </si>
  <si>
    <t>Personal 
Sevices</t>
  </si>
  <si>
    <t>Real economy sector shares of GDP</t>
  </si>
  <si>
    <t>Current prices</t>
  </si>
  <si>
    <t>Other</t>
  </si>
  <si>
    <t>Total</t>
  </si>
  <si>
    <t>Agriculture, forestry and fishing</t>
  </si>
  <si>
    <t>Mining and quarrying</t>
  </si>
  <si>
    <t>Change in components of expenditure on the GDP, year to third quarter, 2011 to 2017</t>
  </si>
  <si>
    <t>Expenditure on GDP</t>
  </si>
  <si>
    <t>Constant 2010 prices</t>
  </si>
  <si>
    <t>R million</t>
  </si>
  <si>
    <t>seasonally adjusted, annualised</t>
  </si>
  <si>
    <t>annual average, 2011 to 2015</t>
  </si>
  <si>
    <t>Q1 2017</t>
  </si>
  <si>
    <t>Q2 2017</t>
  </si>
  <si>
    <t>Q3 2017</t>
  </si>
  <si>
    <t>Household consumption</t>
  </si>
  <si>
    <t>Government consumption</t>
  </si>
  <si>
    <t>Gross fixed capital formation</t>
  </si>
  <si>
    <t>Exports</t>
  </si>
  <si>
    <t>Less: Imports</t>
  </si>
  <si>
    <t>(a) seasonally adjusted</t>
  </si>
  <si>
    <t>Index of quarterly production in volume terms, Q1 2011 = 100</t>
  </si>
  <si>
    <t>Statistics South Africa</t>
  </si>
  <si>
    <t>Industry value added and GDP</t>
  </si>
  <si>
    <t>Constant 2010 prices, seasonally adjusted, annualised</t>
  </si>
  <si>
    <t>Total value added at basic prices</t>
  </si>
  <si>
    <t>Source: StatsSA GDP quarterly figures. Excel spreadsheet downloaded www.statssa.gov.za in March 2018</t>
  </si>
  <si>
    <t>year to fourth quarter</t>
  </si>
  <si>
    <t>Year to fourth quarter</t>
  </si>
  <si>
    <t>Investment by type of organisation</t>
  </si>
  <si>
    <t>Constant, seasonally adjusted R bns.</t>
  </si>
  <si>
    <t>constant R bns</t>
  </si>
  <si>
    <t>% change</t>
  </si>
  <si>
    <t>Private business enterprises</t>
  </si>
  <si>
    <t>General government</t>
  </si>
  <si>
    <t>Public corporations</t>
  </si>
  <si>
    <t>total, constant R bns</t>
  </si>
  <si>
    <t>growth from Q4 2014</t>
  </si>
  <si>
    <t>Quarterly change, Q3 to Q4, 2017 (a)</t>
  </si>
  <si>
    <t>Q4 2017</t>
  </si>
  <si>
    <t>Q3 to Q4 2017</t>
  </si>
  <si>
    <t>Q3 2017 to Q4 2017</t>
  </si>
  <si>
    <t>Unadjusted</t>
  </si>
  <si>
    <t>Manufacturing sales in constant rand</t>
  </si>
  <si>
    <t>2010 Q4</t>
  </si>
  <si>
    <t>2015 Q4</t>
  </si>
  <si>
    <t>2016 Q4</t>
  </si>
  <si>
    <t>2017 Q3</t>
  </si>
  <si>
    <t>2017 Q4</t>
  </si>
  <si>
    <t>Food and beverages</t>
  </si>
  <si>
    <t>Metals</t>
  </si>
  <si>
    <t>Chemicals, plastic, rubber</t>
  </si>
  <si>
    <t>Transport equipment</t>
  </si>
  <si>
    <t>Coke, petroleum products and nuclear fuel</t>
  </si>
  <si>
    <t>Publishing and printing</t>
  </si>
  <si>
    <t>Machinery and appliances</t>
  </si>
  <si>
    <t>Glass and non-metallic mineral products</t>
  </si>
  <si>
    <t>Other manufacturing groups</t>
  </si>
  <si>
    <t>Textiles, clothing, leather and footwear</t>
  </si>
  <si>
    <t>Electrical machinery</t>
  </si>
  <si>
    <t>Wood and paper</t>
  </si>
  <si>
    <t>Radio and ICT equipment</t>
  </si>
  <si>
    <t>Furniture</t>
  </si>
  <si>
    <t xml:space="preserve">Total </t>
  </si>
  <si>
    <t>Employment in the fourth quarter</t>
  </si>
  <si>
    <t>Utilities</t>
  </si>
  <si>
    <t>Other (right axis)</t>
  </si>
  <si>
    <t>Transport</t>
  </si>
  <si>
    <t>Business services</t>
  </si>
  <si>
    <t>Community and social services</t>
  </si>
  <si>
    <t>Private households</t>
  </si>
  <si>
    <t>total ex mining and ag</t>
  </si>
  <si>
    <t>StatsSA. QLFS trends 2008 - 2017. Downloaded from www.statssa.gov.za in February 2018</t>
  </si>
  <si>
    <t>Employment in manufacturing and the rest of the economy</t>
  </si>
  <si>
    <t>Jan-Mar 2008</t>
  </si>
  <si>
    <t>Apr-Jun 2008</t>
  </si>
  <si>
    <t>Jul-Sep 2008</t>
  </si>
  <si>
    <t>Oct-Dec 2008</t>
  </si>
  <si>
    <t>Jan-Mar 2009</t>
  </si>
  <si>
    <t>Apr-Jun 2009</t>
  </si>
  <si>
    <t>Jul-Sep 2009</t>
  </si>
  <si>
    <t>Oct-Dec 2009</t>
  </si>
  <si>
    <t>Jan-Mar 2010</t>
  </si>
  <si>
    <t>Apr-Jun 2010</t>
  </si>
  <si>
    <t>Jul-Sep 2010</t>
  </si>
  <si>
    <t>Oct-Dec 2010</t>
  </si>
  <si>
    <t>Jan-Mar 2011</t>
  </si>
  <si>
    <t>Apr-Jun 2011</t>
  </si>
  <si>
    <t>Jul-Sep 2011</t>
  </si>
  <si>
    <t>Oct-Dec 2011</t>
  </si>
  <si>
    <t>Jan-Mar 2012</t>
  </si>
  <si>
    <t>Apr-Jun 2012</t>
  </si>
  <si>
    <t>Jul-Sep 2012</t>
  </si>
  <si>
    <t>Oct-Dec 2012</t>
  </si>
  <si>
    <t>Jan-Mar 2013</t>
  </si>
  <si>
    <t>Apr-Jun 2013</t>
  </si>
  <si>
    <t>Jul-Sep 2013</t>
  </si>
  <si>
    <t>Oct-Dec 2013</t>
  </si>
  <si>
    <t>Jan-Mar 2014</t>
  </si>
  <si>
    <t>Apr-Jun 2014</t>
  </si>
  <si>
    <t>Jul-Sep 2014</t>
  </si>
  <si>
    <t>Oct-Dec 2014</t>
  </si>
  <si>
    <t>Jan-Mar 2015</t>
  </si>
  <si>
    <t>Apr-Jun 2015</t>
  </si>
  <si>
    <t>Jul-Sep 2015</t>
  </si>
  <si>
    <t>Oct-Dec 2015</t>
  </si>
  <si>
    <t>Jan-Mar 2016</t>
  </si>
  <si>
    <t>Apr-Jun 2016</t>
  </si>
  <si>
    <t>Oct-Dec 2016</t>
  </si>
  <si>
    <t>Base</t>
  </si>
  <si>
    <t>Total ex manufacturing</t>
  </si>
  <si>
    <t xml:space="preserve">  Manufacturing</t>
  </si>
  <si>
    <t>Employment in manufacturing subsectors</t>
  </si>
  <si>
    <t>Third quarter</t>
  </si>
  <si>
    <t>Q4 2008</t>
  </si>
  <si>
    <t>Q4 2010</t>
  </si>
  <si>
    <t>Q4 2015</t>
  </si>
  <si>
    <t>Q4 2016</t>
  </si>
  <si>
    <t>Food, beverages, and tobacco</t>
  </si>
  <si>
    <t>Clothing, textiles and footwear</t>
  </si>
  <si>
    <t>Publishing 
and printing</t>
  </si>
  <si>
    <t>Petroleum, chemicals, rubber, and plastic</t>
  </si>
  <si>
    <t>Glass and non-
metallic minerals</t>
  </si>
  <si>
    <t>Metals and 
metal products</t>
  </si>
  <si>
    <t>Machinery, equiptment, and 
appliances</t>
  </si>
  <si>
    <t>Transport 
equipment</t>
  </si>
  <si>
    <t>Furniture, 
and other</t>
  </si>
  <si>
    <t>StatsSA. QLFS trends. Electronic database. Downloaded from www.statssa.gov.za in February 2018</t>
  </si>
  <si>
    <t>food, beverages, tobacco</t>
  </si>
  <si>
    <t>clothing, textiles and footwear</t>
  </si>
  <si>
    <t>wood and paper</t>
  </si>
  <si>
    <t>printing and publishing</t>
  </si>
  <si>
    <t>petroleum and basic chemicals</t>
  </si>
  <si>
    <t>other chemicals, plastic, rubber</t>
  </si>
  <si>
    <t>glass and non-metallic minerals</t>
  </si>
  <si>
    <t>metals</t>
  </si>
  <si>
    <t>machinery and electrical equipment</t>
  </si>
  <si>
    <t>appliances and electronics</t>
  </si>
  <si>
    <t>transport equipment</t>
  </si>
  <si>
    <t>other</t>
  </si>
  <si>
    <t>furniture</t>
  </si>
  <si>
    <t>Mining employment</t>
  </si>
  <si>
    <t>Employed</t>
  </si>
  <si>
    <t>Return on Assets</t>
  </si>
  <si>
    <t>Net profit or loss before tax as % of carrying value of assets</t>
  </si>
  <si>
    <t>Year to third quarter</t>
  </si>
  <si>
    <t>Net profit or loss before taxation</t>
  </si>
  <si>
    <t>Carrying value of fixed assets as at the end of quarter</t>
  </si>
  <si>
    <t>mining</t>
  </si>
  <si>
    <t>manufacturing</t>
  </si>
  <si>
    <t>construction</t>
  </si>
  <si>
    <t>total</t>
  </si>
  <si>
    <t xml:space="preserve">Net profit or loss before taxation </t>
  </si>
  <si>
    <t>current R mns</t>
  </si>
  <si>
    <t>deflated with CPI</t>
  </si>
  <si>
    <t>CPI</t>
  </si>
  <si>
    <t>Rebased to the latest</t>
  </si>
  <si>
    <t>All industries</t>
  </si>
  <si>
    <t>Source: StatsSA GDP quarterly figures. GDPp_Tables_4q_2017. Excel spreadsheet downloaded from www.statssa.gov.za in March 2018</t>
  </si>
  <si>
    <t>StatsSA. Quarterly Employment Statistics. Downloaded from www.statssa.gov.za in February 2018.</t>
  </si>
  <si>
    <t xml:space="preserve">StatsSA. Manufacturing volume and sales from 1998. Excel spreadsheet. Downloaded in February 2018. </t>
  </si>
  <si>
    <t>Source: StatsSA, Quarterly Financial Statistics. Downloaded from www.statssa.gov.za in February 2018.</t>
  </si>
  <si>
    <t>Imports</t>
  </si>
  <si>
    <t>Source: SARS monthly data</t>
  </si>
  <si>
    <t>constant rand</t>
  </si>
  <si>
    <t>USD</t>
  </si>
  <si>
    <t>Trade by manufacturing subsectors</t>
  </si>
  <si>
    <t>Value (billions)</t>
  </si>
  <si>
    <t>% change from Q4 2016</t>
  </si>
  <si>
    <t>Change in millions</t>
  </si>
  <si>
    <t xml:space="preserve"> Rand </t>
  </si>
  <si>
    <t>Rand</t>
  </si>
  <si>
    <t xml:space="preserve"> Exports </t>
  </si>
  <si>
    <t>Clothing and footwear</t>
  </si>
  <si>
    <t>Wood products</t>
  </si>
  <si>
    <t>Paper and publishing</t>
  </si>
  <si>
    <t>Chemicals, rubber, plastic</t>
  </si>
  <si>
    <t>Metals and metal products</t>
  </si>
  <si>
    <t xml:space="preserve"> Imports </t>
  </si>
  <si>
    <t>average, 2011 to 2014</t>
  </si>
  <si>
    <t>Source: StatsSA GDP quarterly figures. Excel spreadsheet downloaded www.statssa.gov.za in March 2017</t>
  </si>
  <si>
    <t>Real economy sectors</t>
  </si>
  <si>
    <t>Source: StatsSA GDP quarterly figures. GDPp_Tables_2q_2017. Excel spreadsheet downloaded from www.statssa.gov.za in March 2017</t>
  </si>
  <si>
    <t>constant (2017) R bns</t>
  </si>
  <si>
    <t>Investment as % of GDP</t>
  </si>
  <si>
    <t xml:space="preserve">Deflated using implicit deflator rebased to fourth quarter 2017. </t>
  </si>
  <si>
    <t>2010 to 2015</t>
  </si>
  <si>
    <t>Constant R mns</t>
  </si>
  <si>
    <t>Q3</t>
  </si>
  <si>
    <t>2017Q3</t>
  </si>
  <si>
    <t>Q2</t>
  </si>
  <si>
    <t>2017Q2</t>
  </si>
  <si>
    <t>Q1</t>
  </si>
  <si>
    <t>2017Q1</t>
  </si>
  <si>
    <t>Q4</t>
  </si>
  <si>
    <t>2016Q4</t>
  </si>
  <si>
    <t>2016Q3</t>
  </si>
  <si>
    <t>2016Q2</t>
  </si>
  <si>
    <t>2016Q1</t>
  </si>
  <si>
    <t>revised estimate</t>
  </si>
  <si>
    <t>initial estimate</t>
  </si>
  <si>
    <t>annualised, seas adj</t>
  </si>
  <si>
    <t>quarterly, seas adj</t>
  </si>
  <si>
    <r>
      <t xml:space="preserve">Source: </t>
    </r>
    <r>
      <rPr>
        <sz val="11"/>
        <color theme="1"/>
        <rFont val="Calibri"/>
        <family val="2"/>
        <scheme val="minor"/>
      </rPr>
      <t>za.investing.com</t>
    </r>
  </si>
  <si>
    <t/>
  </si>
  <si>
    <t>Price at start of month</t>
  </si>
  <si>
    <t>Bitcoin prices from 2011</t>
  </si>
  <si>
    <t>Balance</t>
  </si>
  <si>
    <t>Rands/dollar</t>
  </si>
  <si>
    <t>Billions of current U.S. dollars</t>
  </si>
  <si>
    <t>Billions of constant rand - deflated with CPI</t>
  </si>
  <si>
    <t>Nominal rand</t>
  </si>
  <si>
    <t>Balance of trade</t>
  </si>
  <si>
    <t>Trade by sector, third quarter</t>
  </si>
  <si>
    <t>GDP revisions</t>
  </si>
  <si>
    <t>population growth</t>
  </si>
  <si>
    <t>GDP per capita in 2017 rand</t>
  </si>
  <si>
    <t>GDP per person</t>
  </si>
  <si>
    <t xml:space="preserve">Note: Initial estimate is derived as the initially published GDP estimate for the relevant quarter. Revised estimate is derived as the latest published GDP estimate, for the relevent quarter, based on the 2017 fourth quarter GDP publication. </t>
  </si>
  <si>
    <t>2017Q4</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</si>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</sst>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43" formatCode="_ * #,##0.00_ ;_ * \-#,##0.00_ ;_ * &quot;-&quot;??_ ;_ @_ "/>
    <numFmt numFmtId="164" formatCode="_ * #,##0.0_ ;_ * \-#,##0.0_ ;_ * &quot;-&quot;??_ ;_ @_ "/>
    <numFmt numFmtId="165" formatCode="_ * #,##0_ ;_ * \-#,##0_ ;_ * &quot;-&quot;??_ ;_ @_ "/>
    <numFmt numFmtId="166" formatCode="0.0%"/>
    <numFmt numFmtId="167" formatCode="[$-409]mmm\-yy;@"/>
    <numFmt numFmtId="168" formatCode="0.0"/>
    <numFmt numFmtId="169" formatCode="#,##0;\-#,##0;&quot;-&quot;"/>
    <numFmt numFmtId="170" formatCode="#,##0.00;\-#,##0.00;&quot;-&quot;"/>
    <numFmt numFmtId="171" formatCode="#,##0%;\-#,##0%;&quot;- &quot;"/>
    <numFmt numFmtId="172" formatCode="#,##0.0%;\-#,##0.0%;&quot;- &quot;"/>
    <numFmt numFmtId="173" formatCode="#,##0.00%;\-#,##0.00%;&quot;- &quot;"/>
    <numFmt numFmtId="174" formatCode="#,##0.0;\-#,##0.0;&quot;-&quot;"/>
    <numFmt numFmtId="175" formatCode="_(* #,##0.00_);_(* \(#,##0.00\);_(* &quot;-&quot;??_);_(@_)"/>
    <numFmt numFmtId="176" formatCode="&quot;$&quot;#,##0,;\(&quot;$&quot;#,##0,\)"/>
    <numFmt numFmtId="177" formatCode="&quot;R&quot;#,##0\ ;\(&quot;R&quot;#,##0\)"/>
    <numFmt numFmtId="178" formatCode="[Red]0%;[Red]\(0%\)"/>
    <numFmt numFmtId="179" formatCode="0%;\(0%\)"/>
    <numFmt numFmtId="180" formatCode="\ \ @"/>
    <numFmt numFmtId="181" formatCode="\ \ \ \ @"/>
  </numFmts>
  <fonts count="33" x14ac:knownFonts="1">
    <font>
      <sz val="11"/>
      <color theme="1"/>
      <name val="Calibri"/>
      <family val="2"/>
      <scheme val="minor"/>
    </font>
    <font>
      <sz val="11"/>
      <color theme="1"/>
      <name val="Calibri"/>
      <family val="2"/>
      <scheme val="minor"/>
    </font>
    <font>
      <b/>
      <sz val="11"/>
      <color theme="1"/>
      <name val="Calibri"/>
      <family val="2"/>
      <scheme val="minor"/>
    </font>
    <font>
      <b/>
      <sz val="20"/>
      <color theme="1"/>
      <name val="Calibri"/>
      <family val="2"/>
      <scheme val="minor"/>
    </font>
    <font>
      <b/>
      <sz val="20"/>
      <name val="Calibri"/>
      <family val="2"/>
      <scheme val="minor"/>
    </font>
    <font>
      <sz val="10"/>
      <color theme="1"/>
      <name val="Calibri"/>
      <family val="2"/>
      <scheme val="minor"/>
    </font>
    <font>
      <sz val="11"/>
      <name val="Calibri"/>
      <family val="2"/>
      <scheme val="minor"/>
    </font>
    <font>
      <sz val="10"/>
      <name val="Calibri"/>
      <family val="2"/>
      <scheme val="minor"/>
    </font>
    <font>
      <b/>
      <sz val="10"/>
      <color theme="1"/>
      <name val="Arial"/>
      <family val="2"/>
    </font>
    <font>
      <sz val="9"/>
      <name val="Arial"/>
      <family val="2"/>
    </font>
    <font>
      <sz val="9"/>
      <color theme="1"/>
      <name val="Arial"/>
      <family val="2"/>
    </font>
    <font>
      <sz val="9"/>
      <color theme="0" tint="-0.249977111117893"/>
      <name val="Arial"/>
      <family val="2"/>
    </font>
    <font>
      <b/>
      <sz val="9"/>
      <color theme="1"/>
      <name val="Arial"/>
      <family val="2"/>
    </font>
    <font>
      <sz val="10"/>
      <name val="Arial"/>
      <family val="2"/>
    </font>
    <font>
      <sz val="11"/>
      <color rgb="FFFF0000"/>
      <name val="Calibri"/>
      <family val="2"/>
      <scheme val="minor"/>
    </font>
    <font>
      <b/>
      <sz val="11"/>
      <name val="Calibri"/>
      <family val="2"/>
      <scheme val="minor"/>
    </font>
    <font>
      <sz val="10"/>
      <color rgb="FFFF0000"/>
      <name val="Arial"/>
      <family val="2"/>
    </font>
    <font>
      <sz val="11"/>
      <color rgb="FF000000"/>
      <name val="Calibri"/>
      <family val="2"/>
      <scheme val="minor"/>
    </font>
    <font>
      <sz val="11"/>
      <name val="Calibri"/>
      <family val="2"/>
    </font>
    <font>
      <sz val="10"/>
      <color theme="1"/>
      <name val="Arial"/>
      <family val="2"/>
    </font>
    <font>
      <sz val="13"/>
      <color theme="1"/>
      <name val="Calibri"/>
      <family val="2"/>
      <scheme val="minor"/>
    </font>
    <font>
      <i/>
      <sz val="11"/>
      <color theme="1"/>
      <name val="Calibri"/>
      <family val="2"/>
      <scheme val="minor"/>
    </font>
    <font>
      <sz val="10"/>
      <color indexed="8"/>
      <name val="Arial"/>
      <family val="2"/>
    </font>
    <font>
      <sz val="10"/>
      <name val="Arial Narrow"/>
      <family val="2"/>
    </font>
    <font>
      <sz val="11"/>
      <color theme="1"/>
      <name val="Times New Roman"/>
      <family val="2"/>
    </font>
    <font>
      <sz val="10"/>
      <color indexed="12"/>
      <name val="Arial"/>
      <family val="2"/>
    </font>
    <font>
      <sz val="8"/>
      <name val="Arial"/>
      <family val="2"/>
    </font>
    <font>
      <b/>
      <sz val="12"/>
      <name val="Arial"/>
      <family val="2"/>
    </font>
    <font>
      <sz val="10"/>
      <color indexed="14"/>
      <name val="Arial"/>
      <family val="2"/>
    </font>
    <font>
      <sz val="8"/>
      <name val="Arial Narrow"/>
      <family val="2"/>
    </font>
    <font>
      <sz val="10"/>
      <name val="MS Sans Serif"/>
      <family val="2"/>
    </font>
    <font>
      <sz val="10"/>
      <color rgb="FF000000"/>
      <name val="Arial"/>
      <family val="2"/>
    </font>
    <font>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26"/>
        <bgColor indexed="64"/>
      </patternFill>
    </fill>
  </fills>
  <borders count="4">
    <border>
      <left/>
      <right/>
      <top/>
      <bottom/>
      <diagonal/>
    </border>
    <border>
      <left/>
      <right/>
      <top style="medium">
        <color auto="1"/>
      </top>
      <bottom style="medium">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s>
  <cellStyleXfs count="83">
    <xf numFmtId="0" fontId="0" fillId="0" borderId="0"/>
    <xf numFmtId="43" fontId="1" fillId="0" borderId="0" applyFont="0" applyFill="0" applyBorder="0" applyAlignment="0" applyProtection="0"/>
    <xf numFmtId="9" fontId="1" fillId="0" borderId="0" applyFont="0" applyFill="0" applyBorder="0" applyAlignment="0" applyProtection="0"/>
    <xf numFmtId="0" fontId="13" fillId="0" borderId="0"/>
    <xf numFmtId="0" fontId="13" fillId="0" borderId="0"/>
    <xf numFmtId="43" fontId="17" fillId="0" borderId="0" applyFont="0" applyFill="0" applyBorder="0" applyAlignment="0" applyProtection="0"/>
    <xf numFmtId="0" fontId="17" fillId="0" borderId="0"/>
    <xf numFmtId="169" fontId="22" fillId="0" borderId="0" applyFill="0" applyBorder="0" applyAlignment="0"/>
    <xf numFmtId="170" fontId="22" fillId="0" borderId="0" applyFill="0" applyBorder="0" applyAlignment="0"/>
    <xf numFmtId="171" fontId="22" fillId="0" borderId="0" applyFill="0" applyBorder="0" applyAlignment="0"/>
    <xf numFmtId="172" fontId="22" fillId="0" borderId="0" applyFill="0" applyBorder="0" applyAlignment="0"/>
    <xf numFmtId="173" fontId="22" fillId="0" borderId="0" applyFill="0" applyBorder="0" applyAlignment="0"/>
    <xf numFmtId="169" fontId="22" fillId="0" borderId="0" applyFill="0" applyBorder="0" applyAlignment="0"/>
    <xf numFmtId="174" fontId="22" fillId="0" borderId="0" applyFill="0" applyBorder="0" applyAlignment="0"/>
    <xf numFmtId="170" fontId="22" fillId="0" borderId="0" applyFill="0" applyBorder="0" applyAlignment="0"/>
    <xf numFmtId="169" fontId="13" fillId="0" borderId="0" applyFont="0" applyFill="0" applyBorder="0" applyAlignment="0" applyProtection="0"/>
    <xf numFmtId="175" fontId="23" fillId="0" borderId="0" applyFont="0" applyFill="0" applyBorder="0" applyAlignment="0" applyProtection="0"/>
    <xf numFmtId="175" fontId="1" fillId="0" borderId="0" applyFont="0" applyFill="0" applyBorder="0" applyAlignment="0" applyProtection="0"/>
    <xf numFmtId="175" fontId="23" fillId="0" borderId="0" applyFont="0" applyFill="0" applyBorder="0" applyAlignment="0" applyProtection="0"/>
    <xf numFmtId="43" fontId="1" fillId="0" borderId="0" applyFont="0" applyFill="0" applyBorder="0" applyAlignment="0" applyProtection="0"/>
    <xf numFmtId="175" fontId="13" fillId="0" borderId="0" applyFont="0" applyFill="0" applyBorder="0" applyAlignment="0" applyProtection="0"/>
    <xf numFmtId="175" fontId="13" fillId="0" borderId="0" applyFont="0" applyFill="0" applyBorder="0" applyAlignment="0" applyProtection="0"/>
    <xf numFmtId="43" fontId="19" fillId="0" borderId="0" applyFont="0" applyFill="0" applyBorder="0" applyAlignment="0" applyProtection="0"/>
    <xf numFmtId="43" fontId="13" fillId="0" borderId="0" applyFont="0" applyFill="0" applyBorder="0" applyAlignment="0" applyProtection="0"/>
    <xf numFmtId="43" fontId="24" fillId="0" borderId="0" applyFont="0" applyFill="0" applyBorder="0" applyAlignment="0" applyProtection="0"/>
    <xf numFmtId="3" fontId="13" fillId="0" borderId="0" applyFont="0" applyFill="0" applyBorder="0" applyAlignment="0" applyProtection="0"/>
    <xf numFmtId="176" fontId="13" fillId="0" borderId="0" applyFont="0" applyFill="0" applyBorder="0" applyAlignment="0" applyProtection="0"/>
    <xf numFmtId="170" fontId="13" fillId="0" borderId="0" applyFont="0" applyFill="0" applyBorder="0" applyAlignment="0" applyProtection="0"/>
    <xf numFmtId="177" fontId="13" fillId="0" borderId="0" applyFont="0" applyFill="0" applyBorder="0" applyAlignment="0" applyProtection="0"/>
    <xf numFmtId="0" fontId="13" fillId="0" borderId="0" applyFont="0" applyFill="0" applyBorder="0" applyAlignment="0" applyProtection="0"/>
    <xf numFmtId="14" fontId="22" fillId="0" borderId="0" applyFill="0" applyBorder="0" applyAlignment="0"/>
    <xf numFmtId="169" fontId="25" fillId="0" borderId="0" applyFill="0" applyBorder="0" applyAlignment="0"/>
    <xf numFmtId="170" fontId="25" fillId="0" borderId="0" applyFill="0" applyBorder="0" applyAlignment="0"/>
    <xf numFmtId="169" fontId="25" fillId="0" borderId="0" applyFill="0" applyBorder="0" applyAlignment="0"/>
    <xf numFmtId="174" fontId="25" fillId="0" borderId="0" applyFill="0" applyBorder="0" applyAlignment="0"/>
    <xf numFmtId="170" fontId="25" fillId="0" borderId="0" applyFill="0" applyBorder="0" applyAlignment="0"/>
    <xf numFmtId="2" fontId="13" fillId="0" borderId="0" applyFont="0" applyFill="0" applyBorder="0" applyAlignment="0" applyProtection="0"/>
    <xf numFmtId="38" fontId="26" fillId="2" borderId="0" applyNumberFormat="0" applyBorder="0" applyAlignment="0" applyProtection="0"/>
    <xf numFmtId="0" fontId="27" fillId="0" borderId="1" applyNumberFormat="0" applyAlignment="0" applyProtection="0">
      <alignment horizontal="left" vertical="center"/>
    </xf>
    <xf numFmtId="0" fontId="27" fillId="0" borderId="2">
      <alignment horizontal="left" vertical="center"/>
    </xf>
    <xf numFmtId="10" fontId="26" fillId="3" borderId="3" applyNumberFormat="0" applyBorder="0" applyAlignment="0" applyProtection="0"/>
    <xf numFmtId="169" fontId="28" fillId="0" borderId="0" applyFill="0" applyBorder="0" applyAlignment="0"/>
    <xf numFmtId="170" fontId="28" fillId="0" borderId="0" applyFill="0" applyBorder="0" applyAlignment="0"/>
    <xf numFmtId="169" fontId="28" fillId="0" borderId="0" applyFill="0" applyBorder="0" applyAlignment="0"/>
    <xf numFmtId="174" fontId="28" fillId="0" borderId="0" applyFill="0" applyBorder="0" applyAlignment="0"/>
    <xf numFmtId="170" fontId="28" fillId="0" borderId="0" applyFill="0" applyBorder="0" applyAlignment="0"/>
    <xf numFmtId="178" fontId="29" fillId="0" borderId="0"/>
    <xf numFmtId="0" fontId="24" fillId="0" borderId="0"/>
    <xf numFmtId="0" fontId="13" fillId="0" borderId="0"/>
    <xf numFmtId="0" fontId="23" fillId="0" borderId="0" applyFont="0"/>
    <xf numFmtId="0" fontId="1" fillId="0" borderId="0"/>
    <xf numFmtId="0" fontId="30" fillId="0" borderId="0"/>
    <xf numFmtId="0" fontId="13" fillId="0" borderId="0"/>
    <xf numFmtId="0" fontId="13" fillId="0" borderId="0"/>
    <xf numFmtId="0" fontId="1" fillId="0" borderId="0"/>
    <xf numFmtId="0" fontId="30" fillId="0" borderId="0"/>
    <xf numFmtId="0" fontId="13" fillId="0" borderId="0"/>
    <xf numFmtId="0" fontId="13" fillId="0" borderId="0"/>
    <xf numFmtId="0" fontId="13" fillId="0" borderId="0"/>
    <xf numFmtId="0" fontId="31" fillId="0" borderId="0"/>
    <xf numFmtId="0" fontId="1" fillId="0" borderId="0"/>
    <xf numFmtId="0" fontId="13" fillId="0" borderId="0"/>
    <xf numFmtId="173" fontId="13" fillId="0" borderId="0" applyFont="0" applyFill="0" applyBorder="0" applyAlignment="0" applyProtection="0"/>
    <xf numFmtId="179" fontId="13" fillId="0" borderId="0" applyFont="0" applyFill="0" applyBorder="0" applyAlignment="0" applyProtection="0"/>
    <xf numFmtId="10"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7" fillId="0" borderId="0" applyFont="0" applyFill="0" applyBorder="0" applyAlignment="0" applyProtection="0"/>
    <xf numFmtId="169" fontId="32" fillId="0" borderId="0" applyFill="0" applyBorder="0" applyAlignment="0"/>
    <xf numFmtId="170" fontId="32" fillId="0" borderId="0" applyFill="0" applyBorder="0" applyAlignment="0"/>
    <xf numFmtId="169" fontId="32" fillId="0" borderId="0" applyFill="0" applyBorder="0" applyAlignment="0"/>
    <xf numFmtId="174" fontId="32" fillId="0" borderId="0" applyFill="0" applyBorder="0" applyAlignment="0"/>
    <xf numFmtId="170" fontId="32" fillId="0" borderId="0" applyFill="0" applyBorder="0" applyAlignment="0"/>
    <xf numFmtId="0" fontId="26" fillId="0" borderId="0" applyNumberFormat="0" applyFont="0" applyAlignment="0"/>
    <xf numFmtId="49" fontId="22" fillId="0" borderId="0" applyFill="0" applyBorder="0" applyAlignment="0"/>
    <xf numFmtId="180" fontId="22" fillId="0" borderId="0" applyFill="0" applyBorder="0" applyAlignment="0"/>
    <xf numFmtId="181" fontId="22" fillId="0" borderId="0" applyFill="0" applyBorder="0" applyAlignment="0"/>
  </cellStyleXfs>
  <cellXfs count="121">
    <xf numFmtId="0" fontId="0" fillId="0" borderId="0" xfId="0"/>
    <xf numFmtId="0" fontId="3" fillId="0" borderId="0" xfId="0" applyFont="1"/>
    <xf numFmtId="0" fontId="4" fillId="0" borderId="0" xfId="0" applyFont="1"/>
    <xf numFmtId="164" fontId="5" fillId="0" borderId="0" xfId="1" applyNumberFormat="1" applyFont="1"/>
    <xf numFmtId="165" fontId="5" fillId="0" borderId="0" xfId="1" applyNumberFormat="1" applyFont="1"/>
    <xf numFmtId="0" fontId="6" fillId="0" borderId="0" xfId="0" applyFont="1"/>
    <xf numFmtId="164" fontId="5" fillId="0" borderId="0" xfId="1" applyNumberFormat="1" applyFont="1" applyAlignment="1">
      <alignment horizontal="left" wrapText="1"/>
    </xf>
    <xf numFmtId="0" fontId="5" fillId="0" borderId="0" xfId="0" applyFont="1"/>
    <xf numFmtId="165" fontId="0" fillId="0" borderId="0" xfId="1" applyNumberFormat="1" applyFont="1"/>
    <xf numFmtId="166" fontId="7" fillId="0" borderId="0" xfId="2" applyNumberFormat="1" applyFont="1"/>
    <xf numFmtId="0" fontId="5" fillId="0" borderId="0" xfId="0" applyFont="1" applyAlignment="1"/>
    <xf numFmtId="166" fontId="7" fillId="0" borderId="0" xfId="2" applyNumberFormat="1" applyFont="1" applyAlignment="1"/>
    <xf numFmtId="165" fontId="0" fillId="0" borderId="0" xfId="1" applyNumberFormat="1" applyFont="1" applyAlignment="1"/>
    <xf numFmtId="0" fontId="0" fillId="0" borderId="0" xfId="0" applyAlignment="1"/>
    <xf numFmtId="166" fontId="0" fillId="0" borderId="0" xfId="0" applyNumberFormat="1"/>
    <xf numFmtId="166" fontId="0" fillId="0" borderId="0" xfId="2" applyNumberFormat="1" applyFont="1"/>
    <xf numFmtId="9" fontId="0" fillId="0" borderId="0" xfId="2" applyFont="1"/>
    <xf numFmtId="165" fontId="0" fillId="0" borderId="0" xfId="1" applyNumberFormat="1" applyFont="1" applyAlignment="1">
      <alignment wrapText="1"/>
    </xf>
    <xf numFmtId="0" fontId="0" fillId="0" borderId="0" xfId="1" applyNumberFormat="1" applyFont="1"/>
    <xf numFmtId="0" fontId="0" fillId="0" borderId="0" xfId="1" quotePrefix="1" applyNumberFormat="1" applyFont="1"/>
    <xf numFmtId="0" fontId="0" fillId="0" borderId="0" xfId="0" applyFill="1"/>
    <xf numFmtId="0" fontId="0" fillId="0" borderId="0" xfId="0" applyAlignment="1">
      <alignment wrapText="1"/>
    </xf>
    <xf numFmtId="0" fontId="0" fillId="0" borderId="0" xfId="0" quotePrefix="1"/>
    <xf numFmtId="0" fontId="0" fillId="0" borderId="0" xfId="0" applyNumberFormat="1" applyFill="1"/>
    <xf numFmtId="166" fontId="0" fillId="0" borderId="0" xfId="2" applyNumberFormat="1" applyFont="1" applyFill="1"/>
    <xf numFmtId="9" fontId="0" fillId="0" borderId="0" xfId="2" applyFont="1" applyFill="1"/>
    <xf numFmtId="165" fontId="2" fillId="0" borderId="0" xfId="1" applyNumberFormat="1" applyFont="1"/>
    <xf numFmtId="165" fontId="10" fillId="0" borderId="0" xfId="1" applyNumberFormat="1" applyFont="1" applyAlignment="1">
      <alignment vertical="center"/>
    </xf>
    <xf numFmtId="0" fontId="10" fillId="0" borderId="0" xfId="0" applyFont="1" applyAlignment="1">
      <alignment vertical="center"/>
    </xf>
    <xf numFmtId="165" fontId="11" fillId="0" borderId="0" xfId="1" applyNumberFormat="1" applyFont="1" applyAlignment="1">
      <alignment horizontal="right" vertical="center"/>
    </xf>
    <xf numFmtId="0" fontId="10" fillId="0" borderId="0" xfId="0" applyNumberFormat="1" applyFont="1" applyAlignment="1">
      <alignment vertical="center"/>
    </xf>
    <xf numFmtId="0" fontId="10" fillId="0" borderId="0" xfId="1" applyNumberFormat="1" applyFont="1" applyAlignment="1">
      <alignment vertical="center"/>
    </xf>
    <xf numFmtId="0" fontId="0" fillId="0" borderId="0" xfId="0" applyNumberFormat="1"/>
    <xf numFmtId="9" fontId="10" fillId="0" borderId="0" xfId="2" applyFont="1" applyAlignment="1">
      <alignment vertical="center"/>
    </xf>
    <xf numFmtId="165" fontId="0" fillId="0" borderId="0" xfId="1" quotePrefix="1" applyNumberFormat="1" applyFont="1"/>
    <xf numFmtId="3" fontId="12" fillId="0" borderId="0" xfId="0" applyNumberFormat="1" applyFont="1" applyAlignment="1">
      <alignment vertical="center"/>
    </xf>
    <xf numFmtId="165" fontId="2" fillId="0" borderId="0" xfId="1" quotePrefix="1" applyNumberFormat="1" applyFont="1"/>
    <xf numFmtId="0" fontId="10" fillId="0" borderId="0" xfId="0" applyFont="1" applyFill="1" applyAlignment="1">
      <alignment vertical="center"/>
    </xf>
    <xf numFmtId="0" fontId="8" fillId="0" borderId="0" xfId="0" applyFont="1" applyAlignment="1">
      <alignment vertical="center"/>
    </xf>
    <xf numFmtId="0" fontId="11" fillId="0" borderId="0" xfId="0" applyFont="1" applyAlignment="1">
      <alignment horizontal="right" vertical="center"/>
    </xf>
    <xf numFmtId="167" fontId="10" fillId="0" borderId="0" xfId="0" applyNumberFormat="1" applyFont="1" applyAlignment="1">
      <alignment vertical="center"/>
    </xf>
    <xf numFmtId="166" fontId="10" fillId="0" borderId="0" xfId="2" applyNumberFormat="1" applyFont="1" applyAlignment="1">
      <alignment vertical="center"/>
    </xf>
    <xf numFmtId="3" fontId="10" fillId="0" borderId="0" xfId="0" applyNumberFormat="1" applyFont="1" applyAlignment="1">
      <alignment vertical="center"/>
    </xf>
    <xf numFmtId="0" fontId="12" fillId="0" borderId="0" xfId="0" applyFont="1" applyAlignment="1">
      <alignment vertical="center"/>
    </xf>
    <xf numFmtId="166" fontId="11" fillId="0" borderId="0" xfId="2" applyNumberFormat="1" applyFont="1" applyAlignment="1">
      <alignment horizontal="right" vertical="center"/>
    </xf>
    <xf numFmtId="0" fontId="10" fillId="0" borderId="0" xfId="2" applyNumberFormat="1" applyFont="1" applyAlignment="1">
      <alignment vertical="center"/>
    </xf>
    <xf numFmtId="0" fontId="2" fillId="0" borderId="0" xfId="0" applyFont="1"/>
    <xf numFmtId="3" fontId="0" fillId="0" borderId="0" xfId="0" applyNumberFormat="1"/>
    <xf numFmtId="165" fontId="1" fillId="0" borderId="0" xfId="1" applyNumberFormat="1" applyFont="1"/>
    <xf numFmtId="164" fontId="0" fillId="0" borderId="0" xfId="1" applyNumberFormat="1" applyFont="1"/>
    <xf numFmtId="0" fontId="2" fillId="0" borderId="0" xfId="1" applyNumberFormat="1" applyFont="1"/>
    <xf numFmtId="0" fontId="10" fillId="0" borderId="0" xfId="0" applyFont="1" applyAlignment="1">
      <alignment vertical="center" wrapText="1"/>
    </xf>
    <xf numFmtId="0" fontId="9" fillId="0" borderId="0" xfId="0" applyFont="1" applyAlignment="1">
      <alignment vertical="center" wrapText="1"/>
    </xf>
    <xf numFmtId="43" fontId="0" fillId="0" borderId="0" xfId="1" applyFont="1" applyAlignment="1">
      <alignment horizontal="left"/>
    </xf>
    <xf numFmtId="43" fontId="0" fillId="0" borderId="0" xfId="1" applyFont="1" applyAlignment="1">
      <alignment horizontal="right"/>
    </xf>
    <xf numFmtId="43" fontId="2" fillId="0" borderId="0" xfId="1" applyFont="1" applyAlignment="1">
      <alignment horizontal="left"/>
    </xf>
    <xf numFmtId="43" fontId="0" fillId="0" borderId="0" xfId="1" applyFont="1" applyAlignment="1">
      <alignment horizontal="left" wrapText="1"/>
    </xf>
    <xf numFmtId="165" fontId="6" fillId="0" borderId="0" xfId="1" applyNumberFormat="1" applyFont="1" applyAlignment="1">
      <alignment horizontal="left"/>
    </xf>
    <xf numFmtId="165" fontId="6" fillId="0" borderId="0" xfId="1" applyNumberFormat="1" applyFont="1"/>
    <xf numFmtId="0" fontId="14" fillId="0" borderId="0" xfId="0" applyFont="1"/>
    <xf numFmtId="0" fontId="15" fillId="0" borderId="0" xfId="1" applyNumberFormat="1" applyFont="1" applyAlignment="1">
      <alignment horizontal="left" indent="1"/>
    </xf>
    <xf numFmtId="165" fontId="0" fillId="0" borderId="0" xfId="0" applyNumberFormat="1"/>
    <xf numFmtId="165" fontId="13" fillId="0" borderId="0" xfId="1" applyNumberFormat="1" applyFont="1"/>
    <xf numFmtId="9" fontId="0" fillId="0" borderId="0" xfId="2" applyNumberFormat="1" applyFont="1" applyAlignment="1">
      <alignment horizontal="right"/>
    </xf>
    <xf numFmtId="166" fontId="6" fillId="0" borderId="0" xfId="2" applyNumberFormat="1" applyFont="1"/>
    <xf numFmtId="3" fontId="6" fillId="0" borderId="0" xfId="0" applyNumberFormat="1" applyFont="1"/>
    <xf numFmtId="9" fontId="6" fillId="0" borderId="0" xfId="2" applyFont="1"/>
    <xf numFmtId="0" fontId="3" fillId="0" borderId="0" xfId="0" applyFont="1" applyFill="1"/>
    <xf numFmtId="0" fontId="0" fillId="0" borderId="0" xfId="0" applyFill="1" applyAlignment="1">
      <alignment wrapText="1"/>
    </xf>
    <xf numFmtId="165" fontId="0" fillId="0" borderId="0" xfId="1" applyNumberFormat="1" applyFont="1" applyFill="1"/>
    <xf numFmtId="3" fontId="0" fillId="0" borderId="0" xfId="0" applyNumberFormat="1" applyFill="1"/>
    <xf numFmtId="0" fontId="0" fillId="0" borderId="0" xfId="0" applyFill="1" applyAlignment="1">
      <alignment horizontal="left" wrapText="1"/>
    </xf>
    <xf numFmtId="0" fontId="6" fillId="0" borderId="0" xfId="0" applyFont="1" applyFill="1"/>
    <xf numFmtId="0" fontId="13" fillId="0" borderId="0" xfId="4" applyNumberFormat="1"/>
    <xf numFmtId="165" fontId="15" fillId="0" borderId="0" xfId="1" applyNumberFormat="1" applyFont="1"/>
    <xf numFmtId="165" fontId="6" fillId="0" borderId="0" xfId="1" applyNumberFormat="1" applyFont="1" applyAlignment="1">
      <alignment horizontal="center" wrapText="1"/>
    </xf>
    <xf numFmtId="0" fontId="0" fillId="0" borderId="0" xfId="1" applyNumberFormat="1" applyFont="1" applyFill="1"/>
    <xf numFmtId="165" fontId="0" fillId="0" borderId="0" xfId="1" quotePrefix="1" applyNumberFormat="1" applyFont="1" applyFill="1"/>
    <xf numFmtId="0" fontId="6" fillId="0" borderId="0" xfId="1" applyNumberFormat="1" applyFont="1"/>
    <xf numFmtId="165" fontId="6" fillId="0" borderId="0" xfId="1" quotePrefix="1" applyNumberFormat="1" applyFont="1"/>
    <xf numFmtId="0" fontId="0" fillId="0" borderId="0" xfId="0" applyFill="1" applyBorder="1"/>
    <xf numFmtId="3" fontId="0" fillId="0" borderId="0" xfId="0" applyNumberFormat="1" applyFill="1" applyBorder="1"/>
    <xf numFmtId="0" fontId="16" fillId="0" borderId="0" xfId="0" applyFont="1" applyFill="1" applyBorder="1"/>
    <xf numFmtId="43" fontId="0" fillId="0" borderId="0" xfId="1" quotePrefix="1" applyNumberFormat="1" applyFont="1"/>
    <xf numFmtId="164" fontId="0" fillId="0" borderId="0" xfId="1" quotePrefix="1" applyNumberFormat="1" applyFont="1"/>
    <xf numFmtId="9" fontId="0" fillId="0" borderId="0" xfId="2" quotePrefix="1" applyFont="1"/>
    <xf numFmtId="43" fontId="0" fillId="0" borderId="0" xfId="1" applyNumberFormat="1" applyFont="1"/>
    <xf numFmtId="3" fontId="13" fillId="0" borderId="0" xfId="0" applyNumberFormat="1" applyFont="1" applyFill="1" applyBorder="1"/>
    <xf numFmtId="165" fontId="18" fillId="0" borderId="0" xfId="5" applyNumberFormat="1" applyFont="1" applyFill="1" applyBorder="1"/>
    <xf numFmtId="0" fontId="18" fillId="0" borderId="0" xfId="6" applyFont="1" applyFill="1" applyBorder="1"/>
    <xf numFmtId="0" fontId="18" fillId="0" borderId="0" xfId="5" applyNumberFormat="1" applyFont="1" applyFill="1" applyBorder="1"/>
    <xf numFmtId="9" fontId="19" fillId="0" borderId="0" xfId="0" applyNumberFormat="1" applyFont="1"/>
    <xf numFmtId="168" fontId="0" fillId="0" borderId="0" xfId="5" applyNumberFormat="1" applyFont="1" applyFill="1"/>
    <xf numFmtId="165" fontId="18" fillId="0" borderId="0" xfId="6" applyNumberFormat="1" applyFont="1" applyFill="1" applyBorder="1"/>
    <xf numFmtId="168" fontId="17" fillId="0" borderId="0" xfId="6" applyNumberFormat="1" applyFill="1"/>
    <xf numFmtId="168" fontId="17" fillId="0" borderId="0" xfId="6" applyNumberFormat="1" applyFont="1" applyFill="1"/>
    <xf numFmtId="168" fontId="1" fillId="0" borderId="0" xfId="5" applyNumberFormat="1" applyFont="1" applyFill="1"/>
    <xf numFmtId="168" fontId="1" fillId="0" borderId="0" xfId="5" applyNumberFormat="1" applyFont="1" applyFill="1" applyBorder="1"/>
    <xf numFmtId="1" fontId="18" fillId="0" borderId="0" xfId="6" applyNumberFormat="1" applyFont="1" applyFill="1" applyBorder="1"/>
    <xf numFmtId="168" fontId="18" fillId="0" borderId="0" xfId="6" applyNumberFormat="1" applyFont="1" applyFill="1" applyBorder="1"/>
    <xf numFmtId="0" fontId="18" fillId="0" borderId="0" xfId="6" applyNumberFormat="1" applyFont="1" applyFill="1" applyBorder="1"/>
    <xf numFmtId="9" fontId="18" fillId="0" borderId="0" xfId="2" applyFont="1" applyFill="1" applyBorder="1"/>
    <xf numFmtId="165" fontId="2" fillId="0" borderId="0" xfId="1" applyNumberFormat="1" applyFont="1" applyAlignment="1"/>
    <xf numFmtId="0" fontId="2" fillId="0" borderId="0" xfId="1" applyNumberFormat="1" applyFont="1" applyAlignment="1"/>
    <xf numFmtId="0" fontId="20" fillId="0" borderId="0" xfId="0" applyFont="1" applyAlignment="1"/>
    <xf numFmtId="0" fontId="18" fillId="0" borderId="0" xfId="6" applyNumberFormat="1" applyFont="1" applyFill="1" applyBorder="1" applyAlignment="1"/>
    <xf numFmtId="0" fontId="18" fillId="0" borderId="0" xfId="6" applyFont="1" applyFill="1" applyBorder="1" applyAlignment="1"/>
    <xf numFmtId="168" fontId="0" fillId="0" borderId="0" xfId="0" applyNumberFormat="1"/>
    <xf numFmtId="165" fontId="20" fillId="0" borderId="0" xfId="1" applyNumberFormat="1" applyFont="1" applyAlignment="1"/>
    <xf numFmtId="0" fontId="0" fillId="0" borderId="0" xfId="2" applyNumberFormat="1" applyFont="1"/>
    <xf numFmtId="10" fontId="0" fillId="0" borderId="0" xfId="2" applyNumberFormat="1" applyFont="1"/>
    <xf numFmtId="0" fontId="21" fillId="0" borderId="0" xfId="0" applyFont="1"/>
    <xf numFmtId="164" fontId="18" fillId="0" borderId="0" xfId="6" applyNumberFormat="1" applyFont="1" applyFill="1" applyBorder="1"/>
    <xf numFmtId="0" fontId="3" fillId="0" borderId="0" xfId="0" applyFont="1" applyAlignment="1"/>
    <xf numFmtId="164" fontId="20" fillId="0" borderId="0" xfId="1" applyNumberFormat="1" applyFont="1" applyAlignment="1"/>
    <xf numFmtId="0" fontId="0" fillId="0" borderId="0" xfId="0"/>
    <xf numFmtId="10" fontId="14" fillId="0" borderId="0" xfId="2" applyNumberFormat="1" applyFont="1"/>
    <xf numFmtId="166" fontId="14" fillId="0" borderId="0" xfId="2" applyNumberFormat="1" applyFont="1"/>
    <xf numFmtId="49" fontId="0" fillId="0" borderId="0" xfId="0" applyNumberFormat="1" applyAlignment="1">
      <alignment horizontal="center" vertical="center"/>
    </xf>
    <xf numFmtId="0" fontId="0" fillId="0" borderId="0" xfId="0" applyAlignment="1">
      <alignment horizontal="center" wrapText="1"/>
    </xf>
    <xf numFmtId="167" fontId="10" fillId="0" borderId="0" xfId="0" applyNumberFormat="1" applyFont="1" applyAlignment="1">
      <alignment horizontal="center" vertical="center"/>
    </xf>
  </cellXfs>
  <cellStyles count="83">
    <cellStyle name="Calc Currency (0)" xfId="7" xr:uid="{00000000-0005-0000-0000-000000000000}"/>
    <cellStyle name="Calc Currency (2)" xfId="8" xr:uid="{00000000-0005-0000-0000-000001000000}"/>
    <cellStyle name="Calc Percent (0)" xfId="9" xr:uid="{00000000-0005-0000-0000-000002000000}"/>
    <cellStyle name="Calc Percent (1)" xfId="10" xr:uid="{00000000-0005-0000-0000-000003000000}"/>
    <cellStyle name="Calc Percent (2)" xfId="11" xr:uid="{00000000-0005-0000-0000-000004000000}"/>
    <cellStyle name="Calc Units (0)" xfId="12" xr:uid="{00000000-0005-0000-0000-000005000000}"/>
    <cellStyle name="Calc Units (1)" xfId="13" xr:uid="{00000000-0005-0000-0000-000006000000}"/>
    <cellStyle name="Calc Units (2)" xfId="14" xr:uid="{00000000-0005-0000-0000-000007000000}"/>
    <cellStyle name="Comma" xfId="1" builtinId="3"/>
    <cellStyle name="Comma [00]" xfId="15" xr:uid="{00000000-0005-0000-0000-000009000000}"/>
    <cellStyle name="Comma 12" xfId="16" xr:uid="{00000000-0005-0000-0000-00000A000000}"/>
    <cellStyle name="Comma 2" xfId="17" xr:uid="{00000000-0005-0000-0000-00000B000000}"/>
    <cellStyle name="Comma 2 2" xfId="18" xr:uid="{00000000-0005-0000-0000-00000C000000}"/>
    <cellStyle name="Comma 2 3" xfId="19" xr:uid="{00000000-0005-0000-0000-00000D000000}"/>
    <cellStyle name="Comma 3" xfId="20" xr:uid="{00000000-0005-0000-0000-00000E000000}"/>
    <cellStyle name="Comma 4" xfId="21" xr:uid="{00000000-0005-0000-0000-00000F000000}"/>
    <cellStyle name="Comma 5" xfId="22" xr:uid="{00000000-0005-0000-0000-000010000000}"/>
    <cellStyle name="Comma 6" xfId="23" xr:uid="{00000000-0005-0000-0000-000011000000}"/>
    <cellStyle name="Comma 7" xfId="5" xr:uid="{00000000-0005-0000-0000-000012000000}"/>
    <cellStyle name="Comma 8" xfId="24" xr:uid="{00000000-0005-0000-0000-000013000000}"/>
    <cellStyle name="Comma0" xfId="25" xr:uid="{00000000-0005-0000-0000-000014000000}"/>
    <cellStyle name="Couma_#B P&amp;L Evolution_BINV" xfId="26" xr:uid="{00000000-0005-0000-0000-000015000000}"/>
    <cellStyle name="Currency [00]" xfId="27" xr:uid="{00000000-0005-0000-0000-000016000000}"/>
    <cellStyle name="Currency0" xfId="28" xr:uid="{00000000-0005-0000-0000-000017000000}"/>
    <cellStyle name="Date" xfId="29" xr:uid="{00000000-0005-0000-0000-000018000000}"/>
    <cellStyle name="Date Short" xfId="30" xr:uid="{00000000-0005-0000-0000-000019000000}"/>
    <cellStyle name="Enter Currency (0)" xfId="31" xr:uid="{00000000-0005-0000-0000-00001A000000}"/>
    <cellStyle name="Enter Currency (2)" xfId="32" xr:uid="{00000000-0005-0000-0000-00001B000000}"/>
    <cellStyle name="Enter Units (0)" xfId="33" xr:uid="{00000000-0005-0000-0000-00001C000000}"/>
    <cellStyle name="Enter Units (1)" xfId="34" xr:uid="{00000000-0005-0000-0000-00001D000000}"/>
    <cellStyle name="Enter Units (2)" xfId="35" xr:uid="{00000000-0005-0000-0000-00001E000000}"/>
    <cellStyle name="Fixed" xfId="36" xr:uid="{00000000-0005-0000-0000-00001F000000}"/>
    <cellStyle name="Grey" xfId="37" xr:uid="{00000000-0005-0000-0000-000020000000}"/>
    <cellStyle name="Header1" xfId="38" xr:uid="{00000000-0005-0000-0000-000021000000}"/>
    <cellStyle name="Header2" xfId="39" xr:uid="{00000000-0005-0000-0000-000022000000}"/>
    <cellStyle name="Input [yellow]" xfId="40" xr:uid="{00000000-0005-0000-0000-000023000000}"/>
    <cellStyle name="Link Currency (0)" xfId="41" xr:uid="{00000000-0005-0000-0000-000024000000}"/>
    <cellStyle name="Link Currency (2)" xfId="42" xr:uid="{00000000-0005-0000-0000-000025000000}"/>
    <cellStyle name="Link Units (0)" xfId="43" xr:uid="{00000000-0005-0000-0000-000026000000}"/>
    <cellStyle name="Link Units (1)" xfId="44" xr:uid="{00000000-0005-0000-0000-000027000000}"/>
    <cellStyle name="Link Units (2)" xfId="45" xr:uid="{00000000-0005-0000-0000-000028000000}"/>
    <cellStyle name="Normal" xfId="0" builtinId="0"/>
    <cellStyle name="Normal - Style1" xfId="46" xr:uid="{00000000-0005-0000-0000-00002A000000}"/>
    <cellStyle name="Normal 10" xfId="47" xr:uid="{00000000-0005-0000-0000-00002B000000}"/>
    <cellStyle name="Normal 11" xfId="48" xr:uid="{00000000-0005-0000-0000-00002C000000}"/>
    <cellStyle name="Normal 12" xfId="49" xr:uid="{00000000-0005-0000-0000-00002D000000}"/>
    <cellStyle name="Normal 2" xfId="3" xr:uid="{00000000-0005-0000-0000-00002E000000}"/>
    <cellStyle name="Normal 2 2" xfId="50" xr:uid="{00000000-0005-0000-0000-00002F000000}"/>
    <cellStyle name="Normal 2 2 2" xfId="51" xr:uid="{00000000-0005-0000-0000-000030000000}"/>
    <cellStyle name="Normal 2 3" xfId="52" xr:uid="{00000000-0005-0000-0000-000031000000}"/>
    <cellStyle name="Normal 3" xfId="53" xr:uid="{00000000-0005-0000-0000-000032000000}"/>
    <cellStyle name="Normal 3 2" xfId="54" xr:uid="{00000000-0005-0000-0000-000033000000}"/>
    <cellStyle name="Normal 3 2 2" xfId="55" xr:uid="{00000000-0005-0000-0000-000034000000}"/>
    <cellStyle name="Normal 3 3" xfId="56" xr:uid="{00000000-0005-0000-0000-000035000000}"/>
    <cellStyle name="Normal 4" xfId="57" xr:uid="{00000000-0005-0000-0000-000036000000}"/>
    <cellStyle name="Normal 5" xfId="58" xr:uid="{00000000-0005-0000-0000-000037000000}"/>
    <cellStyle name="Normal 6" xfId="59" xr:uid="{00000000-0005-0000-0000-000038000000}"/>
    <cellStyle name="Normal 7" xfId="60" xr:uid="{00000000-0005-0000-0000-000039000000}"/>
    <cellStyle name="Normal 8" xfId="61" xr:uid="{00000000-0005-0000-0000-00003A000000}"/>
    <cellStyle name="Normal 8 2" xfId="4" xr:uid="{00000000-0005-0000-0000-00003B000000}"/>
    <cellStyle name="Normal 9" xfId="6" xr:uid="{00000000-0005-0000-0000-00003C000000}"/>
    <cellStyle name="Percent" xfId="2" builtinId="5"/>
    <cellStyle name="Percent [0]" xfId="62" xr:uid="{00000000-0005-0000-0000-00003E000000}"/>
    <cellStyle name="Percent [00]" xfId="63" xr:uid="{00000000-0005-0000-0000-00003F000000}"/>
    <cellStyle name="Percent [2]" xfId="64" xr:uid="{00000000-0005-0000-0000-000040000000}"/>
    <cellStyle name="Percent 10" xfId="65" xr:uid="{00000000-0005-0000-0000-000041000000}"/>
    <cellStyle name="Percent 2" xfId="66" xr:uid="{00000000-0005-0000-0000-000042000000}"/>
    <cellStyle name="Percent 2 2" xfId="67" xr:uid="{00000000-0005-0000-0000-000043000000}"/>
    <cellStyle name="Percent 3" xfId="68" xr:uid="{00000000-0005-0000-0000-000044000000}"/>
    <cellStyle name="Percent 4" xfId="69" xr:uid="{00000000-0005-0000-0000-000045000000}"/>
    <cellStyle name="Percent 5" xfId="70" xr:uid="{00000000-0005-0000-0000-000046000000}"/>
    <cellStyle name="Percent 6" xfId="71" xr:uid="{00000000-0005-0000-0000-000047000000}"/>
    <cellStyle name="Percent 7" xfId="72" xr:uid="{00000000-0005-0000-0000-000048000000}"/>
    <cellStyle name="Percent 8" xfId="73" xr:uid="{00000000-0005-0000-0000-000049000000}"/>
    <cellStyle name="PrePop Currency (0)" xfId="74" xr:uid="{00000000-0005-0000-0000-00004A000000}"/>
    <cellStyle name="PrePop Currency (2)" xfId="75" xr:uid="{00000000-0005-0000-0000-00004B000000}"/>
    <cellStyle name="PrePop Units (0)" xfId="76" xr:uid="{00000000-0005-0000-0000-00004C000000}"/>
    <cellStyle name="PrePop Units (1)" xfId="77" xr:uid="{00000000-0005-0000-0000-00004D000000}"/>
    <cellStyle name="PrePop Units (2)" xfId="78" xr:uid="{00000000-0005-0000-0000-00004E000000}"/>
    <cellStyle name="Table Text" xfId="79" xr:uid="{00000000-0005-0000-0000-00004F000000}"/>
    <cellStyle name="Text Indent A" xfId="80" xr:uid="{00000000-0005-0000-0000-000050000000}"/>
    <cellStyle name="Text Indent B" xfId="81" xr:uid="{00000000-0005-0000-0000-000051000000}"/>
    <cellStyle name="Text Indent C" xfId="82" xr:uid="{00000000-0005-0000-0000-000052000000}"/>
  </cellStyles>
  <dxfs count="33">
    <dxf>
      <fill>
        <patternFill>
          <bgColor indexed="11"/>
        </patternFill>
      </fill>
    </dxf>
    <dxf>
      <fill>
        <patternFill>
          <bgColor indexed="11"/>
        </patternFill>
      </fill>
    </dxf>
    <dxf>
      <fill>
        <patternFill>
          <bgColor indexed="11"/>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1"/>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1"/>
        </patternFill>
      </fill>
    </dxf>
    <dxf>
      <fill>
        <patternFill>
          <bgColor indexed="10"/>
        </patternFill>
      </fill>
    </dxf>
    <dxf>
      <fill>
        <patternFill>
          <bgColor indexed="10"/>
        </patternFill>
      </fill>
    </dxf>
    <dxf>
      <fill>
        <patternFill>
          <bgColor indexed="11"/>
        </patternFill>
      </fill>
    </dxf>
    <dxf>
      <fill>
        <patternFill>
          <bgColor indexed="11"/>
        </patternFill>
      </fill>
    </dxf>
    <dxf>
      <fill>
        <patternFill>
          <bgColor indexed="10"/>
        </patternFill>
      </fill>
    </dxf>
    <dxf>
      <fill>
        <patternFill>
          <bgColor indexed="11"/>
        </patternFill>
      </fill>
    </dxf>
    <dxf>
      <fill>
        <patternFill>
          <bgColor indexed="10"/>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s>
  <tableStyles count="0" defaultTableStyle="TableStyleMedium2" defaultPivotStyle="PivotStyleLight16"/>
  <colors>
    <mruColors>
      <color rgb="FFF8E0E2"/>
      <color rgb="FFEA9AA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2.xml"/><Relationship Id="rId27"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10.xml.rels><?xml version="1.0" encoding="UTF-8" standalone="yes"?>
<Relationships xmlns="http://schemas.openxmlformats.org/package/2006/relationships"><Relationship Id="rId1" Type="http://schemas.openxmlformats.org/officeDocument/2006/relationships/themeOverride" Target="../theme/themeOverride10.xml"/></Relationships>
</file>

<file path=xl/charts/_rels/chart11.xml.rels><?xml version="1.0" encoding="UTF-8" standalone="yes"?>
<Relationships xmlns="http://schemas.openxmlformats.org/package/2006/relationships"><Relationship Id="rId1" Type="http://schemas.openxmlformats.org/officeDocument/2006/relationships/themeOverride" Target="../theme/themeOverride11.xml"/></Relationships>
</file>

<file path=xl/charts/_rels/chart12.xml.rels><?xml version="1.0" encoding="UTF-8" standalone="yes"?>
<Relationships xmlns="http://schemas.openxmlformats.org/package/2006/relationships"><Relationship Id="rId1" Type="http://schemas.openxmlformats.org/officeDocument/2006/relationships/themeOverride" Target="../theme/themeOverride12.xml"/></Relationships>
</file>

<file path=xl/charts/_rels/chart13.xml.rels><?xml version="1.0" encoding="UTF-8" standalone="yes"?>
<Relationships xmlns="http://schemas.openxmlformats.org/package/2006/relationships"><Relationship Id="rId1" Type="http://schemas.openxmlformats.org/officeDocument/2006/relationships/themeOverride" Target="../theme/themeOverride13.xml"/></Relationships>
</file>

<file path=xl/charts/_rels/chart14.xml.rels><?xml version="1.0" encoding="UTF-8" standalone="yes"?>
<Relationships xmlns="http://schemas.openxmlformats.org/package/2006/relationships"><Relationship Id="rId1" Type="http://schemas.openxmlformats.org/officeDocument/2006/relationships/themeOverride" Target="../theme/themeOverride14.xml"/></Relationships>
</file>

<file path=xl/charts/_rels/chart15.xml.rels><?xml version="1.0" encoding="UTF-8" standalone="yes"?>
<Relationships xmlns="http://schemas.openxmlformats.org/package/2006/relationships"><Relationship Id="rId1" Type="http://schemas.openxmlformats.org/officeDocument/2006/relationships/themeOverride" Target="../theme/themeOverride15.xml"/></Relationships>
</file>

<file path=xl/charts/_rels/chart16.xml.rels><?xml version="1.0" encoding="UTF-8" standalone="yes"?>
<Relationships xmlns="http://schemas.openxmlformats.org/package/2006/relationships"><Relationship Id="rId1" Type="http://schemas.openxmlformats.org/officeDocument/2006/relationships/themeOverride" Target="../theme/themeOverride16.xml"/></Relationships>
</file>

<file path=xl/charts/_rels/chart17.xml.rels><?xml version="1.0" encoding="UTF-8" standalone="yes"?>
<Relationships xmlns="http://schemas.openxmlformats.org/package/2006/relationships"><Relationship Id="rId1" Type="http://schemas.openxmlformats.org/officeDocument/2006/relationships/themeOverride" Target="../theme/themeOverride17.xml"/></Relationships>
</file>

<file path=xl/charts/_rels/chart18.xml.rels><?xml version="1.0" encoding="UTF-8" standalone="yes"?>
<Relationships xmlns="http://schemas.openxmlformats.org/package/2006/relationships"><Relationship Id="rId1" Type="http://schemas.openxmlformats.org/officeDocument/2006/relationships/themeOverride" Target="../theme/themeOverride18.xml"/></Relationships>
</file>

<file path=xl/charts/_rels/chart19.xml.rels><?xml version="1.0" encoding="UTF-8" standalone="yes"?>
<Relationships xmlns="http://schemas.openxmlformats.org/package/2006/relationships"><Relationship Id="rId1" Type="http://schemas.openxmlformats.org/officeDocument/2006/relationships/themeOverride" Target="../theme/themeOverride19.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_rels/chart20.xml.rels><?xml version="1.0" encoding="UTF-8" standalone="yes"?>
<Relationships xmlns="http://schemas.openxmlformats.org/package/2006/relationships"><Relationship Id="rId1" Type="http://schemas.openxmlformats.org/officeDocument/2006/relationships/themeOverride" Target="../theme/themeOverride20.xml"/></Relationships>
</file>

<file path=xl/charts/_rels/chart21.xml.rels><?xml version="1.0" encoding="UTF-8" standalone="yes"?>
<Relationships xmlns="http://schemas.openxmlformats.org/package/2006/relationships"><Relationship Id="rId1" Type="http://schemas.openxmlformats.org/officeDocument/2006/relationships/themeOverride" Target="../theme/themeOverride21.xml"/></Relationships>
</file>

<file path=xl/charts/_rels/chart22.xml.rels><?xml version="1.0" encoding="UTF-8" standalone="yes"?>
<Relationships xmlns="http://schemas.openxmlformats.org/package/2006/relationships"><Relationship Id="rId1" Type="http://schemas.openxmlformats.org/officeDocument/2006/relationships/themeOverride" Target="../theme/themeOverride22.xml"/></Relationships>
</file>

<file path=xl/charts/_rels/chart23.xml.rels><?xml version="1.0" encoding="UTF-8" standalone="yes"?>
<Relationships xmlns="http://schemas.openxmlformats.org/package/2006/relationships"><Relationship Id="rId1" Type="http://schemas.openxmlformats.org/officeDocument/2006/relationships/themeOverride" Target="../theme/themeOverride23.xml"/></Relationships>
</file>

<file path=xl/charts/_rels/chart3.xml.rels><?xml version="1.0" encoding="UTF-8" standalone="yes"?>
<Relationships xmlns="http://schemas.openxmlformats.org/package/2006/relationships"><Relationship Id="rId1" Type="http://schemas.openxmlformats.org/officeDocument/2006/relationships/themeOverride" Target="../theme/themeOverride3.xml"/></Relationships>
</file>

<file path=xl/charts/_rels/chart4.xml.rels><?xml version="1.0" encoding="UTF-8" standalone="yes"?>
<Relationships xmlns="http://schemas.openxmlformats.org/package/2006/relationships"><Relationship Id="rId1" Type="http://schemas.openxmlformats.org/officeDocument/2006/relationships/themeOverride" Target="../theme/themeOverride4.xml"/></Relationships>
</file>

<file path=xl/charts/_rels/chart5.xml.rels><?xml version="1.0" encoding="UTF-8" standalone="yes"?>
<Relationships xmlns="http://schemas.openxmlformats.org/package/2006/relationships"><Relationship Id="rId1" Type="http://schemas.openxmlformats.org/officeDocument/2006/relationships/themeOverride" Target="../theme/themeOverride5.xml"/></Relationships>
</file>

<file path=xl/charts/_rels/chart6.xml.rels><?xml version="1.0" encoding="UTF-8" standalone="yes"?>
<Relationships xmlns="http://schemas.openxmlformats.org/package/2006/relationships"><Relationship Id="rId1" Type="http://schemas.openxmlformats.org/officeDocument/2006/relationships/themeOverride" Target="../theme/themeOverride6.xml"/></Relationships>
</file>

<file path=xl/charts/_rels/chart7.xml.rels><?xml version="1.0" encoding="UTF-8" standalone="yes"?>
<Relationships xmlns="http://schemas.openxmlformats.org/package/2006/relationships"><Relationship Id="rId1" Type="http://schemas.openxmlformats.org/officeDocument/2006/relationships/themeOverride" Target="../theme/themeOverride7.xml"/></Relationships>
</file>

<file path=xl/charts/_rels/chart8.xml.rels><?xml version="1.0" encoding="UTF-8" standalone="yes"?>
<Relationships xmlns="http://schemas.openxmlformats.org/package/2006/relationships"><Relationship Id="rId1" Type="http://schemas.openxmlformats.org/officeDocument/2006/relationships/themeOverride" Target="../theme/themeOverride8.xml"/></Relationships>
</file>

<file path=xl/charts/_rels/chart9.xml.rels><?xml version="1.0" encoding="UTF-8" standalone="yes"?>
<Relationships xmlns="http://schemas.openxmlformats.org/package/2006/relationships"><Relationship Id="rId1" Type="http://schemas.openxmlformats.org/officeDocument/2006/relationships/themeOverride" Target="../theme/themeOverrid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35"/>
    </mc:Choice>
    <mc:Fallback>
      <c:style val="35"/>
    </mc:Fallback>
  </mc:AlternateContent>
  <c:clrMapOvr bg1="lt1" tx1="dk1" bg2="lt2" tx2="dk2" accent1="accent1" accent2="accent2" accent3="accent3" accent4="accent4" accent5="accent5" accent6="accent6" hlink="hlink" folHlink="folHlink"/>
  <c:chart>
    <c:autoTitleDeleted val="1"/>
    <c:plotArea>
      <c:layout/>
      <c:barChart>
        <c:barDir val="col"/>
        <c:grouping val="clustered"/>
        <c:varyColors val="0"/>
        <c:ser>
          <c:idx val="0"/>
          <c:order val="0"/>
          <c:tx>
            <c:strRef>
              <c:f>'1. quarterly GDP growth'!$B$3</c:f>
              <c:strCache>
                <c:ptCount val="1"/>
                <c:pt idx="0">
                  <c:v>Quarterly change</c:v>
                </c:pt>
              </c:strCache>
            </c:strRef>
          </c:tx>
          <c:spPr>
            <a:solidFill>
              <a:srgbClr val="1F497D">
                <a:lumMod val="50000"/>
              </a:srgbClr>
            </a:solidFill>
          </c:spPr>
          <c:invertIfNegative val="0"/>
          <c:cat>
            <c:numRef>
              <c:f>'1. quarterly GDP growth'!$A$8:$A$103</c:f>
              <c:numCache>
                <c:formatCode>General</c:formatCode>
                <c:ptCount val="96"/>
                <c:pt idx="0">
                  <c:v>1994</c:v>
                </c:pt>
                <c:pt idx="4">
                  <c:v>1995</c:v>
                </c:pt>
                <c:pt idx="8">
                  <c:v>1996</c:v>
                </c:pt>
                <c:pt idx="12">
                  <c:v>1997</c:v>
                </c:pt>
                <c:pt idx="16">
                  <c:v>1998</c:v>
                </c:pt>
                <c:pt idx="20">
                  <c:v>1999</c:v>
                </c:pt>
                <c:pt idx="24">
                  <c:v>2000</c:v>
                </c:pt>
                <c:pt idx="28">
                  <c:v>2001</c:v>
                </c:pt>
                <c:pt idx="32">
                  <c:v>2002</c:v>
                </c:pt>
                <c:pt idx="36">
                  <c:v>2003</c:v>
                </c:pt>
                <c:pt idx="40">
                  <c:v>2004</c:v>
                </c:pt>
                <c:pt idx="44">
                  <c:v>2005</c:v>
                </c:pt>
                <c:pt idx="48">
                  <c:v>2006</c:v>
                </c:pt>
                <c:pt idx="52">
                  <c:v>2007</c:v>
                </c:pt>
                <c:pt idx="56">
                  <c:v>2008</c:v>
                </c:pt>
                <c:pt idx="60">
                  <c:v>2009</c:v>
                </c:pt>
                <c:pt idx="64">
                  <c:v>2010</c:v>
                </c:pt>
                <c:pt idx="68">
                  <c:v>2011</c:v>
                </c:pt>
                <c:pt idx="72">
                  <c:v>2012</c:v>
                </c:pt>
                <c:pt idx="76">
                  <c:v>2013</c:v>
                </c:pt>
                <c:pt idx="80">
                  <c:v>2014</c:v>
                </c:pt>
                <c:pt idx="84">
                  <c:v>2015</c:v>
                </c:pt>
                <c:pt idx="88">
                  <c:v>2016</c:v>
                </c:pt>
                <c:pt idx="92">
                  <c:v>2017</c:v>
                </c:pt>
              </c:numCache>
            </c:numRef>
          </c:cat>
          <c:val>
            <c:numRef>
              <c:f>'1. quarterly GDP growth'!$B$8:$B$103</c:f>
              <c:numCache>
                <c:formatCode>0.0%</c:formatCode>
                <c:ptCount val="96"/>
                <c:pt idx="0">
                  <c:v>-4.7161592485667203E-4</c:v>
                </c:pt>
                <c:pt idx="1">
                  <c:v>9.7565843331155477E-3</c:v>
                </c:pt>
                <c:pt idx="2">
                  <c:v>1.1245145875966589E-2</c:v>
                </c:pt>
                <c:pt idx="3">
                  <c:v>1.8582983840178091E-2</c:v>
                </c:pt>
                <c:pt idx="4">
                  <c:v>2.4994739461348114E-3</c:v>
                </c:pt>
                <c:pt idx="5">
                  <c:v>2.8748138294714121E-3</c:v>
                </c:pt>
                <c:pt idx="6">
                  <c:v>6.6346528809462235E-3</c:v>
                </c:pt>
                <c:pt idx="7">
                  <c:v>3.3636360976436741E-3</c:v>
                </c:pt>
                <c:pt idx="8">
                  <c:v>1.852499660273188E-2</c:v>
                </c:pt>
                <c:pt idx="9">
                  <c:v>1.1913584255213827E-2</c:v>
                </c:pt>
                <c:pt idx="10">
                  <c:v>1.1914846565305171E-2</c:v>
                </c:pt>
                <c:pt idx="11">
                  <c:v>9.3816956640266902E-3</c:v>
                </c:pt>
                <c:pt idx="12">
                  <c:v>4.6421795462883164E-3</c:v>
                </c:pt>
                <c:pt idx="13">
                  <c:v>6.2740936412364334E-3</c:v>
                </c:pt>
                <c:pt idx="14">
                  <c:v>9.9426185469431161E-4</c:v>
                </c:pt>
                <c:pt idx="15">
                  <c:v>1.3812660576273394E-4</c:v>
                </c:pt>
                <c:pt idx="16">
                  <c:v>2.6270537268398009E-3</c:v>
                </c:pt>
                <c:pt idx="17">
                  <c:v>1.414254334074716E-3</c:v>
                </c:pt>
                <c:pt idx="18">
                  <c:v>-2.1903504855179667E-3</c:v>
                </c:pt>
                <c:pt idx="19">
                  <c:v>9.6284064544760462E-4</c:v>
                </c:pt>
                <c:pt idx="20">
                  <c:v>9.6107385070816065E-3</c:v>
                </c:pt>
                <c:pt idx="21">
                  <c:v>7.9588957093028601E-3</c:v>
                </c:pt>
                <c:pt idx="22">
                  <c:v>1.0918957840878374E-2</c:v>
                </c:pt>
                <c:pt idx="23">
                  <c:v>1.0999838166667164E-2</c:v>
                </c:pt>
                <c:pt idx="24">
                  <c:v>1.1688393411539488E-2</c:v>
                </c:pt>
                <c:pt idx="25">
                  <c:v>9.1998741684722329E-3</c:v>
                </c:pt>
                <c:pt idx="26">
                  <c:v>9.9039730316425878E-3</c:v>
                </c:pt>
                <c:pt idx="27">
                  <c:v>8.5095722253147876E-3</c:v>
                </c:pt>
                <c:pt idx="28">
                  <c:v>6.1451218382775341E-3</c:v>
                </c:pt>
                <c:pt idx="29">
                  <c:v>4.9970096094293925E-3</c:v>
                </c:pt>
                <c:pt idx="30">
                  <c:v>2.6574806735824019E-3</c:v>
                </c:pt>
                <c:pt idx="31">
                  <c:v>7.6932022008342482E-3</c:v>
                </c:pt>
                <c:pt idx="32">
                  <c:v>1.0859990214854287E-2</c:v>
                </c:pt>
                <c:pt idx="33">
                  <c:v>1.2688607200023627E-2</c:v>
                </c:pt>
                <c:pt idx="34">
                  <c:v>1.1318278134637705E-2</c:v>
                </c:pt>
                <c:pt idx="35">
                  <c:v>8.3199121704340406E-3</c:v>
                </c:pt>
                <c:pt idx="36">
                  <c:v>6.3476891543696734E-3</c:v>
                </c:pt>
                <c:pt idx="37">
                  <c:v>4.8837440379221331E-3</c:v>
                </c:pt>
                <c:pt idx="38">
                  <c:v>5.4268969571396042E-3</c:v>
                </c:pt>
                <c:pt idx="39">
                  <c:v>5.7693477545617267E-3</c:v>
                </c:pt>
                <c:pt idx="40">
                  <c:v>1.5137792758620927E-2</c:v>
                </c:pt>
                <c:pt idx="41">
                  <c:v>1.3974480614202811E-2</c:v>
                </c:pt>
                <c:pt idx="42">
                  <c:v>1.6351156135631983E-2</c:v>
                </c:pt>
                <c:pt idx="43">
                  <c:v>1.0679320086723454E-2</c:v>
                </c:pt>
                <c:pt idx="44">
                  <c:v>1.0166048582257448E-2</c:v>
                </c:pt>
                <c:pt idx="45">
                  <c:v>1.7945531524176106E-2</c:v>
                </c:pt>
                <c:pt idx="46">
                  <c:v>1.3636227821061331E-2</c:v>
                </c:pt>
                <c:pt idx="47">
                  <c:v>6.6935546518245292E-3</c:v>
                </c:pt>
                <c:pt idx="48">
                  <c:v>1.7571723602183953E-2</c:v>
                </c:pt>
                <c:pt idx="49">
                  <c:v>1.4202440816502238E-2</c:v>
                </c:pt>
                <c:pt idx="50">
                  <c:v>1.3811494066304553E-2</c:v>
                </c:pt>
                <c:pt idx="51">
                  <c:v>1.3828169460476936E-2</c:v>
                </c:pt>
                <c:pt idx="52">
                  <c:v>1.6236668072191929E-2</c:v>
                </c:pt>
                <c:pt idx="53">
                  <c:v>8.1955633322816634E-3</c:v>
                </c:pt>
                <c:pt idx="54">
                  <c:v>1.1719344438867685E-2</c:v>
                </c:pt>
                <c:pt idx="55">
                  <c:v>1.4170782144657501E-2</c:v>
                </c:pt>
                <c:pt idx="56">
                  <c:v>4.200088433545357E-3</c:v>
                </c:pt>
                <c:pt idx="57">
                  <c:v>1.2208898110870114E-2</c:v>
                </c:pt>
                <c:pt idx="58">
                  <c:v>2.3893574840387899E-3</c:v>
                </c:pt>
                <c:pt idx="59">
                  <c:v>-5.692462107890095E-3</c:v>
                </c:pt>
                <c:pt idx="60">
                  <c:v>-1.5555387027129886E-2</c:v>
                </c:pt>
                <c:pt idx="61">
                  <c:v>-3.4321203407682299E-3</c:v>
                </c:pt>
                <c:pt idx="62">
                  <c:v>2.3190804156123512E-3</c:v>
                </c:pt>
                <c:pt idx="63">
                  <c:v>6.6697508186199794E-3</c:v>
                </c:pt>
                <c:pt idx="64">
                  <c:v>1.1382975755377611E-2</c:v>
                </c:pt>
                <c:pt idx="65">
                  <c:v>6.8224192082033674E-3</c:v>
                </c:pt>
                <c:pt idx="66">
                  <c:v>1.1117499622629312E-2</c:v>
                </c:pt>
                <c:pt idx="67">
                  <c:v>1.0697950631458619E-2</c:v>
                </c:pt>
                <c:pt idx="68">
                  <c:v>9.504555769465739E-3</c:v>
                </c:pt>
                <c:pt idx="69">
                  <c:v>5.7495291719529273E-3</c:v>
                </c:pt>
                <c:pt idx="70">
                  <c:v>2.9824538178235827E-3</c:v>
                </c:pt>
                <c:pt idx="71">
                  <c:v>7.6220758055691729E-3</c:v>
                </c:pt>
                <c:pt idx="72">
                  <c:v>4.0008439375696092E-3</c:v>
                </c:pt>
                <c:pt idx="73">
                  <c:v>8.9770301519591644E-3</c:v>
                </c:pt>
                <c:pt idx="74">
                  <c:v>2.9905243969323703E-3</c:v>
                </c:pt>
                <c:pt idx="75">
                  <c:v>4.3531488011254726E-3</c:v>
                </c:pt>
                <c:pt idx="76">
                  <c:v>4.1413695580170273E-3</c:v>
                </c:pt>
                <c:pt idx="77">
                  <c:v>1.0600076734053276E-2</c:v>
                </c:pt>
                <c:pt idx="78">
                  <c:v>4.5909751263382148E-3</c:v>
                </c:pt>
                <c:pt idx="79">
                  <c:v>1.2879818011360955E-2</c:v>
                </c:pt>
                <c:pt idx="80">
                  <c:v>-3.9009293603420314E-3</c:v>
                </c:pt>
                <c:pt idx="81">
                  <c:v>2.4420422558701915E-3</c:v>
                </c:pt>
                <c:pt idx="82">
                  <c:v>6.3747393735047453E-3</c:v>
                </c:pt>
                <c:pt idx="83">
                  <c:v>1.0860248839266617E-2</c:v>
                </c:pt>
                <c:pt idx="84">
                  <c:v>4.3087146914044805E-3</c:v>
                </c:pt>
                <c:pt idx="85">
                  <c:v>-5.2217402136894853E-3</c:v>
                </c:pt>
                <c:pt idx="86">
                  <c:v>5.5541494390909385E-4</c:v>
                </c:pt>
                <c:pt idx="87">
                  <c:v>8.0881721860537326E-4</c:v>
                </c:pt>
                <c:pt idx="88">
                  <c:v>-2.0319924777382203E-3</c:v>
                </c:pt>
                <c:pt idx="89">
                  <c:v>8.8730878347662578E-3</c:v>
                </c:pt>
                <c:pt idx="90">
                  <c:v>2.4416900848354128E-3</c:v>
                </c:pt>
                <c:pt idx="91">
                  <c:v>9.6875529196704946E-4</c:v>
                </c:pt>
                <c:pt idx="92">
                  <c:v>-1.1534496312946008E-3</c:v>
                </c:pt>
                <c:pt idx="93">
                  <c:v>7.2162580559589351E-3</c:v>
                </c:pt>
                <c:pt idx="94">
                  <c:v>5.6036262500311906E-3</c:v>
                </c:pt>
                <c:pt idx="95">
                  <c:v>7.6742862391201427E-3</c:v>
                </c:pt>
              </c:numCache>
            </c:numRef>
          </c:val>
          <c:extLst>
            <c:ext xmlns:c16="http://schemas.microsoft.com/office/drawing/2014/chart" uri="{C3380CC4-5D6E-409C-BE32-E72D297353CC}">
              <c16:uniqueId val="{00000000-68EB-4F2B-BEF1-168FFE01B0F2}"/>
            </c:ext>
          </c:extLst>
        </c:ser>
        <c:dLbls>
          <c:showLegendKey val="0"/>
          <c:showVal val="0"/>
          <c:showCatName val="0"/>
          <c:showSerName val="0"/>
          <c:showPercent val="0"/>
          <c:showBubbleSize val="0"/>
        </c:dLbls>
        <c:gapWidth val="11"/>
        <c:overlap val="19"/>
        <c:axId val="260589056"/>
        <c:axId val="260590592"/>
      </c:barChart>
      <c:catAx>
        <c:axId val="260589056"/>
        <c:scaling>
          <c:orientation val="minMax"/>
        </c:scaling>
        <c:delete val="0"/>
        <c:axPos val="b"/>
        <c:numFmt formatCode="General" sourceLinked="1"/>
        <c:majorTickMark val="out"/>
        <c:minorTickMark val="none"/>
        <c:tickLblPos val="nextTo"/>
        <c:txPr>
          <a:bodyPr rot="5400000" vert="horz"/>
          <a:lstStyle/>
          <a:p>
            <a:pPr>
              <a:defRPr/>
            </a:pPr>
            <a:endParaRPr lang="en-US"/>
          </a:p>
        </c:txPr>
        <c:crossAx val="260590592"/>
        <c:crosses val="autoZero"/>
        <c:auto val="1"/>
        <c:lblAlgn val="ctr"/>
        <c:lblOffset val="100"/>
        <c:noMultiLvlLbl val="0"/>
      </c:catAx>
      <c:valAx>
        <c:axId val="260590592"/>
        <c:scaling>
          <c:orientation val="minMax"/>
          <c:max val="2.0000000000000004E-2"/>
        </c:scaling>
        <c:delete val="0"/>
        <c:axPos val="l"/>
        <c:majorGridlines>
          <c:spPr>
            <a:ln>
              <a:solidFill>
                <a:sysClr val="window" lastClr="FFFFFF">
                  <a:lumMod val="75000"/>
                </a:sysClr>
              </a:solidFill>
            </a:ln>
          </c:spPr>
        </c:majorGridlines>
        <c:numFmt formatCode="0.0%" sourceLinked="1"/>
        <c:majorTickMark val="out"/>
        <c:minorTickMark val="none"/>
        <c:tickLblPos val="nextTo"/>
        <c:crossAx val="260589056"/>
        <c:crosses val="autoZero"/>
        <c:crossBetween val="between"/>
      </c:valAx>
      <c:spPr>
        <a:noFill/>
        <a:ln w="25400">
          <a:noFill/>
        </a:ln>
      </c:spPr>
    </c:plotArea>
    <c:plotVisOnly val="1"/>
    <c:dispBlanksAs val="gap"/>
    <c:showDLblsOverMax val="0"/>
  </c:chart>
  <c:txPr>
    <a:bodyPr/>
    <a:lstStyle/>
    <a:p>
      <a:pPr>
        <a:defRPr sz="14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35"/>
    </mc:Choice>
    <mc:Fallback>
      <c:style val="35"/>
    </mc:Fallback>
  </mc:AlternateContent>
  <c:clrMapOvr bg1="lt1" tx1="dk1" bg2="lt2" tx2="dk2" accent1="accent1" accent2="accent2" accent3="accent3" accent4="accent4" accent5="accent5" accent6="accent6" hlink="hlink" folHlink="folHlink"/>
  <c:chart>
    <c:autoTitleDeleted val="1"/>
    <c:plotArea>
      <c:layout/>
      <c:barChart>
        <c:barDir val="col"/>
        <c:grouping val="clustered"/>
        <c:varyColors val="0"/>
        <c:ser>
          <c:idx val="0"/>
          <c:order val="0"/>
          <c:tx>
            <c:strRef>
              <c:f>'10. Employment mfg subsectors'!$B$3</c:f>
              <c:strCache>
                <c:ptCount val="1"/>
                <c:pt idx="0">
                  <c:v>Q4 2008</c:v>
                </c:pt>
              </c:strCache>
            </c:strRef>
          </c:tx>
          <c:spPr>
            <a:solidFill>
              <a:srgbClr val="1F497D">
                <a:lumMod val="50000"/>
              </a:srgbClr>
            </a:solidFill>
          </c:spPr>
          <c:invertIfNegative val="0"/>
          <c:cat>
            <c:strRef>
              <c:f>'10. Employment mfg subsectors'!$A$4:$A$13</c:f>
              <c:strCache>
                <c:ptCount val="10"/>
                <c:pt idx="0">
                  <c:v>Food, beverages, and tobacco</c:v>
                </c:pt>
                <c:pt idx="1">
                  <c:v>Clothing, textiles and footwear</c:v>
                </c:pt>
                <c:pt idx="2">
                  <c:v>Wood and paper</c:v>
                </c:pt>
                <c:pt idx="3">
                  <c:v>Publishing 
and printing</c:v>
                </c:pt>
                <c:pt idx="4">
                  <c:v>Petroleum, chemicals, rubber, and plastic</c:v>
                </c:pt>
                <c:pt idx="5">
                  <c:v>Glass and non-
metallic minerals</c:v>
                </c:pt>
                <c:pt idx="6">
                  <c:v>Metals and 
metal products</c:v>
                </c:pt>
                <c:pt idx="7">
                  <c:v>Machinery, equiptment, and 
appliances</c:v>
                </c:pt>
                <c:pt idx="8">
                  <c:v>Transport 
equipment</c:v>
                </c:pt>
                <c:pt idx="9">
                  <c:v>Furniture, 
and other</c:v>
                </c:pt>
              </c:strCache>
            </c:strRef>
          </c:cat>
          <c:val>
            <c:numRef>
              <c:f>'10. Employment mfg subsectors'!$B$4:$B$13</c:f>
              <c:numCache>
                <c:formatCode>_ * #\ ##0_ ;_ * \-#\ ##0_ ;_ * "-"??_ ;_ @_ </c:formatCode>
                <c:ptCount val="10"/>
                <c:pt idx="0">
                  <c:v>305.93678363111013</c:v>
                </c:pt>
                <c:pt idx="1">
                  <c:v>292.78306425551023</c:v>
                </c:pt>
                <c:pt idx="2">
                  <c:v>173.68646541184006</c:v>
                </c:pt>
                <c:pt idx="3">
                  <c:v>89.55502036143001</c:v>
                </c:pt>
                <c:pt idx="4">
                  <c:v>256.67907093255002</c:v>
                </c:pt>
                <c:pt idx="5">
                  <c:v>132.40193986554004</c:v>
                </c:pt>
                <c:pt idx="6">
                  <c:v>341.76216713597017</c:v>
                </c:pt>
                <c:pt idx="7">
                  <c:v>230.77277495287009</c:v>
                </c:pt>
                <c:pt idx="8">
                  <c:v>165.77646384841009</c:v>
                </c:pt>
                <c:pt idx="9">
                  <c:v>106.13886032495999</c:v>
                </c:pt>
              </c:numCache>
            </c:numRef>
          </c:val>
          <c:extLst>
            <c:ext xmlns:c16="http://schemas.microsoft.com/office/drawing/2014/chart" uri="{C3380CC4-5D6E-409C-BE32-E72D297353CC}">
              <c16:uniqueId val="{00000000-1D18-49D3-BCB9-D4439661F9F7}"/>
            </c:ext>
          </c:extLst>
        </c:ser>
        <c:ser>
          <c:idx val="1"/>
          <c:order val="1"/>
          <c:tx>
            <c:strRef>
              <c:f>'10. Employment mfg subsectors'!$C$3</c:f>
              <c:strCache>
                <c:ptCount val="1"/>
                <c:pt idx="0">
                  <c:v>Q4 2010</c:v>
                </c:pt>
              </c:strCache>
            </c:strRef>
          </c:tx>
          <c:spPr>
            <a:solidFill>
              <a:srgbClr val="4F81BD">
                <a:lumMod val="20000"/>
                <a:lumOff val="80000"/>
              </a:srgbClr>
            </a:solidFill>
          </c:spPr>
          <c:invertIfNegative val="0"/>
          <c:cat>
            <c:strRef>
              <c:f>'10. Employment mfg subsectors'!$A$4:$A$13</c:f>
              <c:strCache>
                <c:ptCount val="10"/>
                <c:pt idx="0">
                  <c:v>Food, beverages, and tobacco</c:v>
                </c:pt>
                <c:pt idx="1">
                  <c:v>Clothing, textiles and footwear</c:v>
                </c:pt>
                <c:pt idx="2">
                  <c:v>Wood and paper</c:v>
                </c:pt>
                <c:pt idx="3">
                  <c:v>Publishing 
and printing</c:v>
                </c:pt>
                <c:pt idx="4">
                  <c:v>Petroleum, chemicals, rubber, and plastic</c:v>
                </c:pt>
                <c:pt idx="5">
                  <c:v>Glass and non-
metallic minerals</c:v>
                </c:pt>
                <c:pt idx="6">
                  <c:v>Metals and 
metal products</c:v>
                </c:pt>
                <c:pt idx="7">
                  <c:v>Machinery, equiptment, and 
appliances</c:v>
                </c:pt>
                <c:pt idx="8">
                  <c:v>Transport 
equipment</c:v>
                </c:pt>
                <c:pt idx="9">
                  <c:v>Furniture, 
and other</c:v>
                </c:pt>
              </c:strCache>
            </c:strRef>
          </c:cat>
          <c:val>
            <c:numRef>
              <c:f>'10. Employment mfg subsectors'!$C$4:$C$13</c:f>
              <c:numCache>
                <c:formatCode>_ * #\ ##0_ ;_ * \-#\ ##0_ ;_ * "-"??_ ;_ @_ </c:formatCode>
                <c:ptCount val="10"/>
                <c:pt idx="0">
                  <c:v>350.41438405440033</c:v>
                </c:pt>
                <c:pt idx="1">
                  <c:v>261.60430170889981</c:v>
                </c:pt>
                <c:pt idx="2">
                  <c:v>160.3374093022</c:v>
                </c:pt>
                <c:pt idx="3">
                  <c:v>80.106313822600015</c:v>
                </c:pt>
                <c:pt idx="4">
                  <c:v>205.35021219889995</c:v>
                </c:pt>
                <c:pt idx="5">
                  <c:v>120.95013767710003</c:v>
                </c:pt>
                <c:pt idx="6">
                  <c:v>312.99885611299987</c:v>
                </c:pt>
                <c:pt idx="7">
                  <c:v>153.96688082189996</c:v>
                </c:pt>
                <c:pt idx="8">
                  <c:v>138.6675691400001</c:v>
                </c:pt>
                <c:pt idx="9">
                  <c:v>101.7639000449</c:v>
                </c:pt>
              </c:numCache>
            </c:numRef>
          </c:val>
          <c:extLst>
            <c:ext xmlns:c16="http://schemas.microsoft.com/office/drawing/2014/chart" uri="{C3380CC4-5D6E-409C-BE32-E72D297353CC}">
              <c16:uniqueId val="{00000001-1D18-49D3-BCB9-D4439661F9F7}"/>
            </c:ext>
          </c:extLst>
        </c:ser>
        <c:ser>
          <c:idx val="2"/>
          <c:order val="2"/>
          <c:tx>
            <c:strRef>
              <c:f>'10. Employment mfg subsectors'!$D$3</c:f>
              <c:strCache>
                <c:ptCount val="1"/>
                <c:pt idx="0">
                  <c:v>Q4 2015</c:v>
                </c:pt>
              </c:strCache>
            </c:strRef>
          </c:tx>
          <c:invertIfNegative val="0"/>
          <c:cat>
            <c:strRef>
              <c:f>'10. Employment mfg subsectors'!$A$4:$A$13</c:f>
              <c:strCache>
                <c:ptCount val="10"/>
                <c:pt idx="0">
                  <c:v>Food, beverages, and tobacco</c:v>
                </c:pt>
                <c:pt idx="1">
                  <c:v>Clothing, textiles and footwear</c:v>
                </c:pt>
                <c:pt idx="2">
                  <c:v>Wood and paper</c:v>
                </c:pt>
                <c:pt idx="3">
                  <c:v>Publishing 
and printing</c:v>
                </c:pt>
                <c:pt idx="4">
                  <c:v>Petroleum, chemicals, rubber, and plastic</c:v>
                </c:pt>
                <c:pt idx="5">
                  <c:v>Glass and non-
metallic minerals</c:v>
                </c:pt>
                <c:pt idx="6">
                  <c:v>Metals and 
metal products</c:v>
                </c:pt>
                <c:pt idx="7">
                  <c:v>Machinery, equiptment, and 
appliances</c:v>
                </c:pt>
                <c:pt idx="8">
                  <c:v>Transport 
equipment</c:v>
                </c:pt>
                <c:pt idx="9">
                  <c:v>Furniture, 
and other</c:v>
                </c:pt>
              </c:strCache>
            </c:strRef>
          </c:cat>
          <c:val>
            <c:numRef>
              <c:f>'10. Employment mfg subsectors'!$D$4:$D$13</c:f>
              <c:numCache>
                <c:formatCode>_ * #\ ##0_ ;_ * \-#\ ##0_ ;_ * "-"??_ ;_ @_ </c:formatCode>
                <c:ptCount val="10"/>
                <c:pt idx="0">
                  <c:v>360.29245279139974</c:v>
                </c:pt>
                <c:pt idx="1">
                  <c:v>231.25029098509987</c:v>
                </c:pt>
                <c:pt idx="2">
                  <c:v>96.606949081699995</c:v>
                </c:pt>
                <c:pt idx="3">
                  <c:v>95.491106378600023</c:v>
                </c:pt>
                <c:pt idx="4">
                  <c:v>212.2892491349001</c:v>
                </c:pt>
                <c:pt idx="5">
                  <c:v>101.5069707932</c:v>
                </c:pt>
                <c:pt idx="6">
                  <c:v>288.8949532363996</c:v>
                </c:pt>
                <c:pt idx="7">
                  <c:v>145.27708130800002</c:v>
                </c:pt>
                <c:pt idx="8">
                  <c:v>99.110904594199965</c:v>
                </c:pt>
                <c:pt idx="9">
                  <c:v>107.42425491729998</c:v>
                </c:pt>
              </c:numCache>
            </c:numRef>
          </c:val>
          <c:extLst>
            <c:ext xmlns:c16="http://schemas.microsoft.com/office/drawing/2014/chart" uri="{C3380CC4-5D6E-409C-BE32-E72D297353CC}">
              <c16:uniqueId val="{00000002-1D18-49D3-BCB9-D4439661F9F7}"/>
            </c:ext>
          </c:extLst>
        </c:ser>
        <c:ser>
          <c:idx val="3"/>
          <c:order val="3"/>
          <c:tx>
            <c:strRef>
              <c:f>'10. Employment mfg subsectors'!$E$3</c:f>
              <c:strCache>
                <c:ptCount val="1"/>
                <c:pt idx="0">
                  <c:v>Q4 2016</c:v>
                </c:pt>
              </c:strCache>
            </c:strRef>
          </c:tx>
          <c:invertIfNegative val="0"/>
          <c:cat>
            <c:strRef>
              <c:f>'10. Employment mfg subsectors'!$A$4:$A$13</c:f>
              <c:strCache>
                <c:ptCount val="10"/>
                <c:pt idx="0">
                  <c:v>Food, beverages, and tobacco</c:v>
                </c:pt>
                <c:pt idx="1">
                  <c:v>Clothing, textiles and footwear</c:v>
                </c:pt>
                <c:pt idx="2">
                  <c:v>Wood and paper</c:v>
                </c:pt>
                <c:pt idx="3">
                  <c:v>Publishing 
and printing</c:v>
                </c:pt>
                <c:pt idx="4">
                  <c:v>Petroleum, chemicals, rubber, and plastic</c:v>
                </c:pt>
                <c:pt idx="5">
                  <c:v>Glass and non-
metallic minerals</c:v>
                </c:pt>
                <c:pt idx="6">
                  <c:v>Metals and 
metal products</c:v>
                </c:pt>
                <c:pt idx="7">
                  <c:v>Machinery, equiptment, and 
appliances</c:v>
                </c:pt>
                <c:pt idx="8">
                  <c:v>Transport 
equipment</c:v>
                </c:pt>
                <c:pt idx="9">
                  <c:v>Furniture, 
and other</c:v>
                </c:pt>
              </c:strCache>
            </c:strRef>
          </c:cat>
          <c:val>
            <c:numRef>
              <c:f>'10. Employment mfg subsectors'!$E$4:$E$13</c:f>
              <c:numCache>
                <c:formatCode>_ * #\ ##0_ ;_ * \-#\ ##0_ ;_ * "-"??_ ;_ @_ </c:formatCode>
                <c:ptCount val="10"/>
                <c:pt idx="0">
                  <c:v>350.72790132759991</c:v>
                </c:pt>
                <c:pt idx="1">
                  <c:v>236.20413086680006</c:v>
                </c:pt>
                <c:pt idx="2">
                  <c:v>111.0012402607</c:v>
                </c:pt>
                <c:pt idx="3">
                  <c:v>83.560858888400006</c:v>
                </c:pt>
                <c:pt idx="4">
                  <c:v>221.60996296350001</c:v>
                </c:pt>
                <c:pt idx="5">
                  <c:v>104.96875522920001</c:v>
                </c:pt>
                <c:pt idx="6">
                  <c:v>275.675505692</c:v>
                </c:pt>
                <c:pt idx="7">
                  <c:v>130.83728765640001</c:v>
                </c:pt>
                <c:pt idx="8">
                  <c:v>106.30313361659999</c:v>
                </c:pt>
                <c:pt idx="9">
                  <c:v>104.59571162260001</c:v>
                </c:pt>
              </c:numCache>
            </c:numRef>
          </c:val>
          <c:extLst>
            <c:ext xmlns:c16="http://schemas.microsoft.com/office/drawing/2014/chart" uri="{C3380CC4-5D6E-409C-BE32-E72D297353CC}">
              <c16:uniqueId val="{00000003-1D18-49D3-BCB9-D4439661F9F7}"/>
            </c:ext>
          </c:extLst>
        </c:ser>
        <c:ser>
          <c:idx val="4"/>
          <c:order val="4"/>
          <c:tx>
            <c:strRef>
              <c:f>'10. Employment mfg subsectors'!$F$3</c:f>
              <c:strCache>
                <c:ptCount val="1"/>
                <c:pt idx="0">
                  <c:v>Q3 2017</c:v>
                </c:pt>
              </c:strCache>
            </c:strRef>
          </c:tx>
          <c:spPr>
            <a:solidFill>
              <a:srgbClr val="C0504D">
                <a:lumMod val="60000"/>
                <a:lumOff val="40000"/>
              </a:srgbClr>
            </a:solidFill>
          </c:spPr>
          <c:invertIfNegative val="0"/>
          <c:cat>
            <c:strRef>
              <c:f>'10. Employment mfg subsectors'!$A$4:$A$13</c:f>
              <c:strCache>
                <c:ptCount val="10"/>
                <c:pt idx="0">
                  <c:v>Food, beverages, and tobacco</c:v>
                </c:pt>
                <c:pt idx="1">
                  <c:v>Clothing, textiles and footwear</c:v>
                </c:pt>
                <c:pt idx="2">
                  <c:v>Wood and paper</c:v>
                </c:pt>
                <c:pt idx="3">
                  <c:v>Publishing 
and printing</c:v>
                </c:pt>
                <c:pt idx="4">
                  <c:v>Petroleum, chemicals, rubber, and plastic</c:v>
                </c:pt>
                <c:pt idx="5">
                  <c:v>Glass and non-
metallic minerals</c:v>
                </c:pt>
                <c:pt idx="6">
                  <c:v>Metals and 
metal products</c:v>
                </c:pt>
                <c:pt idx="7">
                  <c:v>Machinery, equiptment, and 
appliances</c:v>
                </c:pt>
                <c:pt idx="8">
                  <c:v>Transport 
equipment</c:v>
                </c:pt>
                <c:pt idx="9">
                  <c:v>Furniture, 
and other</c:v>
                </c:pt>
              </c:strCache>
            </c:strRef>
          </c:cat>
          <c:val>
            <c:numRef>
              <c:f>'10. Employment mfg subsectors'!$F$4:$F$13</c:f>
              <c:numCache>
                <c:formatCode>_ * #\ ##0_ ;_ * \-#\ ##0_ ;_ * "-"??_ ;_ @_ </c:formatCode>
                <c:ptCount val="10"/>
                <c:pt idx="0">
                  <c:v>364.78035957269998</c:v>
                </c:pt>
                <c:pt idx="1">
                  <c:v>230.19600369140002</c:v>
                </c:pt>
                <c:pt idx="2">
                  <c:v>119.91275143489997</c:v>
                </c:pt>
                <c:pt idx="3">
                  <c:v>74.498776988799989</c:v>
                </c:pt>
                <c:pt idx="4">
                  <c:v>244.15357397549988</c:v>
                </c:pt>
                <c:pt idx="5">
                  <c:v>118.86007631750003</c:v>
                </c:pt>
                <c:pt idx="6">
                  <c:v>271.71594726700005</c:v>
                </c:pt>
                <c:pt idx="7">
                  <c:v>141.79576294489999</c:v>
                </c:pt>
                <c:pt idx="8">
                  <c:v>99.469098526999986</c:v>
                </c:pt>
                <c:pt idx="9">
                  <c:v>81.796552468699986</c:v>
                </c:pt>
              </c:numCache>
            </c:numRef>
          </c:val>
          <c:extLst>
            <c:ext xmlns:c16="http://schemas.microsoft.com/office/drawing/2014/chart" uri="{C3380CC4-5D6E-409C-BE32-E72D297353CC}">
              <c16:uniqueId val="{00000004-1D18-49D3-BCB9-D4439661F9F7}"/>
            </c:ext>
          </c:extLst>
        </c:ser>
        <c:ser>
          <c:idx val="5"/>
          <c:order val="5"/>
          <c:tx>
            <c:strRef>
              <c:f>'10. Employment mfg subsectors'!$G$3</c:f>
              <c:strCache>
                <c:ptCount val="1"/>
                <c:pt idx="0">
                  <c:v>Q4 2017</c:v>
                </c:pt>
              </c:strCache>
            </c:strRef>
          </c:tx>
          <c:invertIfNegative val="0"/>
          <c:cat>
            <c:strRef>
              <c:f>'10. Employment mfg subsectors'!$A$4:$A$13</c:f>
              <c:strCache>
                <c:ptCount val="10"/>
                <c:pt idx="0">
                  <c:v>Food, beverages, and tobacco</c:v>
                </c:pt>
                <c:pt idx="1">
                  <c:v>Clothing, textiles and footwear</c:v>
                </c:pt>
                <c:pt idx="2">
                  <c:v>Wood and paper</c:v>
                </c:pt>
                <c:pt idx="3">
                  <c:v>Publishing 
and printing</c:v>
                </c:pt>
                <c:pt idx="4">
                  <c:v>Petroleum, chemicals, rubber, and plastic</c:v>
                </c:pt>
                <c:pt idx="5">
                  <c:v>Glass and non-
metallic minerals</c:v>
                </c:pt>
                <c:pt idx="6">
                  <c:v>Metals and 
metal products</c:v>
                </c:pt>
                <c:pt idx="7">
                  <c:v>Machinery, equiptment, and 
appliances</c:v>
                </c:pt>
                <c:pt idx="8">
                  <c:v>Transport 
equipment</c:v>
                </c:pt>
                <c:pt idx="9">
                  <c:v>Furniture, 
and other</c:v>
                </c:pt>
              </c:strCache>
            </c:strRef>
          </c:cat>
          <c:val>
            <c:numRef>
              <c:f>'10. Employment mfg subsectors'!$G$4:$G$13</c:f>
              <c:numCache>
                <c:formatCode>_ * #\ ##0_ ;_ * \-#\ ##0_ ;_ * "-"??_ ;_ @_ </c:formatCode>
                <c:ptCount val="10"/>
                <c:pt idx="0">
                  <c:v>383.98232313860012</c:v>
                </c:pt>
                <c:pt idx="1">
                  <c:v>250.15193817740001</c:v>
                </c:pt>
                <c:pt idx="2">
                  <c:v>127.74374002639996</c:v>
                </c:pt>
                <c:pt idx="3">
                  <c:v>63.934707132100002</c:v>
                </c:pt>
                <c:pt idx="4">
                  <c:v>218.92273863850005</c:v>
                </c:pt>
                <c:pt idx="5">
                  <c:v>104.62300205779999</c:v>
                </c:pt>
                <c:pt idx="6">
                  <c:v>277.14974135329993</c:v>
                </c:pt>
                <c:pt idx="7">
                  <c:v>154.1842751687</c:v>
                </c:pt>
                <c:pt idx="8">
                  <c:v>107.2110143065</c:v>
                </c:pt>
                <c:pt idx="9">
                  <c:v>102.7190906038</c:v>
                </c:pt>
              </c:numCache>
            </c:numRef>
          </c:val>
          <c:extLst>
            <c:ext xmlns:c16="http://schemas.microsoft.com/office/drawing/2014/chart" uri="{C3380CC4-5D6E-409C-BE32-E72D297353CC}">
              <c16:uniqueId val="{00000005-1D18-49D3-BCB9-D4439661F9F7}"/>
            </c:ext>
          </c:extLst>
        </c:ser>
        <c:dLbls>
          <c:showLegendKey val="0"/>
          <c:showVal val="0"/>
          <c:showCatName val="0"/>
          <c:showSerName val="0"/>
          <c:showPercent val="0"/>
          <c:showBubbleSize val="0"/>
        </c:dLbls>
        <c:gapWidth val="63"/>
        <c:overlap val="19"/>
        <c:axId val="341285120"/>
        <c:axId val="341286912"/>
      </c:barChart>
      <c:catAx>
        <c:axId val="341285120"/>
        <c:scaling>
          <c:orientation val="minMax"/>
        </c:scaling>
        <c:delete val="0"/>
        <c:axPos val="b"/>
        <c:numFmt formatCode="General" sourceLinked="1"/>
        <c:majorTickMark val="out"/>
        <c:minorTickMark val="none"/>
        <c:tickLblPos val="nextTo"/>
        <c:txPr>
          <a:bodyPr rot="5400000" vert="horz"/>
          <a:lstStyle/>
          <a:p>
            <a:pPr>
              <a:defRPr sz="1600"/>
            </a:pPr>
            <a:endParaRPr lang="en-US"/>
          </a:p>
        </c:txPr>
        <c:crossAx val="341286912"/>
        <c:crosses val="autoZero"/>
        <c:auto val="1"/>
        <c:lblAlgn val="ctr"/>
        <c:lblOffset val="100"/>
        <c:noMultiLvlLbl val="0"/>
      </c:catAx>
      <c:valAx>
        <c:axId val="341286912"/>
        <c:scaling>
          <c:orientation val="minMax"/>
        </c:scaling>
        <c:delete val="0"/>
        <c:axPos val="l"/>
        <c:majorGridlines>
          <c:spPr>
            <a:ln>
              <a:solidFill>
                <a:sysClr val="window" lastClr="FFFFFF">
                  <a:lumMod val="75000"/>
                </a:sysClr>
              </a:solidFill>
            </a:ln>
          </c:spPr>
        </c:majorGridlines>
        <c:title>
          <c:tx>
            <c:rich>
              <a:bodyPr rot="-5400000" vert="horz"/>
              <a:lstStyle/>
              <a:p>
                <a:pPr>
                  <a:defRPr sz="1600"/>
                </a:pPr>
                <a:r>
                  <a:rPr lang="en-ZA"/>
                  <a:t>thousands</a:t>
                </a:r>
              </a:p>
            </c:rich>
          </c:tx>
          <c:layout>
            <c:manualLayout>
              <c:xMode val="edge"/>
              <c:yMode val="edge"/>
              <c:x val="1.4479287208632848E-2"/>
              <c:y val="0.24464175676195768"/>
            </c:manualLayout>
          </c:layout>
          <c:overlay val="0"/>
        </c:title>
        <c:numFmt formatCode="_ * #\ ##0_ ;_ * \-#\ ##0_ ;_ * &quot;-&quot;??_ ;_ @_ " sourceLinked="1"/>
        <c:majorTickMark val="out"/>
        <c:minorTickMark val="none"/>
        <c:tickLblPos val="nextTo"/>
        <c:txPr>
          <a:bodyPr/>
          <a:lstStyle/>
          <a:p>
            <a:pPr>
              <a:defRPr sz="1600"/>
            </a:pPr>
            <a:endParaRPr lang="en-US"/>
          </a:p>
        </c:txPr>
        <c:crossAx val="341285120"/>
        <c:crosses val="autoZero"/>
        <c:crossBetween val="between"/>
      </c:valAx>
      <c:spPr>
        <a:noFill/>
        <a:ln w="25400">
          <a:noFill/>
        </a:ln>
      </c:spPr>
    </c:plotArea>
    <c:legend>
      <c:legendPos val="t"/>
      <c:overlay val="0"/>
      <c:txPr>
        <a:bodyPr/>
        <a:lstStyle/>
        <a:p>
          <a:pPr>
            <a:defRPr sz="1800"/>
          </a:pPr>
          <a:endParaRPr lang="en-US"/>
        </a:p>
      </c:txPr>
    </c:legend>
    <c:plotVisOnly val="1"/>
    <c:dispBlanksAs val="gap"/>
    <c:showDLblsOverMax val="0"/>
  </c:chart>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35"/>
    </mc:Choice>
    <mc:Fallback>
      <c:style val="35"/>
    </mc:Fallback>
  </mc:AlternateContent>
  <c:clrMapOvr bg1="lt1" tx1="dk1" bg2="lt2" tx2="dk2" accent1="accent1" accent2="accent2" accent3="accent3" accent4="accent4" accent5="accent5" accent6="accent6" hlink="hlink" folHlink="folHlink"/>
  <c:chart>
    <c:autoTitleDeleted val="1"/>
    <c:plotArea>
      <c:layout/>
      <c:barChart>
        <c:barDir val="col"/>
        <c:grouping val="clustered"/>
        <c:varyColors val="0"/>
        <c:ser>
          <c:idx val="0"/>
          <c:order val="0"/>
          <c:spPr>
            <a:solidFill>
              <a:srgbClr val="1F497D">
                <a:lumMod val="50000"/>
              </a:srgbClr>
            </a:solidFill>
          </c:spPr>
          <c:invertIfNegative val="0"/>
          <c:cat>
            <c:numRef>
              <c:f>'11. Mining employment'!$A$4:$A$34</c:f>
              <c:numCache>
                <c:formatCode>General</c:formatCode>
                <c:ptCount val="31"/>
                <c:pt idx="0">
                  <c:v>2010</c:v>
                </c:pt>
                <c:pt idx="4">
                  <c:v>2011</c:v>
                </c:pt>
                <c:pt idx="8">
                  <c:v>2012</c:v>
                </c:pt>
                <c:pt idx="12">
                  <c:v>2013</c:v>
                </c:pt>
                <c:pt idx="16">
                  <c:v>2014</c:v>
                </c:pt>
                <c:pt idx="20">
                  <c:v>2015</c:v>
                </c:pt>
                <c:pt idx="24">
                  <c:v>2016</c:v>
                </c:pt>
                <c:pt idx="28">
                  <c:v>2017</c:v>
                </c:pt>
              </c:numCache>
            </c:numRef>
          </c:cat>
          <c:val>
            <c:numRef>
              <c:f>'11. Mining employment'!$B$4:$B$34</c:f>
              <c:numCache>
                <c:formatCode>_ * #\ ##0_ ;_ * \-#\ ##0_ ;_ * "-"??_ ;_ @_ </c:formatCode>
                <c:ptCount val="31"/>
                <c:pt idx="0">
                  <c:v>491000</c:v>
                </c:pt>
                <c:pt idx="1">
                  <c:v>497000</c:v>
                </c:pt>
                <c:pt idx="2">
                  <c:v>505000</c:v>
                </c:pt>
                <c:pt idx="3">
                  <c:v>504000</c:v>
                </c:pt>
                <c:pt idx="4">
                  <c:v>511000</c:v>
                </c:pt>
                <c:pt idx="5">
                  <c:v>517000</c:v>
                </c:pt>
                <c:pt idx="6">
                  <c:v>519000</c:v>
                </c:pt>
                <c:pt idx="7">
                  <c:v>518000</c:v>
                </c:pt>
                <c:pt idx="8">
                  <c:v>523000</c:v>
                </c:pt>
                <c:pt idx="9">
                  <c:v>534000</c:v>
                </c:pt>
                <c:pt idx="10">
                  <c:v>518000</c:v>
                </c:pt>
                <c:pt idx="11">
                  <c:v>515000</c:v>
                </c:pt>
                <c:pt idx="12">
                  <c:v>515000</c:v>
                </c:pt>
                <c:pt idx="13">
                  <c:v>511000</c:v>
                </c:pt>
                <c:pt idx="14">
                  <c:v>507000</c:v>
                </c:pt>
                <c:pt idx="15">
                  <c:v>499000</c:v>
                </c:pt>
                <c:pt idx="16">
                  <c:v>491000</c:v>
                </c:pt>
                <c:pt idx="17">
                  <c:v>491000</c:v>
                </c:pt>
                <c:pt idx="18">
                  <c:v>498000</c:v>
                </c:pt>
                <c:pt idx="19">
                  <c:v>491000</c:v>
                </c:pt>
                <c:pt idx="20">
                  <c:v>490000</c:v>
                </c:pt>
                <c:pt idx="21">
                  <c:v>489000</c:v>
                </c:pt>
                <c:pt idx="22">
                  <c:v>476000</c:v>
                </c:pt>
                <c:pt idx="23">
                  <c:v>459000</c:v>
                </c:pt>
                <c:pt idx="24">
                  <c:v>458000</c:v>
                </c:pt>
                <c:pt idx="25">
                  <c:v>458000</c:v>
                </c:pt>
                <c:pt idx="26">
                  <c:v>458000</c:v>
                </c:pt>
                <c:pt idx="27">
                  <c:v>456000</c:v>
                </c:pt>
                <c:pt idx="28">
                  <c:v>464000</c:v>
                </c:pt>
                <c:pt idx="29">
                  <c:v>471000</c:v>
                </c:pt>
                <c:pt idx="30">
                  <c:v>462000</c:v>
                </c:pt>
              </c:numCache>
            </c:numRef>
          </c:val>
          <c:extLst>
            <c:ext xmlns:c16="http://schemas.microsoft.com/office/drawing/2014/chart" uri="{C3380CC4-5D6E-409C-BE32-E72D297353CC}">
              <c16:uniqueId val="{00000000-A878-4857-9D6A-550B2E0A2F46}"/>
            </c:ext>
          </c:extLst>
        </c:ser>
        <c:dLbls>
          <c:showLegendKey val="0"/>
          <c:showVal val="0"/>
          <c:showCatName val="0"/>
          <c:showSerName val="0"/>
          <c:showPercent val="0"/>
          <c:showBubbleSize val="0"/>
        </c:dLbls>
        <c:gapWidth val="0"/>
        <c:overlap val="75"/>
        <c:axId val="265073408"/>
        <c:axId val="265074944"/>
      </c:barChart>
      <c:catAx>
        <c:axId val="265073408"/>
        <c:scaling>
          <c:orientation val="minMax"/>
        </c:scaling>
        <c:delete val="0"/>
        <c:axPos val="b"/>
        <c:numFmt formatCode="General" sourceLinked="1"/>
        <c:majorTickMark val="out"/>
        <c:minorTickMark val="none"/>
        <c:tickLblPos val="nextTo"/>
        <c:txPr>
          <a:bodyPr rot="0" vert="horz"/>
          <a:lstStyle/>
          <a:p>
            <a:pPr>
              <a:defRPr/>
            </a:pPr>
            <a:endParaRPr lang="en-US"/>
          </a:p>
        </c:txPr>
        <c:crossAx val="265074944"/>
        <c:crosses val="autoZero"/>
        <c:auto val="1"/>
        <c:lblAlgn val="ctr"/>
        <c:lblOffset val="100"/>
        <c:noMultiLvlLbl val="0"/>
      </c:catAx>
      <c:valAx>
        <c:axId val="265074944"/>
        <c:scaling>
          <c:orientation val="minMax"/>
          <c:min val="0"/>
        </c:scaling>
        <c:delete val="0"/>
        <c:axPos val="l"/>
        <c:majorGridlines>
          <c:spPr>
            <a:ln>
              <a:solidFill>
                <a:sysClr val="window" lastClr="FFFFFF">
                  <a:lumMod val="75000"/>
                </a:sysClr>
              </a:solidFill>
            </a:ln>
          </c:spPr>
        </c:majorGridlines>
        <c:numFmt formatCode="_ * #\ ##0_ ;_ * \-#\ ##0_ ;_ * &quot;-&quot;??_ ;_ @_ " sourceLinked="1"/>
        <c:majorTickMark val="out"/>
        <c:minorTickMark val="none"/>
        <c:tickLblPos val="nextTo"/>
        <c:crossAx val="265073408"/>
        <c:crosses val="autoZero"/>
        <c:crossBetween val="between"/>
      </c:valAx>
      <c:spPr>
        <a:noFill/>
        <a:ln w="25400">
          <a:noFill/>
        </a:ln>
      </c:spPr>
    </c:plotArea>
    <c:plotVisOnly val="1"/>
    <c:dispBlanksAs val="gap"/>
    <c:showDLblsOverMax val="0"/>
  </c:chart>
  <c:txPr>
    <a:bodyPr/>
    <a:lstStyle/>
    <a:p>
      <a:pPr>
        <a:defRPr sz="9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35"/>
    </mc:Choice>
    <mc:Fallback>
      <c:style val="35"/>
    </mc:Fallback>
  </mc:AlternateContent>
  <c:clrMapOvr bg1="lt1" tx1="dk1" bg2="lt2" tx2="dk2" accent1="accent1" accent2="accent2" accent3="accent3" accent4="accent4" accent5="accent5" accent6="accent6" hlink="hlink" folHlink="folHlink"/>
  <c:chart>
    <c:title>
      <c:tx>
        <c:rich>
          <a:bodyPr/>
          <a:lstStyle/>
          <a:p>
            <a:pPr>
              <a:defRPr sz="2000"/>
            </a:pPr>
            <a:r>
              <a:rPr lang="en-US" sz="2000"/>
              <a:t>Billions of constant rand</a:t>
            </a:r>
          </a:p>
        </c:rich>
      </c:tx>
      <c:overlay val="0"/>
    </c:title>
    <c:autoTitleDeleted val="0"/>
    <c:plotArea>
      <c:layout/>
      <c:barChart>
        <c:barDir val="col"/>
        <c:grouping val="clustered"/>
        <c:varyColors val="0"/>
        <c:ser>
          <c:idx val="2"/>
          <c:order val="2"/>
          <c:tx>
            <c:strRef>
              <c:f>'12. Exports, imports, BOT'!$M$3</c:f>
              <c:strCache>
                <c:ptCount val="1"/>
                <c:pt idx="0">
                  <c:v>Balance</c:v>
                </c:pt>
              </c:strCache>
            </c:strRef>
          </c:tx>
          <c:spPr>
            <a:ln w="19050">
              <a:solidFill>
                <a:srgbClr val="5B9BD5">
                  <a:lumMod val="50000"/>
                </a:srgbClr>
              </a:solidFill>
            </a:ln>
          </c:spPr>
          <c:invertIfNegative val="0"/>
          <c:cat>
            <c:multiLvlStrRef>
              <c:f>'12. Exports, imports, BOT'!$I$4:$J$35</c:f>
              <c:multiLvlStrCache>
                <c:ptCount val="32"/>
                <c:lvl>
                  <c:pt idx="0">
                    <c:v> Q1 </c:v>
                  </c:pt>
                  <c:pt idx="1">
                    <c:v> Q2 </c:v>
                  </c:pt>
                  <c:pt idx="2">
                    <c:v> Q3 </c:v>
                  </c:pt>
                  <c:pt idx="3">
                    <c:v> Q4 </c:v>
                  </c:pt>
                  <c:pt idx="4">
                    <c:v> Q1 </c:v>
                  </c:pt>
                  <c:pt idx="5">
                    <c:v> Q2 </c:v>
                  </c:pt>
                  <c:pt idx="6">
                    <c:v> Q3 </c:v>
                  </c:pt>
                  <c:pt idx="7">
                    <c:v> Q4 </c:v>
                  </c:pt>
                  <c:pt idx="8">
                    <c:v> Q1 </c:v>
                  </c:pt>
                  <c:pt idx="9">
                    <c:v> Q2 </c:v>
                  </c:pt>
                  <c:pt idx="10">
                    <c:v> Q3 </c:v>
                  </c:pt>
                  <c:pt idx="11">
                    <c:v> Q4 </c:v>
                  </c:pt>
                  <c:pt idx="12">
                    <c:v> Q1 </c:v>
                  </c:pt>
                  <c:pt idx="13">
                    <c:v> Q2 </c:v>
                  </c:pt>
                  <c:pt idx="14">
                    <c:v> Q3 </c:v>
                  </c:pt>
                  <c:pt idx="15">
                    <c:v> Q4 </c:v>
                  </c:pt>
                  <c:pt idx="16">
                    <c:v> Q1 </c:v>
                  </c:pt>
                  <c:pt idx="17">
                    <c:v> Q2 </c:v>
                  </c:pt>
                  <c:pt idx="18">
                    <c:v> Q3 </c:v>
                  </c:pt>
                  <c:pt idx="19">
                    <c:v> Q4 </c:v>
                  </c:pt>
                  <c:pt idx="20">
                    <c:v> Q1 </c:v>
                  </c:pt>
                  <c:pt idx="21">
                    <c:v> Q2 </c:v>
                  </c:pt>
                  <c:pt idx="22">
                    <c:v> Q3 </c:v>
                  </c:pt>
                  <c:pt idx="23">
                    <c:v> Q4 </c:v>
                  </c:pt>
                  <c:pt idx="24">
                    <c:v> Q1 </c:v>
                  </c:pt>
                  <c:pt idx="25">
                    <c:v> Q2 </c:v>
                  </c:pt>
                  <c:pt idx="26">
                    <c:v> Q3 </c:v>
                  </c:pt>
                  <c:pt idx="27">
                    <c:v> Q4 </c:v>
                  </c:pt>
                  <c:pt idx="28">
                    <c:v>Q1</c:v>
                  </c:pt>
                  <c:pt idx="29">
                    <c:v>Q2</c:v>
                  </c:pt>
                  <c:pt idx="30">
                    <c:v>Q3</c:v>
                  </c:pt>
                  <c:pt idx="31">
                    <c:v>Q4</c:v>
                  </c:pt>
                </c:lvl>
                <c:lvl>
                  <c:pt idx="0">
                    <c:v>2010</c:v>
                  </c:pt>
                  <c:pt idx="4">
                    <c:v>2011</c:v>
                  </c:pt>
                  <c:pt idx="8">
                    <c:v>2012</c:v>
                  </c:pt>
                  <c:pt idx="12">
                    <c:v>2013</c:v>
                  </c:pt>
                  <c:pt idx="16">
                    <c:v>2014</c:v>
                  </c:pt>
                  <c:pt idx="20">
                    <c:v>2015</c:v>
                  </c:pt>
                  <c:pt idx="24">
                    <c:v>2016</c:v>
                  </c:pt>
                  <c:pt idx="28">
                    <c:v>2017</c:v>
                  </c:pt>
                </c:lvl>
              </c:multiLvlStrCache>
            </c:multiLvlStrRef>
          </c:cat>
          <c:val>
            <c:numRef>
              <c:f>'12. Exports, imports, BOT'!$M$4:$M$35</c:f>
              <c:numCache>
                <c:formatCode>_ * #\ ##0_ ;_ * \-#\ ##0_ ;_ * "-"??_ ;_ @_ </c:formatCode>
                <c:ptCount val="32"/>
                <c:pt idx="0">
                  <c:v>-5.6423278530351553</c:v>
                </c:pt>
                <c:pt idx="1">
                  <c:v>2.3137956549520737</c:v>
                </c:pt>
                <c:pt idx="2">
                  <c:v>0.65945789137377631</c:v>
                </c:pt>
                <c:pt idx="3">
                  <c:v>10.575863769968066</c:v>
                </c:pt>
                <c:pt idx="4">
                  <c:v>-2.9783621405750722</c:v>
                </c:pt>
                <c:pt idx="5">
                  <c:v>0.98161246006388581</c:v>
                </c:pt>
                <c:pt idx="6">
                  <c:v>-3.6666665175718833</c:v>
                </c:pt>
                <c:pt idx="7">
                  <c:v>-9.3333861341853037</c:v>
                </c:pt>
                <c:pt idx="8">
                  <c:v>-19.460851373801916</c:v>
                </c:pt>
                <c:pt idx="9">
                  <c:v>-18.290506581469657</c:v>
                </c:pt>
                <c:pt idx="10">
                  <c:v>-24.582438019169331</c:v>
                </c:pt>
                <c:pt idx="11">
                  <c:v>-24.74226293929712</c:v>
                </c:pt>
                <c:pt idx="12">
                  <c:v>-33.08227054313096</c:v>
                </c:pt>
                <c:pt idx="13">
                  <c:v>-27.663521565495188</c:v>
                </c:pt>
                <c:pt idx="14">
                  <c:v>-35.492619968051173</c:v>
                </c:pt>
                <c:pt idx="15">
                  <c:v>-6.8865686900958849</c:v>
                </c:pt>
                <c:pt idx="16">
                  <c:v>-23.180625686901038</c:v>
                </c:pt>
                <c:pt idx="17">
                  <c:v>-17.047827603833866</c:v>
                </c:pt>
                <c:pt idx="18">
                  <c:v>-29.600759616613374</c:v>
                </c:pt>
                <c:pt idx="19">
                  <c:v>-17.249003578274738</c:v>
                </c:pt>
                <c:pt idx="20">
                  <c:v>-28.256946198083142</c:v>
                </c:pt>
                <c:pt idx="21">
                  <c:v>7.8783880511181792</c:v>
                </c:pt>
                <c:pt idx="22">
                  <c:v>-10.789859936102232</c:v>
                </c:pt>
                <c:pt idx="23">
                  <c:v>-11.341040511182143</c:v>
                </c:pt>
                <c:pt idx="24">
                  <c:v>-14.907818530351449</c:v>
                </c:pt>
                <c:pt idx="25">
                  <c:v>28.753123801916871</c:v>
                </c:pt>
                <c:pt idx="26">
                  <c:v>3.2277738019168396</c:v>
                </c:pt>
                <c:pt idx="27">
                  <c:v>6.1493184025558776</c:v>
                </c:pt>
                <c:pt idx="28">
                  <c:v>4.8718054313100083</c:v>
                </c:pt>
                <c:pt idx="29">
                  <c:v>24.626617252396159</c:v>
                </c:pt>
                <c:pt idx="30">
                  <c:v>19.61780047923321</c:v>
                </c:pt>
                <c:pt idx="31">
                  <c:v>33.116199999999992</c:v>
                </c:pt>
              </c:numCache>
            </c:numRef>
          </c:val>
          <c:extLst>
            <c:ext xmlns:c16="http://schemas.microsoft.com/office/drawing/2014/chart" uri="{C3380CC4-5D6E-409C-BE32-E72D297353CC}">
              <c16:uniqueId val="{00000000-6EAC-4075-AA71-6A4D2DE83924}"/>
            </c:ext>
          </c:extLst>
        </c:ser>
        <c:dLbls>
          <c:showLegendKey val="0"/>
          <c:showVal val="0"/>
          <c:showCatName val="0"/>
          <c:showSerName val="0"/>
          <c:showPercent val="0"/>
          <c:showBubbleSize val="0"/>
        </c:dLbls>
        <c:gapWidth val="27"/>
        <c:axId val="262791936"/>
        <c:axId val="262793856"/>
      </c:barChart>
      <c:lineChart>
        <c:grouping val="standard"/>
        <c:varyColors val="0"/>
        <c:ser>
          <c:idx val="0"/>
          <c:order val="0"/>
          <c:tx>
            <c:strRef>
              <c:f>'12. Exports, imports, BOT'!$K$3</c:f>
              <c:strCache>
                <c:ptCount val="1"/>
                <c:pt idx="0">
                  <c:v>Exports</c:v>
                </c:pt>
              </c:strCache>
            </c:strRef>
          </c:tx>
          <c:spPr>
            <a:ln w="47625">
              <a:solidFill>
                <a:srgbClr val="1F497D">
                  <a:lumMod val="50000"/>
                </a:srgbClr>
              </a:solidFill>
            </a:ln>
          </c:spPr>
          <c:marker>
            <c:symbol val="none"/>
          </c:marker>
          <c:cat>
            <c:multiLvlStrRef>
              <c:f>'12. Exports, imports, BOT'!$I$4:$J$35</c:f>
              <c:multiLvlStrCache>
                <c:ptCount val="32"/>
                <c:lvl>
                  <c:pt idx="0">
                    <c:v> Q1 </c:v>
                  </c:pt>
                  <c:pt idx="1">
                    <c:v> Q2 </c:v>
                  </c:pt>
                  <c:pt idx="2">
                    <c:v> Q3 </c:v>
                  </c:pt>
                  <c:pt idx="3">
                    <c:v> Q4 </c:v>
                  </c:pt>
                  <c:pt idx="4">
                    <c:v> Q1 </c:v>
                  </c:pt>
                  <c:pt idx="5">
                    <c:v> Q2 </c:v>
                  </c:pt>
                  <c:pt idx="6">
                    <c:v> Q3 </c:v>
                  </c:pt>
                  <c:pt idx="7">
                    <c:v> Q4 </c:v>
                  </c:pt>
                  <c:pt idx="8">
                    <c:v> Q1 </c:v>
                  </c:pt>
                  <c:pt idx="9">
                    <c:v> Q2 </c:v>
                  </c:pt>
                  <c:pt idx="10">
                    <c:v> Q3 </c:v>
                  </c:pt>
                  <c:pt idx="11">
                    <c:v> Q4 </c:v>
                  </c:pt>
                  <c:pt idx="12">
                    <c:v> Q1 </c:v>
                  </c:pt>
                  <c:pt idx="13">
                    <c:v> Q2 </c:v>
                  </c:pt>
                  <c:pt idx="14">
                    <c:v> Q3 </c:v>
                  </c:pt>
                  <c:pt idx="15">
                    <c:v> Q4 </c:v>
                  </c:pt>
                  <c:pt idx="16">
                    <c:v> Q1 </c:v>
                  </c:pt>
                  <c:pt idx="17">
                    <c:v> Q2 </c:v>
                  </c:pt>
                  <c:pt idx="18">
                    <c:v> Q3 </c:v>
                  </c:pt>
                  <c:pt idx="19">
                    <c:v> Q4 </c:v>
                  </c:pt>
                  <c:pt idx="20">
                    <c:v> Q1 </c:v>
                  </c:pt>
                  <c:pt idx="21">
                    <c:v> Q2 </c:v>
                  </c:pt>
                  <c:pt idx="22">
                    <c:v> Q3 </c:v>
                  </c:pt>
                  <c:pt idx="23">
                    <c:v> Q4 </c:v>
                  </c:pt>
                  <c:pt idx="24">
                    <c:v> Q1 </c:v>
                  </c:pt>
                  <c:pt idx="25">
                    <c:v> Q2 </c:v>
                  </c:pt>
                  <c:pt idx="26">
                    <c:v> Q3 </c:v>
                  </c:pt>
                  <c:pt idx="27">
                    <c:v> Q4 </c:v>
                  </c:pt>
                  <c:pt idx="28">
                    <c:v>Q1</c:v>
                  </c:pt>
                  <c:pt idx="29">
                    <c:v>Q2</c:v>
                  </c:pt>
                  <c:pt idx="30">
                    <c:v>Q3</c:v>
                  </c:pt>
                  <c:pt idx="31">
                    <c:v>Q4</c:v>
                  </c:pt>
                </c:lvl>
                <c:lvl>
                  <c:pt idx="0">
                    <c:v>2010</c:v>
                  </c:pt>
                  <c:pt idx="4">
                    <c:v>2011</c:v>
                  </c:pt>
                  <c:pt idx="8">
                    <c:v>2012</c:v>
                  </c:pt>
                  <c:pt idx="12">
                    <c:v>2013</c:v>
                  </c:pt>
                  <c:pt idx="16">
                    <c:v>2014</c:v>
                  </c:pt>
                  <c:pt idx="20">
                    <c:v>2015</c:v>
                  </c:pt>
                  <c:pt idx="24">
                    <c:v>2016</c:v>
                  </c:pt>
                  <c:pt idx="28">
                    <c:v>2017</c:v>
                  </c:pt>
                </c:lvl>
              </c:multiLvlStrCache>
            </c:multiLvlStrRef>
          </c:cat>
          <c:val>
            <c:numRef>
              <c:f>'12. Exports, imports, BOT'!$K$4:$K$35</c:f>
              <c:numCache>
                <c:formatCode>_ * #\ ##0_ ;_ * \-#\ ##0_ ;_ * "-"??_ ;_ @_ </c:formatCode>
                <c:ptCount val="32"/>
                <c:pt idx="0">
                  <c:v>85.698254297124592</c:v>
                </c:pt>
                <c:pt idx="1">
                  <c:v>98.891270862619834</c:v>
                </c:pt>
                <c:pt idx="2">
                  <c:v>107.01024153354632</c:v>
                </c:pt>
                <c:pt idx="3">
                  <c:v>111.70153006389778</c:v>
                </c:pt>
                <c:pt idx="4">
                  <c:v>108.75680367412143</c:v>
                </c:pt>
                <c:pt idx="5">
                  <c:v>118.72931693290734</c:v>
                </c:pt>
                <c:pt idx="6">
                  <c:v>132.53041587859425</c:v>
                </c:pt>
                <c:pt idx="7">
                  <c:v>139.45659003194891</c:v>
                </c:pt>
                <c:pt idx="8">
                  <c:v>126.02016242811501</c:v>
                </c:pt>
                <c:pt idx="9">
                  <c:v>131.7198492651757</c:v>
                </c:pt>
                <c:pt idx="10">
                  <c:v>136.65485654952079</c:v>
                </c:pt>
                <c:pt idx="11">
                  <c:v>142.83198466453675</c:v>
                </c:pt>
                <c:pt idx="12">
                  <c:v>139.08901332268374</c:v>
                </c:pt>
                <c:pt idx="13">
                  <c:v>157.99413562300322</c:v>
                </c:pt>
                <c:pt idx="14">
                  <c:v>178.43463169329073</c:v>
                </c:pt>
                <c:pt idx="15">
                  <c:v>198.64750900958464</c:v>
                </c:pt>
                <c:pt idx="16">
                  <c:v>197.55368690095844</c:v>
                </c:pt>
                <c:pt idx="17">
                  <c:v>197.53173086261978</c:v>
                </c:pt>
                <c:pt idx="18">
                  <c:v>208.07374166134193</c:v>
                </c:pt>
                <c:pt idx="19">
                  <c:v>221.81010415335462</c:v>
                </c:pt>
                <c:pt idx="20">
                  <c:v>201.09265456869005</c:v>
                </c:pt>
                <c:pt idx="21">
                  <c:v>231.40998204472845</c:v>
                </c:pt>
                <c:pt idx="22">
                  <c:v>242.54876399361021</c:v>
                </c:pt>
                <c:pt idx="23">
                  <c:v>239.52492306709266</c:v>
                </c:pt>
                <c:pt idx="24">
                  <c:v>235.74404345047921</c:v>
                </c:pt>
                <c:pt idx="25">
                  <c:v>281.83907587859426</c:v>
                </c:pt>
                <c:pt idx="26">
                  <c:v>269.49621910543129</c:v>
                </c:pt>
                <c:pt idx="27">
                  <c:v>267.77706137380187</c:v>
                </c:pt>
                <c:pt idx="28">
                  <c:v>261.42307571884987</c:v>
                </c:pt>
                <c:pt idx="29">
                  <c:v>293.30495591054319</c:v>
                </c:pt>
                <c:pt idx="30">
                  <c:v>296.1089797124601</c:v>
                </c:pt>
                <c:pt idx="31">
                  <c:v>324.68040000000002</c:v>
                </c:pt>
              </c:numCache>
            </c:numRef>
          </c:val>
          <c:smooth val="1"/>
          <c:extLst>
            <c:ext xmlns:c16="http://schemas.microsoft.com/office/drawing/2014/chart" uri="{C3380CC4-5D6E-409C-BE32-E72D297353CC}">
              <c16:uniqueId val="{00000001-6EAC-4075-AA71-6A4D2DE83924}"/>
            </c:ext>
          </c:extLst>
        </c:ser>
        <c:ser>
          <c:idx val="1"/>
          <c:order val="1"/>
          <c:tx>
            <c:strRef>
              <c:f>'12. Exports, imports, BOT'!$L$3</c:f>
              <c:strCache>
                <c:ptCount val="1"/>
                <c:pt idx="0">
                  <c:v>Imports</c:v>
                </c:pt>
              </c:strCache>
            </c:strRef>
          </c:tx>
          <c:spPr>
            <a:ln w="19050">
              <a:solidFill>
                <a:sysClr val="windowText" lastClr="000000"/>
              </a:solidFill>
            </a:ln>
          </c:spPr>
          <c:marker>
            <c:symbol val="circle"/>
            <c:size val="8"/>
            <c:spPr>
              <a:solidFill>
                <a:sysClr val="windowText" lastClr="000000"/>
              </a:solidFill>
              <a:ln>
                <a:solidFill>
                  <a:sysClr val="windowText" lastClr="000000"/>
                </a:solidFill>
              </a:ln>
            </c:spPr>
          </c:marker>
          <c:cat>
            <c:multiLvlStrRef>
              <c:f>'12. Exports, imports, BOT'!$I$4:$J$35</c:f>
              <c:multiLvlStrCache>
                <c:ptCount val="32"/>
                <c:lvl>
                  <c:pt idx="0">
                    <c:v> Q1 </c:v>
                  </c:pt>
                  <c:pt idx="1">
                    <c:v> Q2 </c:v>
                  </c:pt>
                  <c:pt idx="2">
                    <c:v> Q3 </c:v>
                  </c:pt>
                  <c:pt idx="3">
                    <c:v> Q4 </c:v>
                  </c:pt>
                  <c:pt idx="4">
                    <c:v> Q1 </c:v>
                  </c:pt>
                  <c:pt idx="5">
                    <c:v> Q2 </c:v>
                  </c:pt>
                  <c:pt idx="6">
                    <c:v> Q3 </c:v>
                  </c:pt>
                  <c:pt idx="7">
                    <c:v> Q4 </c:v>
                  </c:pt>
                  <c:pt idx="8">
                    <c:v> Q1 </c:v>
                  </c:pt>
                  <c:pt idx="9">
                    <c:v> Q2 </c:v>
                  </c:pt>
                  <c:pt idx="10">
                    <c:v> Q3 </c:v>
                  </c:pt>
                  <c:pt idx="11">
                    <c:v> Q4 </c:v>
                  </c:pt>
                  <c:pt idx="12">
                    <c:v> Q1 </c:v>
                  </c:pt>
                  <c:pt idx="13">
                    <c:v> Q2 </c:v>
                  </c:pt>
                  <c:pt idx="14">
                    <c:v> Q3 </c:v>
                  </c:pt>
                  <c:pt idx="15">
                    <c:v> Q4 </c:v>
                  </c:pt>
                  <c:pt idx="16">
                    <c:v> Q1 </c:v>
                  </c:pt>
                  <c:pt idx="17">
                    <c:v> Q2 </c:v>
                  </c:pt>
                  <c:pt idx="18">
                    <c:v> Q3 </c:v>
                  </c:pt>
                  <c:pt idx="19">
                    <c:v> Q4 </c:v>
                  </c:pt>
                  <c:pt idx="20">
                    <c:v> Q1 </c:v>
                  </c:pt>
                  <c:pt idx="21">
                    <c:v> Q2 </c:v>
                  </c:pt>
                  <c:pt idx="22">
                    <c:v> Q3 </c:v>
                  </c:pt>
                  <c:pt idx="23">
                    <c:v> Q4 </c:v>
                  </c:pt>
                  <c:pt idx="24">
                    <c:v> Q1 </c:v>
                  </c:pt>
                  <c:pt idx="25">
                    <c:v> Q2 </c:v>
                  </c:pt>
                  <c:pt idx="26">
                    <c:v> Q3 </c:v>
                  </c:pt>
                  <c:pt idx="27">
                    <c:v> Q4 </c:v>
                  </c:pt>
                  <c:pt idx="28">
                    <c:v>Q1</c:v>
                  </c:pt>
                  <c:pt idx="29">
                    <c:v>Q2</c:v>
                  </c:pt>
                  <c:pt idx="30">
                    <c:v>Q3</c:v>
                  </c:pt>
                  <c:pt idx="31">
                    <c:v>Q4</c:v>
                  </c:pt>
                </c:lvl>
                <c:lvl>
                  <c:pt idx="0">
                    <c:v>2010</c:v>
                  </c:pt>
                  <c:pt idx="4">
                    <c:v>2011</c:v>
                  </c:pt>
                  <c:pt idx="8">
                    <c:v>2012</c:v>
                  </c:pt>
                  <c:pt idx="12">
                    <c:v>2013</c:v>
                  </c:pt>
                  <c:pt idx="16">
                    <c:v>2014</c:v>
                  </c:pt>
                  <c:pt idx="20">
                    <c:v>2015</c:v>
                  </c:pt>
                  <c:pt idx="24">
                    <c:v>2016</c:v>
                  </c:pt>
                  <c:pt idx="28">
                    <c:v>2017</c:v>
                  </c:pt>
                </c:lvl>
              </c:multiLvlStrCache>
            </c:multiLvlStrRef>
          </c:cat>
          <c:val>
            <c:numRef>
              <c:f>'12. Exports, imports, BOT'!$L$4:$L$35</c:f>
              <c:numCache>
                <c:formatCode>_ * #\ ##0_ ;_ * \-#\ ##0_ ;_ * "-"??_ ;_ @_ </c:formatCode>
                <c:ptCount val="32"/>
                <c:pt idx="0">
                  <c:v>91.340582150159747</c:v>
                </c:pt>
                <c:pt idx="1">
                  <c:v>96.57747520766776</c:v>
                </c:pt>
                <c:pt idx="2">
                  <c:v>106.35078364217254</c:v>
                </c:pt>
                <c:pt idx="3">
                  <c:v>101.12566629392971</c:v>
                </c:pt>
                <c:pt idx="4">
                  <c:v>111.7351658146965</c:v>
                </c:pt>
                <c:pt idx="5">
                  <c:v>117.74770447284345</c:v>
                </c:pt>
                <c:pt idx="6">
                  <c:v>136.19708239616614</c:v>
                </c:pt>
                <c:pt idx="7">
                  <c:v>148.78997616613421</c:v>
                </c:pt>
                <c:pt idx="8">
                  <c:v>145.48101380191693</c:v>
                </c:pt>
                <c:pt idx="9">
                  <c:v>150.01035584664535</c:v>
                </c:pt>
                <c:pt idx="10">
                  <c:v>161.23729456869012</c:v>
                </c:pt>
                <c:pt idx="11">
                  <c:v>167.57424760383387</c:v>
                </c:pt>
                <c:pt idx="12">
                  <c:v>172.1712838658147</c:v>
                </c:pt>
                <c:pt idx="13">
                  <c:v>185.6576571884984</c:v>
                </c:pt>
                <c:pt idx="14">
                  <c:v>213.9272516613419</c:v>
                </c:pt>
                <c:pt idx="15">
                  <c:v>205.53407769968052</c:v>
                </c:pt>
                <c:pt idx="16">
                  <c:v>220.73431258785948</c:v>
                </c:pt>
                <c:pt idx="17">
                  <c:v>214.57955846645365</c:v>
                </c:pt>
                <c:pt idx="18">
                  <c:v>237.6745012779553</c:v>
                </c:pt>
                <c:pt idx="19">
                  <c:v>239.05910773162935</c:v>
                </c:pt>
                <c:pt idx="20">
                  <c:v>229.34960076677319</c:v>
                </c:pt>
                <c:pt idx="21">
                  <c:v>223.53159399361027</c:v>
                </c:pt>
                <c:pt idx="22">
                  <c:v>253.33862392971244</c:v>
                </c:pt>
                <c:pt idx="23">
                  <c:v>250.8659635782748</c:v>
                </c:pt>
                <c:pt idx="24">
                  <c:v>250.65186198083066</c:v>
                </c:pt>
                <c:pt idx="25">
                  <c:v>253.08595207667739</c:v>
                </c:pt>
                <c:pt idx="26">
                  <c:v>266.26844530351445</c:v>
                </c:pt>
                <c:pt idx="27">
                  <c:v>261.62774297124599</c:v>
                </c:pt>
                <c:pt idx="28">
                  <c:v>256.55127028753986</c:v>
                </c:pt>
                <c:pt idx="29">
                  <c:v>268.67833865814703</c:v>
                </c:pt>
                <c:pt idx="30">
                  <c:v>276.49117923322689</c:v>
                </c:pt>
                <c:pt idx="31">
                  <c:v>291.56420000000003</c:v>
                </c:pt>
              </c:numCache>
            </c:numRef>
          </c:val>
          <c:smooth val="1"/>
          <c:extLst>
            <c:ext xmlns:c16="http://schemas.microsoft.com/office/drawing/2014/chart" uri="{C3380CC4-5D6E-409C-BE32-E72D297353CC}">
              <c16:uniqueId val="{00000002-6EAC-4075-AA71-6A4D2DE83924}"/>
            </c:ext>
          </c:extLst>
        </c:ser>
        <c:dLbls>
          <c:showLegendKey val="0"/>
          <c:showVal val="0"/>
          <c:showCatName val="0"/>
          <c:showSerName val="0"/>
          <c:showPercent val="0"/>
          <c:showBubbleSize val="0"/>
        </c:dLbls>
        <c:marker val="1"/>
        <c:smooth val="0"/>
        <c:axId val="262791936"/>
        <c:axId val="262793856"/>
      </c:lineChart>
      <c:catAx>
        <c:axId val="262791936"/>
        <c:scaling>
          <c:orientation val="minMax"/>
        </c:scaling>
        <c:delete val="0"/>
        <c:axPos val="b"/>
        <c:numFmt formatCode="General" sourceLinked="1"/>
        <c:majorTickMark val="out"/>
        <c:minorTickMark val="none"/>
        <c:tickLblPos val="nextTo"/>
        <c:txPr>
          <a:bodyPr rot="5400000" vert="horz"/>
          <a:lstStyle/>
          <a:p>
            <a:pPr>
              <a:defRPr sz="1800"/>
            </a:pPr>
            <a:endParaRPr lang="en-US"/>
          </a:p>
        </c:txPr>
        <c:crossAx val="262793856"/>
        <c:crosses val="autoZero"/>
        <c:auto val="1"/>
        <c:lblAlgn val="ctr"/>
        <c:lblOffset val="100"/>
        <c:noMultiLvlLbl val="0"/>
      </c:catAx>
      <c:valAx>
        <c:axId val="262793856"/>
        <c:scaling>
          <c:orientation val="minMax"/>
        </c:scaling>
        <c:delete val="0"/>
        <c:axPos val="l"/>
        <c:majorGridlines>
          <c:spPr>
            <a:ln>
              <a:solidFill>
                <a:sysClr val="window" lastClr="FFFFFF">
                  <a:lumMod val="75000"/>
                </a:sysClr>
              </a:solidFill>
            </a:ln>
          </c:spPr>
        </c:majorGridlines>
        <c:title>
          <c:tx>
            <c:rich>
              <a:bodyPr rot="-5400000" vert="horz"/>
              <a:lstStyle/>
              <a:p>
                <a:pPr>
                  <a:defRPr sz="1600"/>
                </a:pPr>
                <a:r>
                  <a:rPr lang="en-US" sz="1600"/>
                  <a:t>billions of constant (2016) rand</a:t>
                </a:r>
              </a:p>
            </c:rich>
          </c:tx>
          <c:overlay val="0"/>
        </c:title>
        <c:numFmt formatCode="_ * #\ ##0_ ;_ * \-#\ ##0_ ;_ * &quot;-&quot;??_ ;_ @_ " sourceLinked="1"/>
        <c:majorTickMark val="out"/>
        <c:minorTickMark val="none"/>
        <c:tickLblPos val="nextTo"/>
        <c:txPr>
          <a:bodyPr/>
          <a:lstStyle/>
          <a:p>
            <a:pPr>
              <a:defRPr sz="1600"/>
            </a:pPr>
            <a:endParaRPr lang="en-US"/>
          </a:p>
        </c:txPr>
        <c:crossAx val="262791936"/>
        <c:crosses val="autoZero"/>
        <c:crossBetween val="between"/>
      </c:valAx>
      <c:spPr>
        <a:noFill/>
        <a:ln w="25400">
          <a:noFill/>
        </a:ln>
      </c:spPr>
    </c:plotArea>
    <c:legend>
      <c:legendPos val="t"/>
      <c:overlay val="0"/>
      <c:txPr>
        <a:bodyPr/>
        <a:lstStyle/>
        <a:p>
          <a:pPr>
            <a:defRPr sz="1800"/>
          </a:pPr>
          <a:endParaRPr lang="en-US"/>
        </a:p>
      </c:txPr>
    </c:legend>
    <c:plotVisOnly val="1"/>
    <c:dispBlanksAs val="gap"/>
    <c:showDLblsOverMax val="0"/>
  </c:chart>
  <c:txPr>
    <a:bodyPr/>
    <a:lstStyle/>
    <a:p>
      <a:pPr>
        <a:defRPr sz="1400"/>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35"/>
    </mc:Choice>
    <mc:Fallback>
      <c:style val="35"/>
    </mc:Fallback>
  </mc:AlternateContent>
  <c:clrMapOvr bg1="lt1" tx1="dk1" bg2="lt2" tx2="dk2" accent1="accent1" accent2="accent2" accent3="accent3" accent4="accent4" accent5="accent5" accent6="accent6" hlink="hlink" folHlink="folHlink"/>
  <c:chart>
    <c:title>
      <c:tx>
        <c:rich>
          <a:bodyPr/>
          <a:lstStyle/>
          <a:p>
            <a:pPr>
              <a:defRPr sz="2000"/>
            </a:pPr>
            <a:r>
              <a:rPr lang="en-US" sz="2000"/>
              <a:t>Billions of U.S. dollars</a:t>
            </a:r>
          </a:p>
        </c:rich>
      </c:tx>
      <c:overlay val="0"/>
    </c:title>
    <c:autoTitleDeleted val="0"/>
    <c:plotArea>
      <c:layout/>
      <c:barChart>
        <c:barDir val="col"/>
        <c:grouping val="clustered"/>
        <c:varyColors val="0"/>
        <c:ser>
          <c:idx val="2"/>
          <c:order val="2"/>
          <c:tx>
            <c:strRef>
              <c:f>'12. Exports, imports, BOT'!$S$3</c:f>
              <c:strCache>
                <c:ptCount val="1"/>
                <c:pt idx="0">
                  <c:v>Balance</c:v>
                </c:pt>
              </c:strCache>
            </c:strRef>
          </c:tx>
          <c:spPr>
            <a:ln w="19050">
              <a:solidFill>
                <a:srgbClr val="5B9BD5">
                  <a:lumMod val="50000"/>
                </a:srgbClr>
              </a:solidFill>
            </a:ln>
          </c:spPr>
          <c:invertIfNegative val="0"/>
          <c:cat>
            <c:multiLvlStrRef>
              <c:f>'12. Exports, imports, BOT'!$O$4:$P$35</c:f>
              <c:multiLvlStrCache>
                <c:ptCount val="32"/>
                <c:lvl>
                  <c:pt idx="0">
                    <c:v> Q1 </c:v>
                  </c:pt>
                  <c:pt idx="1">
                    <c:v> Q2 </c:v>
                  </c:pt>
                  <c:pt idx="2">
                    <c:v> Q3 </c:v>
                  </c:pt>
                  <c:pt idx="3">
                    <c:v> Q4 </c:v>
                  </c:pt>
                  <c:pt idx="4">
                    <c:v> Q1 </c:v>
                  </c:pt>
                  <c:pt idx="5">
                    <c:v> Q2 </c:v>
                  </c:pt>
                  <c:pt idx="6">
                    <c:v> Q3 </c:v>
                  </c:pt>
                  <c:pt idx="7">
                    <c:v> Q4 </c:v>
                  </c:pt>
                  <c:pt idx="8">
                    <c:v> Q1 </c:v>
                  </c:pt>
                  <c:pt idx="9">
                    <c:v> Q2 </c:v>
                  </c:pt>
                  <c:pt idx="10">
                    <c:v> Q3 </c:v>
                  </c:pt>
                  <c:pt idx="11">
                    <c:v> Q4 </c:v>
                  </c:pt>
                  <c:pt idx="12">
                    <c:v> Q1 </c:v>
                  </c:pt>
                  <c:pt idx="13">
                    <c:v> Q2 </c:v>
                  </c:pt>
                  <c:pt idx="14">
                    <c:v> Q3 </c:v>
                  </c:pt>
                  <c:pt idx="15">
                    <c:v> Q4 </c:v>
                  </c:pt>
                  <c:pt idx="16">
                    <c:v> Q1 </c:v>
                  </c:pt>
                  <c:pt idx="17">
                    <c:v> Q2 </c:v>
                  </c:pt>
                  <c:pt idx="18">
                    <c:v> Q3 </c:v>
                  </c:pt>
                  <c:pt idx="19">
                    <c:v> Q4 </c:v>
                  </c:pt>
                  <c:pt idx="20">
                    <c:v> Q1 </c:v>
                  </c:pt>
                  <c:pt idx="21">
                    <c:v> Q2 </c:v>
                  </c:pt>
                  <c:pt idx="22">
                    <c:v> Q3 </c:v>
                  </c:pt>
                  <c:pt idx="23">
                    <c:v> Q4 </c:v>
                  </c:pt>
                  <c:pt idx="24">
                    <c:v> Q1 </c:v>
                  </c:pt>
                  <c:pt idx="25">
                    <c:v> Q2 </c:v>
                  </c:pt>
                  <c:pt idx="26">
                    <c:v> Q3 </c:v>
                  </c:pt>
                  <c:pt idx="27">
                    <c:v> Q4 </c:v>
                  </c:pt>
                  <c:pt idx="28">
                    <c:v>Q1</c:v>
                  </c:pt>
                  <c:pt idx="29">
                    <c:v>Q2</c:v>
                  </c:pt>
                  <c:pt idx="30">
                    <c:v>Q3</c:v>
                  </c:pt>
                  <c:pt idx="31">
                    <c:v>Q4</c:v>
                  </c:pt>
                </c:lvl>
                <c:lvl>
                  <c:pt idx="0">
                    <c:v>2010</c:v>
                  </c:pt>
                  <c:pt idx="4">
                    <c:v>2011</c:v>
                  </c:pt>
                  <c:pt idx="8">
                    <c:v>2012</c:v>
                  </c:pt>
                  <c:pt idx="12">
                    <c:v>2013</c:v>
                  </c:pt>
                  <c:pt idx="16">
                    <c:v>2014</c:v>
                  </c:pt>
                  <c:pt idx="20">
                    <c:v>2015</c:v>
                  </c:pt>
                  <c:pt idx="24">
                    <c:v>2016</c:v>
                  </c:pt>
                  <c:pt idx="28">
                    <c:v>2017</c:v>
                  </c:pt>
                </c:lvl>
              </c:multiLvlStrCache>
            </c:multiLvlStrRef>
          </c:cat>
          <c:val>
            <c:numRef>
              <c:f>'12. Exports, imports, BOT'!$S$4:$S$35</c:f>
              <c:numCache>
                <c:formatCode>_ * #\ ##0.0_ ;_ * \-#\ ##0.0_ ;_ * "-"??_ ;_ @_ </c:formatCode>
                <c:ptCount val="32"/>
                <c:pt idx="0">
                  <c:v>-1.1150315177953338</c:v>
                </c:pt>
                <c:pt idx="1">
                  <c:v>0.43916712461727059</c:v>
                </c:pt>
                <c:pt idx="2">
                  <c:v>0.13502943840464354</c:v>
                </c:pt>
                <c:pt idx="3">
                  <c:v>2.253250802150724</c:v>
                </c:pt>
                <c:pt idx="4">
                  <c:v>-0.62194737686679602</c:v>
                </c:pt>
                <c:pt idx="5">
                  <c:v>0.2039647445146322</c:v>
                </c:pt>
                <c:pt idx="6">
                  <c:v>-0.76960393584672104</c:v>
                </c:pt>
                <c:pt idx="7">
                  <c:v>-1.6125214920987396</c:v>
                </c:pt>
                <c:pt idx="8">
                  <c:v>-3.3880568091038654</c:v>
                </c:pt>
                <c:pt idx="9">
                  <c:v>-3.0386080210036894</c:v>
                </c:pt>
                <c:pt idx="10">
                  <c:v>-3.9503583983284862</c:v>
                </c:pt>
                <c:pt idx="11">
                  <c:v>-3.7251754150455412</c:v>
                </c:pt>
                <c:pt idx="12">
                  <c:v>-4.7921566373090556</c:v>
                </c:pt>
                <c:pt idx="13">
                  <c:v>-3.7446039175635661</c:v>
                </c:pt>
                <c:pt idx="14">
                  <c:v>-4.4368685422223635</c:v>
                </c:pt>
                <c:pt idx="15">
                  <c:v>-0.87442014523144707</c:v>
                </c:pt>
                <c:pt idx="16">
                  <c:v>-2.6039960538848419</c:v>
                </c:pt>
                <c:pt idx="17">
                  <c:v>-1.9347391955819653</c:v>
                </c:pt>
                <c:pt idx="18">
                  <c:v>-3.2560629313260776</c:v>
                </c:pt>
                <c:pt idx="19">
                  <c:v>-1.8479276808986391</c:v>
                </c:pt>
                <c:pt idx="20">
                  <c:v>-2.8484341416879069</c:v>
                </c:pt>
                <c:pt idx="21">
                  <c:v>0.73832211401287751</c:v>
                </c:pt>
                <c:pt idx="22">
                  <c:v>-0.93934998685320537</c:v>
                </c:pt>
                <c:pt idx="23">
                  <c:v>-1.0059049802619171</c:v>
                </c:pt>
                <c:pt idx="24">
                  <c:v>-0.98745860240230243</c:v>
                </c:pt>
                <c:pt idx="25">
                  <c:v>2.0191363986083708</c:v>
                </c:pt>
                <c:pt idx="26">
                  <c:v>0.21977487264984319</c:v>
                </c:pt>
                <c:pt idx="27">
                  <c:v>0.46826328280874208</c:v>
                </c:pt>
                <c:pt idx="28">
                  <c:v>0.41976672744611321</c:v>
                </c:pt>
                <c:pt idx="29">
                  <c:v>1.211938969103894</c:v>
                </c:pt>
                <c:pt idx="30">
                  <c:v>2.1191810177181054</c:v>
                </c:pt>
                <c:pt idx="31">
                  <c:v>2.4383724610484592</c:v>
                </c:pt>
              </c:numCache>
            </c:numRef>
          </c:val>
          <c:extLst>
            <c:ext xmlns:c16="http://schemas.microsoft.com/office/drawing/2014/chart" uri="{C3380CC4-5D6E-409C-BE32-E72D297353CC}">
              <c16:uniqueId val="{00000000-8A2D-4D8A-9863-B48BA910119A}"/>
            </c:ext>
          </c:extLst>
        </c:ser>
        <c:dLbls>
          <c:showLegendKey val="0"/>
          <c:showVal val="0"/>
          <c:showCatName val="0"/>
          <c:showSerName val="0"/>
          <c:showPercent val="0"/>
          <c:showBubbleSize val="0"/>
        </c:dLbls>
        <c:gapWidth val="22"/>
        <c:axId val="265209728"/>
        <c:axId val="265220096"/>
      </c:barChart>
      <c:lineChart>
        <c:grouping val="standard"/>
        <c:varyColors val="0"/>
        <c:ser>
          <c:idx val="0"/>
          <c:order val="0"/>
          <c:tx>
            <c:strRef>
              <c:f>'12. Exports, imports, BOT'!$Q$3</c:f>
              <c:strCache>
                <c:ptCount val="1"/>
                <c:pt idx="0">
                  <c:v>Exports</c:v>
                </c:pt>
              </c:strCache>
            </c:strRef>
          </c:tx>
          <c:spPr>
            <a:ln w="47625">
              <a:solidFill>
                <a:srgbClr val="1F497D">
                  <a:lumMod val="50000"/>
                </a:srgbClr>
              </a:solidFill>
            </a:ln>
          </c:spPr>
          <c:marker>
            <c:symbol val="none"/>
          </c:marker>
          <c:cat>
            <c:multiLvlStrRef>
              <c:f>'12. Exports, imports, BOT'!$O$4:$P$35</c:f>
              <c:multiLvlStrCache>
                <c:ptCount val="32"/>
                <c:lvl>
                  <c:pt idx="0">
                    <c:v> Q1 </c:v>
                  </c:pt>
                  <c:pt idx="1">
                    <c:v> Q2 </c:v>
                  </c:pt>
                  <c:pt idx="2">
                    <c:v> Q3 </c:v>
                  </c:pt>
                  <c:pt idx="3">
                    <c:v> Q4 </c:v>
                  </c:pt>
                  <c:pt idx="4">
                    <c:v> Q1 </c:v>
                  </c:pt>
                  <c:pt idx="5">
                    <c:v> Q2 </c:v>
                  </c:pt>
                  <c:pt idx="6">
                    <c:v> Q3 </c:v>
                  </c:pt>
                  <c:pt idx="7">
                    <c:v> Q4 </c:v>
                  </c:pt>
                  <c:pt idx="8">
                    <c:v> Q1 </c:v>
                  </c:pt>
                  <c:pt idx="9">
                    <c:v> Q2 </c:v>
                  </c:pt>
                  <c:pt idx="10">
                    <c:v> Q3 </c:v>
                  </c:pt>
                  <c:pt idx="11">
                    <c:v> Q4 </c:v>
                  </c:pt>
                  <c:pt idx="12">
                    <c:v> Q1 </c:v>
                  </c:pt>
                  <c:pt idx="13">
                    <c:v> Q2 </c:v>
                  </c:pt>
                  <c:pt idx="14">
                    <c:v> Q3 </c:v>
                  </c:pt>
                  <c:pt idx="15">
                    <c:v> Q4 </c:v>
                  </c:pt>
                  <c:pt idx="16">
                    <c:v> Q1 </c:v>
                  </c:pt>
                  <c:pt idx="17">
                    <c:v> Q2 </c:v>
                  </c:pt>
                  <c:pt idx="18">
                    <c:v> Q3 </c:v>
                  </c:pt>
                  <c:pt idx="19">
                    <c:v> Q4 </c:v>
                  </c:pt>
                  <c:pt idx="20">
                    <c:v> Q1 </c:v>
                  </c:pt>
                  <c:pt idx="21">
                    <c:v> Q2 </c:v>
                  </c:pt>
                  <c:pt idx="22">
                    <c:v> Q3 </c:v>
                  </c:pt>
                  <c:pt idx="23">
                    <c:v> Q4 </c:v>
                  </c:pt>
                  <c:pt idx="24">
                    <c:v> Q1 </c:v>
                  </c:pt>
                  <c:pt idx="25">
                    <c:v> Q2 </c:v>
                  </c:pt>
                  <c:pt idx="26">
                    <c:v> Q3 </c:v>
                  </c:pt>
                  <c:pt idx="27">
                    <c:v> Q4 </c:v>
                  </c:pt>
                  <c:pt idx="28">
                    <c:v>Q1</c:v>
                  </c:pt>
                  <c:pt idx="29">
                    <c:v>Q2</c:v>
                  </c:pt>
                  <c:pt idx="30">
                    <c:v>Q3</c:v>
                  </c:pt>
                  <c:pt idx="31">
                    <c:v>Q4</c:v>
                  </c:pt>
                </c:lvl>
                <c:lvl>
                  <c:pt idx="0">
                    <c:v>2010</c:v>
                  </c:pt>
                  <c:pt idx="4">
                    <c:v>2011</c:v>
                  </c:pt>
                  <c:pt idx="8">
                    <c:v>2012</c:v>
                  </c:pt>
                  <c:pt idx="12">
                    <c:v>2013</c:v>
                  </c:pt>
                  <c:pt idx="16">
                    <c:v>2014</c:v>
                  </c:pt>
                  <c:pt idx="20">
                    <c:v>2015</c:v>
                  </c:pt>
                  <c:pt idx="24">
                    <c:v>2016</c:v>
                  </c:pt>
                  <c:pt idx="28">
                    <c:v>2017</c:v>
                  </c:pt>
                </c:lvl>
              </c:multiLvlStrCache>
            </c:multiLvlStrRef>
          </c:cat>
          <c:val>
            <c:numRef>
              <c:f>'12. Exports, imports, BOT'!$Q$4:$Q$35</c:f>
              <c:numCache>
                <c:formatCode>_ * #\ ##0_ ;_ * \-#\ ##0_ ;_ * "-"??_ ;_ @_ </c:formatCode>
                <c:ptCount val="32"/>
                <c:pt idx="0">
                  <c:v>17.123130527671961</c:v>
                </c:pt>
                <c:pt idx="1">
                  <c:v>19.460508647202538</c:v>
                </c:pt>
                <c:pt idx="2">
                  <c:v>21.517797827438038</c:v>
                </c:pt>
                <c:pt idx="3">
                  <c:v>23.727671089545925</c:v>
                </c:pt>
                <c:pt idx="4">
                  <c:v>22.468059638751313</c:v>
                </c:pt>
                <c:pt idx="5">
                  <c:v>24.803823486035508</c:v>
                </c:pt>
                <c:pt idx="6">
                  <c:v>25.968105773162684</c:v>
                </c:pt>
                <c:pt idx="7">
                  <c:v>23.795817686475573</c:v>
                </c:pt>
                <c:pt idx="8">
                  <c:v>22.157832141357606</c:v>
                </c:pt>
                <c:pt idx="9">
                  <c:v>21.713309329623552</c:v>
                </c:pt>
                <c:pt idx="10">
                  <c:v>21.972222267630681</c:v>
                </c:pt>
                <c:pt idx="11">
                  <c:v>21.467777458401567</c:v>
                </c:pt>
                <c:pt idx="12">
                  <c:v>19.982912849504917</c:v>
                </c:pt>
                <c:pt idx="13">
                  <c:v>21.141699187088715</c:v>
                </c:pt>
                <c:pt idx="14">
                  <c:v>22.337596299683806</c:v>
                </c:pt>
                <c:pt idx="15">
                  <c:v>24.258294537209586</c:v>
                </c:pt>
                <c:pt idx="16">
                  <c:v>22.085580538481111</c:v>
                </c:pt>
                <c:pt idx="17">
                  <c:v>22.320208675941362</c:v>
                </c:pt>
                <c:pt idx="18">
                  <c:v>22.717203428368791</c:v>
                </c:pt>
                <c:pt idx="19">
                  <c:v>23.220429236968702</c:v>
                </c:pt>
                <c:pt idx="20">
                  <c:v>19.945576235807959</c:v>
                </c:pt>
                <c:pt idx="21">
                  <c:v>21.809650108210711</c:v>
                </c:pt>
                <c:pt idx="22">
                  <c:v>21.025230434756555</c:v>
                </c:pt>
                <c:pt idx="23">
                  <c:v>18.853180173297766</c:v>
                </c:pt>
                <c:pt idx="24">
                  <c:v>16.346331222521155</c:v>
                </c:pt>
                <c:pt idx="25">
                  <c:v>20.069345449650712</c:v>
                </c:pt>
                <c:pt idx="26">
                  <c:v>20.253567086300936</c:v>
                </c:pt>
                <c:pt idx="27">
                  <c:v>20.177369998027853</c:v>
                </c:pt>
                <c:pt idx="28">
                  <c:v>20.352458234258364</c:v>
                </c:pt>
                <c:pt idx="29">
                  <c:v>21.893816712908738</c:v>
                </c:pt>
                <c:pt idx="30">
                  <c:v>23.32239557665299</c:v>
                </c:pt>
                <c:pt idx="31" formatCode="0">
                  <c:v>23.791292444650797</c:v>
                </c:pt>
              </c:numCache>
            </c:numRef>
          </c:val>
          <c:smooth val="1"/>
          <c:extLst>
            <c:ext xmlns:c16="http://schemas.microsoft.com/office/drawing/2014/chart" uri="{C3380CC4-5D6E-409C-BE32-E72D297353CC}">
              <c16:uniqueId val="{00000001-8A2D-4D8A-9863-B48BA910119A}"/>
            </c:ext>
          </c:extLst>
        </c:ser>
        <c:ser>
          <c:idx val="1"/>
          <c:order val="1"/>
          <c:tx>
            <c:strRef>
              <c:f>'12. Exports, imports, BOT'!$R$3</c:f>
              <c:strCache>
                <c:ptCount val="1"/>
                <c:pt idx="0">
                  <c:v>Imports</c:v>
                </c:pt>
              </c:strCache>
            </c:strRef>
          </c:tx>
          <c:spPr>
            <a:ln w="19050">
              <a:solidFill>
                <a:sysClr val="windowText" lastClr="000000"/>
              </a:solidFill>
            </a:ln>
          </c:spPr>
          <c:marker>
            <c:symbol val="circle"/>
            <c:size val="8"/>
            <c:spPr>
              <a:solidFill>
                <a:sysClr val="windowText" lastClr="000000"/>
              </a:solidFill>
              <a:ln>
                <a:solidFill>
                  <a:sysClr val="windowText" lastClr="000000"/>
                </a:solidFill>
              </a:ln>
            </c:spPr>
          </c:marker>
          <c:cat>
            <c:multiLvlStrRef>
              <c:f>'12. Exports, imports, BOT'!$O$4:$P$35</c:f>
              <c:multiLvlStrCache>
                <c:ptCount val="32"/>
                <c:lvl>
                  <c:pt idx="0">
                    <c:v> Q1 </c:v>
                  </c:pt>
                  <c:pt idx="1">
                    <c:v> Q2 </c:v>
                  </c:pt>
                  <c:pt idx="2">
                    <c:v> Q3 </c:v>
                  </c:pt>
                  <c:pt idx="3">
                    <c:v> Q4 </c:v>
                  </c:pt>
                  <c:pt idx="4">
                    <c:v> Q1 </c:v>
                  </c:pt>
                  <c:pt idx="5">
                    <c:v> Q2 </c:v>
                  </c:pt>
                  <c:pt idx="6">
                    <c:v> Q3 </c:v>
                  </c:pt>
                  <c:pt idx="7">
                    <c:v> Q4 </c:v>
                  </c:pt>
                  <c:pt idx="8">
                    <c:v> Q1 </c:v>
                  </c:pt>
                  <c:pt idx="9">
                    <c:v> Q2 </c:v>
                  </c:pt>
                  <c:pt idx="10">
                    <c:v> Q3 </c:v>
                  </c:pt>
                  <c:pt idx="11">
                    <c:v> Q4 </c:v>
                  </c:pt>
                  <c:pt idx="12">
                    <c:v> Q1 </c:v>
                  </c:pt>
                  <c:pt idx="13">
                    <c:v> Q2 </c:v>
                  </c:pt>
                  <c:pt idx="14">
                    <c:v> Q3 </c:v>
                  </c:pt>
                  <c:pt idx="15">
                    <c:v> Q4 </c:v>
                  </c:pt>
                  <c:pt idx="16">
                    <c:v> Q1 </c:v>
                  </c:pt>
                  <c:pt idx="17">
                    <c:v> Q2 </c:v>
                  </c:pt>
                  <c:pt idx="18">
                    <c:v> Q3 </c:v>
                  </c:pt>
                  <c:pt idx="19">
                    <c:v> Q4 </c:v>
                  </c:pt>
                  <c:pt idx="20">
                    <c:v> Q1 </c:v>
                  </c:pt>
                  <c:pt idx="21">
                    <c:v> Q2 </c:v>
                  </c:pt>
                  <c:pt idx="22">
                    <c:v> Q3 </c:v>
                  </c:pt>
                  <c:pt idx="23">
                    <c:v> Q4 </c:v>
                  </c:pt>
                  <c:pt idx="24">
                    <c:v> Q1 </c:v>
                  </c:pt>
                  <c:pt idx="25">
                    <c:v> Q2 </c:v>
                  </c:pt>
                  <c:pt idx="26">
                    <c:v> Q3 </c:v>
                  </c:pt>
                  <c:pt idx="27">
                    <c:v> Q4 </c:v>
                  </c:pt>
                  <c:pt idx="28">
                    <c:v>Q1</c:v>
                  </c:pt>
                  <c:pt idx="29">
                    <c:v>Q2</c:v>
                  </c:pt>
                  <c:pt idx="30">
                    <c:v>Q3</c:v>
                  </c:pt>
                  <c:pt idx="31">
                    <c:v>Q4</c:v>
                  </c:pt>
                </c:lvl>
                <c:lvl>
                  <c:pt idx="0">
                    <c:v>2010</c:v>
                  </c:pt>
                  <c:pt idx="4">
                    <c:v>2011</c:v>
                  </c:pt>
                  <c:pt idx="8">
                    <c:v>2012</c:v>
                  </c:pt>
                  <c:pt idx="12">
                    <c:v>2013</c:v>
                  </c:pt>
                  <c:pt idx="16">
                    <c:v>2014</c:v>
                  </c:pt>
                  <c:pt idx="20">
                    <c:v>2015</c:v>
                  </c:pt>
                  <c:pt idx="24">
                    <c:v>2016</c:v>
                  </c:pt>
                  <c:pt idx="28">
                    <c:v>2017</c:v>
                  </c:pt>
                </c:lvl>
              </c:multiLvlStrCache>
            </c:multiLvlStrRef>
          </c:cat>
          <c:val>
            <c:numRef>
              <c:f>'12. Exports, imports, BOT'!$R$4:$R$35</c:f>
              <c:numCache>
                <c:formatCode>_ * #\ ##0_ ;_ * \-#\ ##0_ ;_ * "-"??_ ;_ @_ </c:formatCode>
                <c:ptCount val="32"/>
                <c:pt idx="0">
                  <c:v>18.238162045467295</c:v>
                </c:pt>
                <c:pt idx="1">
                  <c:v>19.021341522585267</c:v>
                </c:pt>
                <c:pt idx="2">
                  <c:v>21.382768389033394</c:v>
                </c:pt>
                <c:pt idx="3">
                  <c:v>21.474420287395201</c:v>
                </c:pt>
                <c:pt idx="4">
                  <c:v>23.090007015618109</c:v>
                </c:pt>
                <c:pt idx="5">
                  <c:v>24.599858741520876</c:v>
                </c:pt>
                <c:pt idx="6">
                  <c:v>26.737709709009405</c:v>
                </c:pt>
                <c:pt idx="7">
                  <c:v>25.408339178574312</c:v>
                </c:pt>
                <c:pt idx="8">
                  <c:v>25.545888950461471</c:v>
                </c:pt>
                <c:pt idx="9">
                  <c:v>24.751917350627242</c:v>
                </c:pt>
                <c:pt idx="10">
                  <c:v>25.922580665959167</c:v>
                </c:pt>
                <c:pt idx="11">
                  <c:v>25.192952873447108</c:v>
                </c:pt>
                <c:pt idx="12">
                  <c:v>24.775069486813972</c:v>
                </c:pt>
                <c:pt idx="13">
                  <c:v>24.886303104652281</c:v>
                </c:pt>
                <c:pt idx="14">
                  <c:v>26.77446484190617</c:v>
                </c:pt>
                <c:pt idx="15">
                  <c:v>25.132714682441033</c:v>
                </c:pt>
                <c:pt idx="16">
                  <c:v>24.689576592365952</c:v>
                </c:pt>
                <c:pt idx="17">
                  <c:v>24.254947871523328</c:v>
                </c:pt>
                <c:pt idx="18">
                  <c:v>25.973266359694868</c:v>
                </c:pt>
                <c:pt idx="19">
                  <c:v>25.068356917867341</c:v>
                </c:pt>
                <c:pt idx="20">
                  <c:v>22.794010377495866</c:v>
                </c:pt>
                <c:pt idx="21">
                  <c:v>21.071327994197834</c:v>
                </c:pt>
                <c:pt idx="22">
                  <c:v>21.96458042160976</c:v>
                </c:pt>
                <c:pt idx="23">
                  <c:v>19.859085153559683</c:v>
                </c:pt>
                <c:pt idx="24">
                  <c:v>17.333789824923457</c:v>
                </c:pt>
                <c:pt idx="25">
                  <c:v>18.050209051042341</c:v>
                </c:pt>
                <c:pt idx="26">
                  <c:v>20.033792213651093</c:v>
                </c:pt>
                <c:pt idx="27">
                  <c:v>19.709106715219111</c:v>
                </c:pt>
                <c:pt idx="28">
                  <c:v>19.932691506812251</c:v>
                </c:pt>
                <c:pt idx="29">
                  <c:v>20.681877743804844</c:v>
                </c:pt>
                <c:pt idx="30">
                  <c:v>21.203214558934885</c:v>
                </c:pt>
                <c:pt idx="31" formatCode="0">
                  <c:v>21.352919983602337</c:v>
                </c:pt>
              </c:numCache>
            </c:numRef>
          </c:val>
          <c:smooth val="1"/>
          <c:extLst>
            <c:ext xmlns:c16="http://schemas.microsoft.com/office/drawing/2014/chart" uri="{C3380CC4-5D6E-409C-BE32-E72D297353CC}">
              <c16:uniqueId val="{00000002-8A2D-4D8A-9863-B48BA910119A}"/>
            </c:ext>
          </c:extLst>
        </c:ser>
        <c:dLbls>
          <c:showLegendKey val="0"/>
          <c:showVal val="0"/>
          <c:showCatName val="0"/>
          <c:showSerName val="0"/>
          <c:showPercent val="0"/>
          <c:showBubbleSize val="0"/>
        </c:dLbls>
        <c:marker val="1"/>
        <c:smooth val="0"/>
        <c:axId val="265209728"/>
        <c:axId val="265220096"/>
      </c:lineChart>
      <c:catAx>
        <c:axId val="265209728"/>
        <c:scaling>
          <c:orientation val="minMax"/>
        </c:scaling>
        <c:delete val="0"/>
        <c:axPos val="b"/>
        <c:numFmt formatCode="General" sourceLinked="1"/>
        <c:majorTickMark val="out"/>
        <c:minorTickMark val="none"/>
        <c:tickLblPos val="nextTo"/>
        <c:txPr>
          <a:bodyPr rot="5400000" vert="horz"/>
          <a:lstStyle/>
          <a:p>
            <a:pPr>
              <a:defRPr sz="1800"/>
            </a:pPr>
            <a:endParaRPr lang="en-US"/>
          </a:p>
        </c:txPr>
        <c:crossAx val="265220096"/>
        <c:crosses val="autoZero"/>
        <c:auto val="1"/>
        <c:lblAlgn val="ctr"/>
        <c:lblOffset val="100"/>
        <c:noMultiLvlLbl val="0"/>
      </c:catAx>
      <c:valAx>
        <c:axId val="265220096"/>
        <c:scaling>
          <c:orientation val="minMax"/>
        </c:scaling>
        <c:delete val="0"/>
        <c:axPos val="l"/>
        <c:majorGridlines>
          <c:spPr>
            <a:ln>
              <a:solidFill>
                <a:sysClr val="window" lastClr="FFFFFF">
                  <a:lumMod val="75000"/>
                </a:sysClr>
              </a:solidFill>
            </a:ln>
          </c:spPr>
        </c:majorGridlines>
        <c:title>
          <c:tx>
            <c:rich>
              <a:bodyPr rot="-5400000" vert="horz"/>
              <a:lstStyle/>
              <a:p>
                <a:pPr>
                  <a:defRPr sz="1600"/>
                </a:pPr>
                <a:r>
                  <a:rPr lang="en-US" sz="1600"/>
                  <a:t>billions of current U.S. dollars</a:t>
                </a:r>
              </a:p>
            </c:rich>
          </c:tx>
          <c:overlay val="0"/>
        </c:title>
        <c:numFmt formatCode="_ * #\ ##0.0_ ;_ * \-#\ ##0.0_ ;_ * &quot;-&quot;??_ ;_ @_ " sourceLinked="1"/>
        <c:majorTickMark val="out"/>
        <c:minorTickMark val="none"/>
        <c:tickLblPos val="nextTo"/>
        <c:txPr>
          <a:bodyPr/>
          <a:lstStyle/>
          <a:p>
            <a:pPr>
              <a:defRPr sz="1600"/>
            </a:pPr>
            <a:endParaRPr lang="en-US"/>
          </a:p>
        </c:txPr>
        <c:crossAx val="265209728"/>
        <c:crosses val="autoZero"/>
        <c:crossBetween val="between"/>
      </c:valAx>
      <c:spPr>
        <a:noFill/>
        <a:ln w="25400">
          <a:noFill/>
        </a:ln>
      </c:spPr>
    </c:plotArea>
    <c:legend>
      <c:legendPos val="t"/>
      <c:overlay val="0"/>
      <c:txPr>
        <a:bodyPr/>
        <a:lstStyle/>
        <a:p>
          <a:pPr>
            <a:defRPr sz="1800"/>
          </a:pPr>
          <a:endParaRPr lang="en-US"/>
        </a:p>
      </c:txPr>
    </c:legend>
    <c:plotVisOnly val="1"/>
    <c:dispBlanksAs val="gap"/>
    <c:showDLblsOverMax val="0"/>
  </c:chart>
  <c:txPr>
    <a:bodyPr/>
    <a:lstStyle/>
    <a:p>
      <a:pPr>
        <a:defRPr sz="1400"/>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35"/>
    </mc:Choice>
    <mc:Fallback>
      <c:style val="35"/>
    </mc:Fallback>
  </mc:AlternateContent>
  <c:clrMapOvr bg1="lt1" tx1="dk1" bg2="lt2" tx2="dk2" accent1="accent1" accent2="accent2" accent3="accent3" accent4="accent4" accent5="accent5" accent6="accent6" hlink="hlink" folHlink="folHlink"/>
  <c:chart>
    <c:title>
      <c:tx>
        <c:rich>
          <a:bodyPr/>
          <a:lstStyle/>
          <a:p>
            <a:pPr>
              <a:defRPr/>
            </a:pPr>
            <a:r>
              <a:rPr lang="en-ZA"/>
              <a:t>Exports</a:t>
            </a:r>
            <a:r>
              <a:rPr lang="en-ZA" baseline="0"/>
              <a:t> in billions of constant rand</a:t>
            </a:r>
            <a:endParaRPr lang="en-ZA"/>
          </a:p>
        </c:rich>
      </c:tx>
      <c:overlay val="0"/>
    </c:title>
    <c:autoTitleDeleted val="0"/>
    <c:plotArea>
      <c:layout/>
      <c:barChart>
        <c:barDir val="col"/>
        <c:grouping val="clustered"/>
        <c:varyColors val="0"/>
        <c:ser>
          <c:idx val="0"/>
          <c:order val="0"/>
          <c:tx>
            <c:strRef>
              <c:f>'13 - 14 imports exports sector'!$C$2</c:f>
              <c:strCache>
                <c:ptCount val="1"/>
                <c:pt idx="0">
                  <c:v>2010</c:v>
                </c:pt>
              </c:strCache>
            </c:strRef>
          </c:tx>
          <c:spPr>
            <a:solidFill>
              <a:srgbClr val="1F497D">
                <a:lumMod val="50000"/>
              </a:srgbClr>
            </a:solidFill>
          </c:spPr>
          <c:invertIfNegative val="0"/>
          <c:cat>
            <c:strRef>
              <c:f>'13 - 14 imports exports sector'!$B$3:$B$5</c:f>
              <c:strCache>
                <c:ptCount val="3"/>
                <c:pt idx="0">
                  <c:v> Agriculture </c:v>
                </c:pt>
                <c:pt idx="1">
                  <c:v> Mining </c:v>
                </c:pt>
                <c:pt idx="2">
                  <c:v> Manufacturing </c:v>
                </c:pt>
              </c:strCache>
            </c:strRef>
          </c:cat>
          <c:val>
            <c:numRef>
              <c:f>'13 - 14 imports exports sector'!$C$3:$C$5</c:f>
              <c:numCache>
                <c:formatCode>_ * #\ ##0_ ;_ * \-#\ ##0_ ;_ * "-"??_ ;_ @_ </c:formatCode>
                <c:ptCount val="3"/>
                <c:pt idx="0">
                  <c:v>7.4496347866854187</c:v>
                </c:pt>
                <c:pt idx="1">
                  <c:v>117.79365400843882</c:v>
                </c:pt>
                <c:pt idx="2">
                  <c:v>115.28495827473041</c:v>
                </c:pt>
              </c:numCache>
            </c:numRef>
          </c:val>
          <c:extLst>
            <c:ext xmlns:c16="http://schemas.microsoft.com/office/drawing/2014/chart" uri="{C3380CC4-5D6E-409C-BE32-E72D297353CC}">
              <c16:uniqueId val="{00000000-EC75-4F8A-AF2C-3AA59D3454EB}"/>
            </c:ext>
          </c:extLst>
        </c:ser>
        <c:ser>
          <c:idx val="1"/>
          <c:order val="1"/>
          <c:tx>
            <c:strRef>
              <c:f>'13 - 14 imports exports sector'!$D$2</c:f>
              <c:strCache>
                <c:ptCount val="1"/>
                <c:pt idx="0">
                  <c:v>2011</c:v>
                </c:pt>
              </c:strCache>
            </c:strRef>
          </c:tx>
          <c:invertIfNegative val="0"/>
          <c:cat>
            <c:strRef>
              <c:f>'13 - 14 imports exports sector'!$B$3:$B$5</c:f>
              <c:strCache>
                <c:ptCount val="3"/>
                <c:pt idx="0">
                  <c:v> Agriculture </c:v>
                </c:pt>
                <c:pt idx="1">
                  <c:v> Mining </c:v>
                </c:pt>
                <c:pt idx="2">
                  <c:v> Manufacturing </c:v>
                </c:pt>
              </c:strCache>
            </c:strRef>
          </c:cat>
          <c:val>
            <c:numRef>
              <c:f>'13 - 14 imports exports sector'!$D$3:$D$5</c:f>
              <c:numCache>
                <c:formatCode>_ * #\ ##0_ ;_ * \-#\ ##0_ ;_ * "-"??_ ;_ @_ </c:formatCode>
                <c:ptCount val="3"/>
                <c:pt idx="0">
                  <c:v>9.0714748455428076</c:v>
                </c:pt>
                <c:pt idx="1">
                  <c:v>137.40023168578992</c:v>
                </c:pt>
                <c:pt idx="2">
                  <c:v>119.60564298323034</c:v>
                </c:pt>
              </c:numCache>
            </c:numRef>
          </c:val>
          <c:extLst>
            <c:ext xmlns:c16="http://schemas.microsoft.com/office/drawing/2014/chart" uri="{C3380CC4-5D6E-409C-BE32-E72D297353CC}">
              <c16:uniqueId val="{00000001-EC75-4F8A-AF2C-3AA59D3454EB}"/>
            </c:ext>
          </c:extLst>
        </c:ser>
        <c:ser>
          <c:idx val="2"/>
          <c:order val="2"/>
          <c:tx>
            <c:strRef>
              <c:f>'13 - 14 imports exports sector'!$E$2</c:f>
              <c:strCache>
                <c:ptCount val="1"/>
                <c:pt idx="0">
                  <c:v>2012</c:v>
                </c:pt>
              </c:strCache>
            </c:strRef>
          </c:tx>
          <c:invertIfNegative val="0"/>
          <c:cat>
            <c:strRef>
              <c:f>'13 - 14 imports exports sector'!$B$3:$B$5</c:f>
              <c:strCache>
                <c:ptCount val="3"/>
                <c:pt idx="0">
                  <c:v> Agriculture </c:v>
                </c:pt>
                <c:pt idx="1">
                  <c:v> Mining </c:v>
                </c:pt>
                <c:pt idx="2">
                  <c:v> Manufacturing </c:v>
                </c:pt>
              </c:strCache>
            </c:strRef>
          </c:cat>
          <c:val>
            <c:numRef>
              <c:f>'13 - 14 imports exports sector'!$E$3:$E$5</c:f>
              <c:numCache>
                <c:formatCode>_ * #\ ##0_ ;_ * \-#\ ##0_ ;_ * "-"??_ ;_ @_ </c:formatCode>
                <c:ptCount val="3"/>
                <c:pt idx="0">
                  <c:v>7.5783899791231732</c:v>
                </c:pt>
                <c:pt idx="1">
                  <c:v>93.610131941544878</c:v>
                </c:pt>
                <c:pt idx="2">
                  <c:v>142.76276325678498</c:v>
                </c:pt>
              </c:numCache>
            </c:numRef>
          </c:val>
          <c:extLst>
            <c:ext xmlns:c16="http://schemas.microsoft.com/office/drawing/2014/chart" uri="{C3380CC4-5D6E-409C-BE32-E72D297353CC}">
              <c16:uniqueId val="{00000002-EC75-4F8A-AF2C-3AA59D3454EB}"/>
            </c:ext>
          </c:extLst>
        </c:ser>
        <c:ser>
          <c:idx val="3"/>
          <c:order val="3"/>
          <c:tx>
            <c:strRef>
              <c:f>'13 - 14 imports exports sector'!$F$2</c:f>
              <c:strCache>
                <c:ptCount val="1"/>
                <c:pt idx="0">
                  <c:v>2013</c:v>
                </c:pt>
              </c:strCache>
            </c:strRef>
          </c:tx>
          <c:spPr>
            <a:solidFill>
              <a:srgbClr val="4F81BD">
                <a:lumMod val="50000"/>
              </a:srgbClr>
            </a:solidFill>
          </c:spPr>
          <c:invertIfNegative val="0"/>
          <c:cat>
            <c:strRef>
              <c:f>'13 - 14 imports exports sector'!$B$3:$B$5</c:f>
              <c:strCache>
                <c:ptCount val="3"/>
                <c:pt idx="0">
                  <c:v> Agriculture </c:v>
                </c:pt>
                <c:pt idx="1">
                  <c:v> Mining </c:v>
                </c:pt>
                <c:pt idx="2">
                  <c:v> Manufacturing </c:v>
                </c:pt>
              </c:strCache>
            </c:strRef>
          </c:cat>
          <c:val>
            <c:numRef>
              <c:f>'13 - 14 imports exports sector'!$F$3:$F$5</c:f>
              <c:numCache>
                <c:formatCode>_ * #\ ##0_ ;_ * \-#\ ##0_ ;_ * "-"??_ ;_ @_ </c:formatCode>
                <c:ptCount val="3"/>
                <c:pt idx="0">
                  <c:v>12.520372028526149</c:v>
                </c:pt>
                <c:pt idx="1">
                  <c:v>132.11204199683041</c:v>
                </c:pt>
                <c:pt idx="2">
                  <c:v>160.85484191759113</c:v>
                </c:pt>
              </c:numCache>
            </c:numRef>
          </c:val>
          <c:extLst>
            <c:ext xmlns:c16="http://schemas.microsoft.com/office/drawing/2014/chart" uri="{C3380CC4-5D6E-409C-BE32-E72D297353CC}">
              <c16:uniqueId val="{00000003-EC75-4F8A-AF2C-3AA59D3454EB}"/>
            </c:ext>
          </c:extLst>
        </c:ser>
        <c:ser>
          <c:idx val="4"/>
          <c:order val="4"/>
          <c:tx>
            <c:strRef>
              <c:f>'13 - 14 imports exports sector'!$G$2</c:f>
              <c:strCache>
                <c:ptCount val="1"/>
                <c:pt idx="0">
                  <c:v>2014</c:v>
                </c:pt>
              </c:strCache>
            </c:strRef>
          </c:tx>
          <c:invertIfNegative val="0"/>
          <c:cat>
            <c:strRef>
              <c:f>'13 - 14 imports exports sector'!$B$3:$B$5</c:f>
              <c:strCache>
                <c:ptCount val="3"/>
                <c:pt idx="0">
                  <c:v> Agriculture </c:v>
                </c:pt>
                <c:pt idx="1">
                  <c:v> Mining </c:v>
                </c:pt>
                <c:pt idx="2">
                  <c:v> Manufacturing </c:v>
                </c:pt>
              </c:strCache>
            </c:strRef>
          </c:cat>
          <c:val>
            <c:numRef>
              <c:f>'13 - 14 imports exports sector'!$G$3:$G$5</c:f>
              <c:numCache>
                <c:formatCode>_ * #\ ##0_ ;_ * \-#\ ##0_ ;_ * "-"??_ ;_ @_ </c:formatCode>
                <c:ptCount val="3"/>
                <c:pt idx="0">
                  <c:v>13.786547226386807</c:v>
                </c:pt>
                <c:pt idx="1">
                  <c:v>121.22027773613195</c:v>
                </c:pt>
                <c:pt idx="2">
                  <c:v>170.27317316341831</c:v>
                </c:pt>
              </c:numCache>
            </c:numRef>
          </c:val>
          <c:extLst>
            <c:ext xmlns:c16="http://schemas.microsoft.com/office/drawing/2014/chart" uri="{C3380CC4-5D6E-409C-BE32-E72D297353CC}">
              <c16:uniqueId val="{00000004-EC75-4F8A-AF2C-3AA59D3454EB}"/>
            </c:ext>
          </c:extLst>
        </c:ser>
        <c:ser>
          <c:idx val="5"/>
          <c:order val="5"/>
          <c:tx>
            <c:strRef>
              <c:f>'13 - 14 imports exports sector'!$H$2</c:f>
              <c:strCache>
                <c:ptCount val="1"/>
                <c:pt idx="0">
                  <c:v>2015</c:v>
                </c:pt>
              </c:strCache>
            </c:strRef>
          </c:tx>
          <c:invertIfNegative val="0"/>
          <c:cat>
            <c:strRef>
              <c:f>'13 - 14 imports exports sector'!$B$3:$B$5</c:f>
              <c:strCache>
                <c:ptCount val="3"/>
                <c:pt idx="0">
                  <c:v> Agriculture </c:v>
                </c:pt>
                <c:pt idx="1">
                  <c:v> Mining </c:v>
                </c:pt>
                <c:pt idx="2">
                  <c:v> Manufacturing </c:v>
                </c:pt>
              </c:strCache>
            </c:strRef>
          </c:cat>
          <c:val>
            <c:numRef>
              <c:f>'13 - 14 imports exports sector'!$H$3:$H$5</c:f>
              <c:numCache>
                <c:formatCode>_ * #\ ##0_ ;_ * \-#\ ##0_ ;_ * "-"??_ ;_ @_ </c:formatCode>
                <c:ptCount val="3"/>
                <c:pt idx="0">
                  <c:v>16.057594062947068</c:v>
                </c:pt>
                <c:pt idx="1">
                  <c:v>114.26268741058654</c:v>
                </c:pt>
                <c:pt idx="2">
                  <c:v>169.8481738197425</c:v>
                </c:pt>
              </c:numCache>
            </c:numRef>
          </c:val>
          <c:extLst>
            <c:ext xmlns:c16="http://schemas.microsoft.com/office/drawing/2014/chart" uri="{C3380CC4-5D6E-409C-BE32-E72D297353CC}">
              <c16:uniqueId val="{00000005-EC75-4F8A-AF2C-3AA59D3454EB}"/>
            </c:ext>
          </c:extLst>
        </c:ser>
        <c:ser>
          <c:idx val="6"/>
          <c:order val="6"/>
          <c:tx>
            <c:strRef>
              <c:f>'13 - 14 imports exports sector'!$I$2</c:f>
              <c:strCache>
                <c:ptCount val="1"/>
                <c:pt idx="0">
                  <c:v>2016</c:v>
                </c:pt>
              </c:strCache>
            </c:strRef>
          </c:tx>
          <c:invertIfNegative val="0"/>
          <c:cat>
            <c:strRef>
              <c:f>'13 - 14 imports exports sector'!$B$3:$B$5</c:f>
              <c:strCache>
                <c:ptCount val="3"/>
                <c:pt idx="0">
                  <c:v> Agriculture </c:v>
                </c:pt>
                <c:pt idx="1">
                  <c:v> Mining </c:v>
                </c:pt>
                <c:pt idx="2">
                  <c:v> Manufacturing </c:v>
                </c:pt>
              </c:strCache>
            </c:strRef>
          </c:cat>
          <c:val>
            <c:numRef>
              <c:f>'13 - 14 imports exports sector'!$I$3:$I$5</c:f>
              <c:numCache>
                <c:formatCode>_ * #\ ##0_ ;_ * \-#\ ##0_ ;_ * "-"??_ ;_ @_ </c:formatCode>
                <c:ptCount val="3"/>
                <c:pt idx="0">
                  <c:v>15.162017397122783</c:v>
                </c:pt>
                <c:pt idx="1">
                  <c:v>118.7325550351288</c:v>
                </c:pt>
                <c:pt idx="2">
                  <c:v>159.74204750752759</c:v>
                </c:pt>
              </c:numCache>
            </c:numRef>
          </c:val>
          <c:extLst>
            <c:ext xmlns:c16="http://schemas.microsoft.com/office/drawing/2014/chart" uri="{C3380CC4-5D6E-409C-BE32-E72D297353CC}">
              <c16:uniqueId val="{00000006-EC75-4F8A-AF2C-3AA59D3454EB}"/>
            </c:ext>
          </c:extLst>
        </c:ser>
        <c:ser>
          <c:idx val="7"/>
          <c:order val="7"/>
          <c:tx>
            <c:strRef>
              <c:f>'13 - 14 imports exports sector'!$J$2</c:f>
              <c:strCache>
                <c:ptCount val="1"/>
                <c:pt idx="0">
                  <c:v>2017</c:v>
                </c:pt>
              </c:strCache>
            </c:strRef>
          </c:tx>
          <c:spPr>
            <a:solidFill>
              <a:srgbClr val="4BACC6">
                <a:lumMod val="20000"/>
                <a:lumOff val="80000"/>
              </a:srgbClr>
            </a:solidFill>
          </c:spPr>
          <c:invertIfNegative val="0"/>
          <c:cat>
            <c:strRef>
              <c:f>'13 - 14 imports exports sector'!$B$3:$B$5</c:f>
              <c:strCache>
                <c:ptCount val="3"/>
                <c:pt idx="0">
                  <c:v> Agriculture </c:v>
                </c:pt>
                <c:pt idx="1">
                  <c:v> Mining </c:v>
                </c:pt>
                <c:pt idx="2">
                  <c:v> Manufacturing </c:v>
                </c:pt>
              </c:strCache>
            </c:strRef>
          </c:cat>
          <c:val>
            <c:numRef>
              <c:f>'13 - 14 imports exports sector'!$J$3:$J$5</c:f>
              <c:numCache>
                <c:formatCode>_ * #\ ##0_ ;_ * \-#\ ##0_ ;_ * "-"??_ ;_ @_ </c:formatCode>
                <c:ptCount val="3"/>
                <c:pt idx="0">
                  <c:v>14.784700000000001</c:v>
                </c:pt>
                <c:pt idx="1">
                  <c:v>142.98349999999999</c:v>
                </c:pt>
                <c:pt idx="2">
                  <c:v>166.91220000000001</c:v>
                </c:pt>
              </c:numCache>
            </c:numRef>
          </c:val>
          <c:extLst>
            <c:ext xmlns:c16="http://schemas.microsoft.com/office/drawing/2014/chart" uri="{C3380CC4-5D6E-409C-BE32-E72D297353CC}">
              <c16:uniqueId val="{00000007-EC75-4F8A-AF2C-3AA59D3454EB}"/>
            </c:ext>
          </c:extLst>
        </c:ser>
        <c:ser>
          <c:idx val="8"/>
          <c:order val="8"/>
          <c:tx>
            <c:strRef>
              <c:f>'13 - 14 imports exports sector'!$K$2</c:f>
              <c:strCache>
                <c:ptCount val="1"/>
              </c:strCache>
            </c:strRef>
          </c:tx>
          <c:spPr>
            <a:noFill/>
            <a:ln>
              <a:noFill/>
            </a:ln>
          </c:spPr>
          <c:invertIfNegative val="0"/>
          <c:cat>
            <c:strRef>
              <c:f>'13 - 14 imports exports sector'!$B$3:$B$5</c:f>
              <c:strCache>
                <c:ptCount val="3"/>
                <c:pt idx="0">
                  <c:v> Agriculture </c:v>
                </c:pt>
                <c:pt idx="1">
                  <c:v> Mining </c:v>
                </c:pt>
                <c:pt idx="2">
                  <c:v> Manufacturing </c:v>
                </c:pt>
              </c:strCache>
            </c:strRef>
          </c:cat>
          <c:val>
            <c:numRef>
              <c:f>'13 - 14 imports exports sector'!$K$3:$K$5</c:f>
              <c:numCache>
                <c:formatCode>General</c:formatCode>
                <c:ptCount val="3"/>
              </c:numCache>
            </c:numRef>
          </c:val>
          <c:extLst>
            <c:ext xmlns:c16="http://schemas.microsoft.com/office/drawing/2014/chart" uri="{C3380CC4-5D6E-409C-BE32-E72D297353CC}">
              <c16:uniqueId val="{00000008-EC75-4F8A-AF2C-3AA59D3454EB}"/>
            </c:ext>
          </c:extLst>
        </c:ser>
        <c:dLbls>
          <c:showLegendKey val="0"/>
          <c:showVal val="0"/>
          <c:showCatName val="0"/>
          <c:showSerName val="0"/>
          <c:showPercent val="0"/>
          <c:showBubbleSize val="0"/>
        </c:dLbls>
        <c:gapWidth val="11"/>
        <c:overlap val="19"/>
        <c:axId val="341949056"/>
        <c:axId val="341963136"/>
      </c:barChart>
      <c:catAx>
        <c:axId val="341949056"/>
        <c:scaling>
          <c:orientation val="minMax"/>
        </c:scaling>
        <c:delete val="0"/>
        <c:axPos val="b"/>
        <c:numFmt formatCode="General" sourceLinked="1"/>
        <c:majorTickMark val="out"/>
        <c:minorTickMark val="none"/>
        <c:tickLblPos val="nextTo"/>
        <c:txPr>
          <a:bodyPr rot="0" vert="horz"/>
          <a:lstStyle/>
          <a:p>
            <a:pPr>
              <a:defRPr sz="1600"/>
            </a:pPr>
            <a:endParaRPr lang="en-US"/>
          </a:p>
        </c:txPr>
        <c:crossAx val="341963136"/>
        <c:crosses val="autoZero"/>
        <c:auto val="1"/>
        <c:lblAlgn val="ctr"/>
        <c:lblOffset val="100"/>
        <c:noMultiLvlLbl val="0"/>
      </c:catAx>
      <c:valAx>
        <c:axId val="341963136"/>
        <c:scaling>
          <c:orientation val="minMax"/>
          <c:max val="180"/>
        </c:scaling>
        <c:delete val="0"/>
        <c:axPos val="l"/>
        <c:majorGridlines>
          <c:spPr>
            <a:ln>
              <a:solidFill>
                <a:sysClr val="window" lastClr="FFFFFF">
                  <a:lumMod val="75000"/>
                </a:sysClr>
              </a:solidFill>
            </a:ln>
          </c:spPr>
        </c:majorGridlines>
        <c:title>
          <c:tx>
            <c:rich>
              <a:bodyPr rot="-5400000" vert="horz"/>
              <a:lstStyle/>
              <a:p>
                <a:pPr>
                  <a:defRPr sz="1600"/>
                </a:pPr>
                <a:r>
                  <a:rPr lang="en-ZA"/>
                  <a:t>billions</a:t>
                </a:r>
                <a:r>
                  <a:rPr lang="en-ZA" baseline="0"/>
                  <a:t> of constant rand</a:t>
                </a:r>
                <a:endParaRPr lang="en-ZA"/>
              </a:p>
            </c:rich>
          </c:tx>
          <c:overlay val="0"/>
        </c:title>
        <c:numFmt formatCode="_ * #\ ##0_ ;_ * \-#\ ##0_ ;_ * &quot;-&quot;??_ ;_ @_ " sourceLinked="1"/>
        <c:majorTickMark val="out"/>
        <c:minorTickMark val="none"/>
        <c:tickLblPos val="nextTo"/>
        <c:txPr>
          <a:bodyPr/>
          <a:lstStyle/>
          <a:p>
            <a:pPr>
              <a:defRPr sz="1600"/>
            </a:pPr>
            <a:endParaRPr lang="en-US"/>
          </a:p>
        </c:txPr>
        <c:crossAx val="341949056"/>
        <c:crosses val="autoZero"/>
        <c:crossBetween val="between"/>
      </c:valAx>
      <c:spPr>
        <a:noFill/>
        <a:ln w="25400">
          <a:noFill/>
        </a:ln>
      </c:spPr>
    </c:plotArea>
    <c:legend>
      <c:legendPos val="l"/>
      <c:overlay val="0"/>
      <c:txPr>
        <a:bodyPr/>
        <a:lstStyle/>
        <a:p>
          <a:pPr>
            <a:defRPr sz="1800"/>
          </a:pPr>
          <a:endParaRPr lang="en-US"/>
        </a:p>
      </c:txPr>
    </c:legend>
    <c:plotVisOnly val="1"/>
    <c:dispBlanksAs val="gap"/>
    <c:showDLblsOverMax val="0"/>
  </c:chart>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35"/>
    </mc:Choice>
    <mc:Fallback>
      <c:style val="35"/>
    </mc:Fallback>
  </mc:AlternateContent>
  <c:clrMapOvr bg1="lt1" tx1="dk1" bg2="lt2" tx2="dk2" accent1="accent1" accent2="accent2" accent3="accent3" accent4="accent4" accent5="accent5" accent6="accent6" hlink="hlink" folHlink="folHlink"/>
  <c:chart>
    <c:title>
      <c:tx>
        <c:rich>
          <a:bodyPr/>
          <a:lstStyle/>
          <a:p>
            <a:pPr>
              <a:defRPr/>
            </a:pPr>
            <a:r>
              <a:rPr lang="en-US"/>
              <a:t>Exports in billions of U.S. dollars</a:t>
            </a:r>
          </a:p>
        </c:rich>
      </c:tx>
      <c:overlay val="0"/>
    </c:title>
    <c:autoTitleDeleted val="0"/>
    <c:plotArea>
      <c:layout/>
      <c:barChart>
        <c:barDir val="col"/>
        <c:grouping val="clustered"/>
        <c:varyColors val="0"/>
        <c:ser>
          <c:idx val="0"/>
          <c:order val="0"/>
          <c:tx>
            <c:strRef>
              <c:f>'13 - 14 imports exports sector'!$C$6</c:f>
              <c:strCache>
                <c:ptCount val="1"/>
                <c:pt idx="0">
                  <c:v>2010</c:v>
                </c:pt>
              </c:strCache>
            </c:strRef>
          </c:tx>
          <c:spPr>
            <a:solidFill>
              <a:srgbClr val="1F497D">
                <a:lumMod val="50000"/>
              </a:srgbClr>
            </a:solidFill>
          </c:spPr>
          <c:invertIfNegative val="0"/>
          <c:cat>
            <c:strRef>
              <c:f>'13 - 14 imports exports sector'!$B$7:$B$9</c:f>
              <c:strCache>
                <c:ptCount val="3"/>
                <c:pt idx="0">
                  <c:v> Agriculture </c:v>
                </c:pt>
                <c:pt idx="1">
                  <c:v> Mining </c:v>
                </c:pt>
                <c:pt idx="2">
                  <c:v> Manufacturing </c:v>
                </c:pt>
              </c:strCache>
            </c:strRef>
          </c:cat>
          <c:val>
            <c:numRef>
              <c:f>'13 - 14 imports exports sector'!$C$7:$C$9</c:f>
              <c:numCache>
                <c:formatCode>_ * #\ ##0.0_ ;_ * \-#\ ##0.0_ ;_ * "-"??_ ;_ @_ </c:formatCode>
                <c:ptCount val="3"/>
                <c:pt idx="0">
                  <c:v>0.73561912605559177</c:v>
                </c:pt>
                <c:pt idx="1">
                  <c:v>11.621645004497273</c:v>
                </c:pt>
                <c:pt idx="2">
                  <c:v>11.370406958993064</c:v>
                </c:pt>
              </c:numCache>
            </c:numRef>
          </c:val>
          <c:extLst>
            <c:ext xmlns:c16="http://schemas.microsoft.com/office/drawing/2014/chart" uri="{C3380CC4-5D6E-409C-BE32-E72D297353CC}">
              <c16:uniqueId val="{00000000-BE92-4571-A89A-DBB92C4675D1}"/>
            </c:ext>
          </c:extLst>
        </c:ser>
        <c:ser>
          <c:idx val="1"/>
          <c:order val="1"/>
          <c:tx>
            <c:strRef>
              <c:f>'13 - 14 imports exports sector'!$D$6</c:f>
              <c:strCache>
                <c:ptCount val="1"/>
                <c:pt idx="0">
                  <c:v>2011</c:v>
                </c:pt>
              </c:strCache>
            </c:strRef>
          </c:tx>
          <c:spPr>
            <a:solidFill>
              <a:srgbClr val="4F81BD">
                <a:lumMod val="75000"/>
              </a:srgbClr>
            </a:solidFill>
          </c:spPr>
          <c:invertIfNegative val="0"/>
          <c:cat>
            <c:strRef>
              <c:f>'13 - 14 imports exports sector'!$B$7:$B$9</c:f>
              <c:strCache>
                <c:ptCount val="3"/>
                <c:pt idx="0">
                  <c:v> Agriculture </c:v>
                </c:pt>
                <c:pt idx="1">
                  <c:v> Mining </c:v>
                </c:pt>
                <c:pt idx="2">
                  <c:v> Manufacturing </c:v>
                </c:pt>
              </c:strCache>
            </c:strRef>
          </c:cat>
          <c:val>
            <c:numRef>
              <c:f>'13 - 14 imports exports sector'!$D$7:$D$9</c:f>
              <c:numCache>
                <c:formatCode>_ * #\ ##0.0_ ;_ * \-#\ ##0.0_ ;_ * "-"??_ ;_ @_ </c:formatCode>
                <c:ptCount val="3"/>
                <c:pt idx="0">
                  <c:v>0.81196871879784815</c:v>
                </c:pt>
                <c:pt idx="1">
                  <c:v>12.285155601039484</c:v>
                </c:pt>
                <c:pt idx="2">
                  <c:v>10.69869336663824</c:v>
                </c:pt>
              </c:numCache>
            </c:numRef>
          </c:val>
          <c:extLst>
            <c:ext xmlns:c16="http://schemas.microsoft.com/office/drawing/2014/chart" uri="{C3380CC4-5D6E-409C-BE32-E72D297353CC}">
              <c16:uniqueId val="{00000001-BE92-4571-A89A-DBB92C4675D1}"/>
            </c:ext>
          </c:extLst>
        </c:ser>
        <c:ser>
          <c:idx val="2"/>
          <c:order val="2"/>
          <c:tx>
            <c:strRef>
              <c:f>'13 - 14 imports exports sector'!$E$6</c:f>
              <c:strCache>
                <c:ptCount val="1"/>
                <c:pt idx="0">
                  <c:v>2012</c:v>
                </c:pt>
              </c:strCache>
            </c:strRef>
          </c:tx>
          <c:invertIfNegative val="0"/>
          <c:cat>
            <c:strRef>
              <c:f>'13 - 14 imports exports sector'!$B$7:$B$9</c:f>
              <c:strCache>
                <c:ptCount val="3"/>
                <c:pt idx="0">
                  <c:v> Agriculture </c:v>
                </c:pt>
                <c:pt idx="1">
                  <c:v> Mining </c:v>
                </c:pt>
                <c:pt idx="2">
                  <c:v> Manufacturing </c:v>
                </c:pt>
              </c:strCache>
            </c:strRef>
          </c:cat>
          <c:val>
            <c:numRef>
              <c:f>'13 - 14 imports exports sector'!$E$7:$E$9</c:f>
              <c:numCache>
                <c:formatCode>_ * #\ ##0.0_ ;_ * \-#\ ##0.0_ ;_ * "-"??_ ;_ @_ </c:formatCode>
                <c:ptCount val="3"/>
                <c:pt idx="0">
                  <c:v>0.66757041623527713</c:v>
                </c:pt>
                <c:pt idx="1">
                  <c:v>8.228638850193061</c:v>
                </c:pt>
                <c:pt idx="2">
                  <c:v>12.571568191973229</c:v>
                </c:pt>
              </c:numCache>
            </c:numRef>
          </c:val>
          <c:extLst>
            <c:ext xmlns:c16="http://schemas.microsoft.com/office/drawing/2014/chart" uri="{C3380CC4-5D6E-409C-BE32-E72D297353CC}">
              <c16:uniqueId val="{00000002-BE92-4571-A89A-DBB92C4675D1}"/>
            </c:ext>
          </c:extLst>
        </c:ser>
        <c:ser>
          <c:idx val="3"/>
          <c:order val="3"/>
          <c:tx>
            <c:strRef>
              <c:f>'13 - 14 imports exports sector'!$F$6</c:f>
              <c:strCache>
                <c:ptCount val="1"/>
                <c:pt idx="0">
                  <c:v>2013</c:v>
                </c:pt>
              </c:strCache>
            </c:strRef>
          </c:tx>
          <c:spPr>
            <a:solidFill>
              <a:srgbClr val="4F81BD">
                <a:lumMod val="50000"/>
              </a:srgbClr>
            </a:solidFill>
          </c:spPr>
          <c:invertIfNegative val="0"/>
          <c:cat>
            <c:strRef>
              <c:f>'13 - 14 imports exports sector'!$B$7:$B$9</c:f>
              <c:strCache>
                <c:ptCount val="3"/>
                <c:pt idx="0">
                  <c:v> Agriculture </c:v>
                </c:pt>
                <c:pt idx="1">
                  <c:v> Mining </c:v>
                </c:pt>
                <c:pt idx="2">
                  <c:v> Manufacturing </c:v>
                </c:pt>
              </c:strCache>
            </c:strRef>
          </c:cat>
          <c:val>
            <c:numRef>
              <c:f>'13 - 14 imports exports sector'!$F$7:$F$9</c:f>
              <c:numCache>
                <c:formatCode>_ * #\ ##0.0_ ;_ * \-#\ ##0.0_ ;_ * "-"??_ ;_ @_ </c:formatCode>
                <c:ptCount val="3"/>
                <c:pt idx="0">
                  <c:v>0.99440582283705226</c:v>
                </c:pt>
                <c:pt idx="1">
                  <c:v>10.491171528794331</c:v>
                </c:pt>
                <c:pt idx="2">
                  <c:v>12.772717185578204</c:v>
                </c:pt>
              </c:numCache>
            </c:numRef>
          </c:val>
          <c:extLst>
            <c:ext xmlns:c16="http://schemas.microsoft.com/office/drawing/2014/chart" uri="{C3380CC4-5D6E-409C-BE32-E72D297353CC}">
              <c16:uniqueId val="{00000003-BE92-4571-A89A-DBB92C4675D1}"/>
            </c:ext>
          </c:extLst>
        </c:ser>
        <c:ser>
          <c:idx val="4"/>
          <c:order val="4"/>
          <c:tx>
            <c:strRef>
              <c:f>'13 - 14 imports exports sector'!$G$6</c:f>
              <c:strCache>
                <c:ptCount val="1"/>
                <c:pt idx="0">
                  <c:v>2014</c:v>
                </c:pt>
              </c:strCache>
            </c:strRef>
          </c:tx>
          <c:invertIfNegative val="0"/>
          <c:cat>
            <c:strRef>
              <c:f>'13 - 14 imports exports sector'!$B$7:$B$9</c:f>
              <c:strCache>
                <c:ptCount val="3"/>
                <c:pt idx="0">
                  <c:v> Agriculture </c:v>
                </c:pt>
                <c:pt idx="1">
                  <c:v> Mining </c:v>
                </c:pt>
                <c:pt idx="2">
                  <c:v> Manufacturing </c:v>
                </c:pt>
              </c:strCache>
            </c:strRef>
          </c:cat>
          <c:val>
            <c:numRef>
              <c:f>'13 - 14 imports exports sector'!$G$7:$G$9</c:f>
              <c:numCache>
                <c:formatCode>_ * #\ ##0.0_ ;_ * \-#\ ##0.0_ ;_ * "-"??_ ;_ @_ </c:formatCode>
                <c:ptCount val="3"/>
                <c:pt idx="0">
                  <c:v>1.0467631376249442</c:v>
                </c:pt>
                <c:pt idx="1">
                  <c:v>9.2119808638110996</c:v>
                </c:pt>
                <c:pt idx="2">
                  <c:v>12.961685235532658</c:v>
                </c:pt>
              </c:numCache>
            </c:numRef>
          </c:val>
          <c:extLst>
            <c:ext xmlns:c16="http://schemas.microsoft.com/office/drawing/2014/chart" uri="{C3380CC4-5D6E-409C-BE32-E72D297353CC}">
              <c16:uniqueId val="{00000004-BE92-4571-A89A-DBB92C4675D1}"/>
            </c:ext>
          </c:extLst>
        </c:ser>
        <c:ser>
          <c:idx val="5"/>
          <c:order val="5"/>
          <c:tx>
            <c:strRef>
              <c:f>'13 - 14 imports exports sector'!$H$6</c:f>
              <c:strCache>
                <c:ptCount val="1"/>
                <c:pt idx="0">
                  <c:v>2015</c:v>
                </c:pt>
              </c:strCache>
            </c:strRef>
          </c:tx>
          <c:invertIfNegative val="0"/>
          <c:cat>
            <c:strRef>
              <c:f>'13 - 14 imports exports sector'!$B$7:$B$9</c:f>
              <c:strCache>
                <c:ptCount val="3"/>
                <c:pt idx="0">
                  <c:v> Agriculture </c:v>
                </c:pt>
                <c:pt idx="1">
                  <c:v> Mining </c:v>
                </c:pt>
                <c:pt idx="2">
                  <c:v> Manufacturing </c:v>
                </c:pt>
              </c:strCache>
            </c:strRef>
          </c:cat>
          <c:val>
            <c:numRef>
              <c:f>'13 - 14 imports exports sector'!$H$7:$H$9</c:f>
              <c:numCache>
                <c:formatCode>_ * #\ ##0.0_ ;_ * \-#\ ##0.0_ ;_ * "-"??_ ;_ @_ </c:formatCode>
                <c:ptCount val="3"/>
                <c:pt idx="0">
                  <c:v>1.0031563505355456</c:v>
                </c:pt>
                <c:pt idx="1">
                  <c:v>7.16207254757337</c:v>
                </c:pt>
                <c:pt idx="2">
                  <c:v>10.687951275188851</c:v>
                </c:pt>
              </c:numCache>
            </c:numRef>
          </c:val>
          <c:extLst>
            <c:ext xmlns:c16="http://schemas.microsoft.com/office/drawing/2014/chart" uri="{C3380CC4-5D6E-409C-BE32-E72D297353CC}">
              <c16:uniqueId val="{00000005-BE92-4571-A89A-DBB92C4675D1}"/>
            </c:ext>
          </c:extLst>
        </c:ser>
        <c:ser>
          <c:idx val="6"/>
          <c:order val="6"/>
          <c:tx>
            <c:strRef>
              <c:f>'13 - 14 imports exports sector'!$I$6</c:f>
              <c:strCache>
                <c:ptCount val="1"/>
                <c:pt idx="0">
                  <c:v>2016</c:v>
                </c:pt>
              </c:strCache>
            </c:strRef>
          </c:tx>
          <c:invertIfNegative val="0"/>
          <c:cat>
            <c:strRef>
              <c:f>'13 - 14 imports exports sector'!$B$7:$B$9</c:f>
              <c:strCache>
                <c:ptCount val="3"/>
                <c:pt idx="0">
                  <c:v> Agriculture </c:v>
                </c:pt>
                <c:pt idx="1">
                  <c:v> Mining </c:v>
                </c:pt>
                <c:pt idx="2">
                  <c:v> Manufacturing </c:v>
                </c:pt>
              </c:strCache>
            </c:strRef>
          </c:cat>
          <c:val>
            <c:numRef>
              <c:f>'13 - 14 imports exports sector'!$I$7:$I$9</c:f>
              <c:numCache>
                <c:formatCode>_ * #\ ##0.0_ ;_ * \-#\ ##0.0_ ;_ * "-"??_ ;_ @_ </c:formatCode>
                <c:ptCount val="3"/>
                <c:pt idx="0">
                  <c:v>1.0422658271337157</c:v>
                </c:pt>
                <c:pt idx="1">
                  <c:v>8.1607600161280978</c:v>
                </c:pt>
                <c:pt idx="2">
                  <c:v>10.974344154766046</c:v>
                </c:pt>
              </c:numCache>
            </c:numRef>
          </c:val>
          <c:extLst>
            <c:ext xmlns:c16="http://schemas.microsoft.com/office/drawing/2014/chart" uri="{C3380CC4-5D6E-409C-BE32-E72D297353CC}">
              <c16:uniqueId val="{00000006-BE92-4571-A89A-DBB92C4675D1}"/>
            </c:ext>
          </c:extLst>
        </c:ser>
        <c:ser>
          <c:idx val="7"/>
          <c:order val="7"/>
          <c:tx>
            <c:strRef>
              <c:f>'13 - 14 imports exports sector'!$J$6</c:f>
              <c:strCache>
                <c:ptCount val="1"/>
                <c:pt idx="0">
                  <c:v>2017</c:v>
                </c:pt>
              </c:strCache>
            </c:strRef>
          </c:tx>
          <c:spPr>
            <a:solidFill>
              <a:srgbClr val="4BACC6">
                <a:lumMod val="20000"/>
                <a:lumOff val="80000"/>
              </a:srgbClr>
            </a:solidFill>
          </c:spPr>
          <c:invertIfNegative val="0"/>
          <c:cat>
            <c:strRef>
              <c:f>'13 - 14 imports exports sector'!$B$7:$B$9</c:f>
              <c:strCache>
                <c:ptCount val="3"/>
                <c:pt idx="0">
                  <c:v> Agriculture </c:v>
                </c:pt>
                <c:pt idx="1">
                  <c:v> Mining </c:v>
                </c:pt>
                <c:pt idx="2">
                  <c:v> Manufacturing </c:v>
                </c:pt>
              </c:strCache>
            </c:strRef>
          </c:cat>
          <c:val>
            <c:numRef>
              <c:f>'13 - 14 imports exports sector'!$J$7:$J$9</c:f>
              <c:numCache>
                <c:formatCode>_ * #\ ##0.0_ ;_ * \-#\ ##0.0_ ;_ * "-"??_ ;_ @_ </c:formatCode>
                <c:ptCount val="3"/>
                <c:pt idx="0">
                  <c:v>1.0867334042383783</c:v>
                </c:pt>
                <c:pt idx="1">
                  <c:v>10.482704775723041</c:v>
                </c:pt>
                <c:pt idx="2">
                  <c:v>12.22185426468938</c:v>
                </c:pt>
              </c:numCache>
            </c:numRef>
          </c:val>
          <c:extLst>
            <c:ext xmlns:c16="http://schemas.microsoft.com/office/drawing/2014/chart" uri="{C3380CC4-5D6E-409C-BE32-E72D297353CC}">
              <c16:uniqueId val="{00000007-BE92-4571-A89A-DBB92C4675D1}"/>
            </c:ext>
          </c:extLst>
        </c:ser>
        <c:ser>
          <c:idx val="8"/>
          <c:order val="8"/>
          <c:tx>
            <c:strRef>
              <c:f>'13 - 14 imports exports sector'!$K$6</c:f>
              <c:strCache>
                <c:ptCount val="1"/>
              </c:strCache>
            </c:strRef>
          </c:tx>
          <c:spPr>
            <a:noFill/>
            <a:ln>
              <a:noFill/>
            </a:ln>
          </c:spPr>
          <c:invertIfNegative val="0"/>
          <c:cat>
            <c:strRef>
              <c:f>'13 - 14 imports exports sector'!$B$7:$B$9</c:f>
              <c:strCache>
                <c:ptCount val="3"/>
                <c:pt idx="0">
                  <c:v> Agriculture </c:v>
                </c:pt>
                <c:pt idx="1">
                  <c:v> Mining </c:v>
                </c:pt>
                <c:pt idx="2">
                  <c:v> Manufacturing </c:v>
                </c:pt>
              </c:strCache>
            </c:strRef>
          </c:cat>
          <c:val>
            <c:numRef>
              <c:f>'13 - 14 imports exports sector'!$K$7:$K$9</c:f>
              <c:numCache>
                <c:formatCode>General</c:formatCode>
                <c:ptCount val="3"/>
              </c:numCache>
            </c:numRef>
          </c:val>
          <c:extLst>
            <c:ext xmlns:c16="http://schemas.microsoft.com/office/drawing/2014/chart" uri="{C3380CC4-5D6E-409C-BE32-E72D297353CC}">
              <c16:uniqueId val="{00000008-BE92-4571-A89A-DBB92C4675D1}"/>
            </c:ext>
          </c:extLst>
        </c:ser>
        <c:dLbls>
          <c:showLegendKey val="0"/>
          <c:showVal val="0"/>
          <c:showCatName val="0"/>
          <c:showSerName val="0"/>
          <c:showPercent val="0"/>
          <c:showBubbleSize val="0"/>
        </c:dLbls>
        <c:gapWidth val="11"/>
        <c:overlap val="19"/>
        <c:axId val="342030976"/>
        <c:axId val="342036864"/>
      </c:barChart>
      <c:catAx>
        <c:axId val="342030976"/>
        <c:scaling>
          <c:orientation val="minMax"/>
        </c:scaling>
        <c:delete val="0"/>
        <c:axPos val="b"/>
        <c:numFmt formatCode="General" sourceLinked="1"/>
        <c:majorTickMark val="out"/>
        <c:minorTickMark val="none"/>
        <c:tickLblPos val="nextTo"/>
        <c:txPr>
          <a:bodyPr rot="0" vert="horz"/>
          <a:lstStyle/>
          <a:p>
            <a:pPr>
              <a:defRPr sz="1600"/>
            </a:pPr>
            <a:endParaRPr lang="en-US"/>
          </a:p>
        </c:txPr>
        <c:crossAx val="342036864"/>
        <c:crosses val="autoZero"/>
        <c:auto val="1"/>
        <c:lblAlgn val="ctr"/>
        <c:lblOffset val="100"/>
        <c:noMultiLvlLbl val="0"/>
      </c:catAx>
      <c:valAx>
        <c:axId val="342036864"/>
        <c:scaling>
          <c:orientation val="minMax"/>
        </c:scaling>
        <c:delete val="0"/>
        <c:axPos val="l"/>
        <c:majorGridlines>
          <c:spPr>
            <a:ln>
              <a:solidFill>
                <a:sysClr val="window" lastClr="FFFFFF">
                  <a:lumMod val="75000"/>
                </a:sysClr>
              </a:solidFill>
            </a:ln>
          </c:spPr>
        </c:majorGridlines>
        <c:title>
          <c:tx>
            <c:rich>
              <a:bodyPr rot="-5400000" vert="horz"/>
              <a:lstStyle/>
              <a:p>
                <a:pPr>
                  <a:defRPr sz="1600"/>
                </a:pPr>
                <a:r>
                  <a:rPr lang="en-US"/>
                  <a:t>Billions of U.S. dollars</a:t>
                </a:r>
              </a:p>
            </c:rich>
          </c:tx>
          <c:overlay val="0"/>
        </c:title>
        <c:numFmt formatCode="_ * #\ ##0.0_ ;_ * \-#\ ##0.0_ ;_ * &quot;-&quot;??_ ;_ @_ " sourceLinked="1"/>
        <c:majorTickMark val="out"/>
        <c:minorTickMark val="none"/>
        <c:tickLblPos val="nextTo"/>
        <c:txPr>
          <a:bodyPr/>
          <a:lstStyle/>
          <a:p>
            <a:pPr>
              <a:defRPr sz="1600"/>
            </a:pPr>
            <a:endParaRPr lang="en-US"/>
          </a:p>
        </c:txPr>
        <c:crossAx val="342030976"/>
        <c:crosses val="autoZero"/>
        <c:crossBetween val="between"/>
      </c:valAx>
      <c:spPr>
        <a:noFill/>
        <a:ln w="25400">
          <a:noFill/>
        </a:ln>
      </c:spPr>
    </c:plotArea>
    <c:plotVisOnly val="1"/>
    <c:dispBlanksAs val="gap"/>
    <c:showDLblsOverMax val="0"/>
  </c:chart>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35"/>
    </mc:Choice>
    <mc:Fallback>
      <c:style val="35"/>
    </mc:Fallback>
  </mc:AlternateContent>
  <c:clrMapOvr bg1="lt1" tx1="dk1" bg2="lt2" tx2="dk2" accent1="accent1" accent2="accent2" accent3="accent3" accent4="accent4" accent5="accent5" accent6="accent6" hlink="hlink" folHlink="folHlink"/>
  <c:chart>
    <c:title>
      <c:tx>
        <c:rich>
          <a:bodyPr/>
          <a:lstStyle/>
          <a:p>
            <a:pPr>
              <a:defRPr/>
            </a:pPr>
            <a:r>
              <a:rPr lang="en-US"/>
              <a:t>Imports in billions of constant rand</a:t>
            </a:r>
          </a:p>
        </c:rich>
      </c:tx>
      <c:overlay val="0"/>
    </c:title>
    <c:autoTitleDeleted val="0"/>
    <c:plotArea>
      <c:layout/>
      <c:barChart>
        <c:barDir val="col"/>
        <c:grouping val="clustered"/>
        <c:varyColors val="0"/>
        <c:ser>
          <c:idx val="0"/>
          <c:order val="0"/>
          <c:tx>
            <c:strRef>
              <c:f>'13 - 14 imports exports sector'!$C$11</c:f>
              <c:strCache>
                <c:ptCount val="1"/>
                <c:pt idx="0">
                  <c:v>2010</c:v>
                </c:pt>
              </c:strCache>
            </c:strRef>
          </c:tx>
          <c:spPr>
            <a:solidFill>
              <a:srgbClr val="1F497D">
                <a:lumMod val="50000"/>
              </a:srgbClr>
            </a:solidFill>
          </c:spPr>
          <c:invertIfNegative val="0"/>
          <c:cat>
            <c:strRef>
              <c:f>'13 - 14 imports exports sector'!$B$12:$B$14</c:f>
              <c:strCache>
                <c:ptCount val="3"/>
                <c:pt idx="0">
                  <c:v> Agriculture </c:v>
                </c:pt>
                <c:pt idx="1">
                  <c:v> Mining </c:v>
                </c:pt>
                <c:pt idx="2">
                  <c:v> Manufacturing </c:v>
                </c:pt>
              </c:strCache>
            </c:strRef>
          </c:cat>
          <c:val>
            <c:numRef>
              <c:f>'13 - 14 imports exports sector'!$C$12:$C$14</c:f>
              <c:numCache>
                <c:formatCode>_ * #\ ##0_ ;_ * \-#\ ##0_ ;_ * "-"??_ ;_ @_ </c:formatCode>
                <c:ptCount val="3"/>
                <c:pt idx="0">
                  <c:v>5.6994467885607119</c:v>
                </c:pt>
                <c:pt idx="1">
                  <c:v>45.544948429442094</c:v>
                </c:pt>
                <c:pt idx="2">
                  <c:v>166.51071729957806</c:v>
                </c:pt>
              </c:numCache>
            </c:numRef>
          </c:val>
          <c:extLst>
            <c:ext xmlns:c16="http://schemas.microsoft.com/office/drawing/2014/chart" uri="{C3380CC4-5D6E-409C-BE32-E72D297353CC}">
              <c16:uniqueId val="{00000000-33BE-4AF3-AAE5-9085B7BC111A}"/>
            </c:ext>
          </c:extLst>
        </c:ser>
        <c:ser>
          <c:idx val="1"/>
          <c:order val="1"/>
          <c:tx>
            <c:strRef>
              <c:f>'13 - 14 imports exports sector'!$D$11</c:f>
              <c:strCache>
                <c:ptCount val="1"/>
                <c:pt idx="0">
                  <c:v>2011</c:v>
                </c:pt>
              </c:strCache>
            </c:strRef>
          </c:tx>
          <c:invertIfNegative val="0"/>
          <c:cat>
            <c:strRef>
              <c:f>'13 - 14 imports exports sector'!$B$12:$B$14</c:f>
              <c:strCache>
                <c:ptCount val="3"/>
                <c:pt idx="0">
                  <c:v> Agriculture </c:v>
                </c:pt>
                <c:pt idx="1">
                  <c:v> Mining </c:v>
                </c:pt>
                <c:pt idx="2">
                  <c:v> Manufacturing </c:v>
                </c:pt>
              </c:strCache>
            </c:strRef>
          </c:cat>
          <c:val>
            <c:numRef>
              <c:f>'13 - 14 imports exports sector'!$D$12:$D$14</c:f>
              <c:numCache>
                <c:formatCode>_ * #\ ##0_ ;_ * \-#\ ##0_ ;_ * "-"??_ ;_ @_ </c:formatCode>
                <c:ptCount val="3"/>
                <c:pt idx="0">
                  <c:v>8.9539271844660178</c:v>
                </c:pt>
                <c:pt idx="1">
                  <c:v>64.539329214474833</c:v>
                </c:pt>
                <c:pt idx="2">
                  <c:v>210.39180406001762</c:v>
                </c:pt>
              </c:numCache>
            </c:numRef>
          </c:val>
          <c:extLst>
            <c:ext xmlns:c16="http://schemas.microsoft.com/office/drawing/2014/chart" uri="{C3380CC4-5D6E-409C-BE32-E72D297353CC}">
              <c16:uniqueId val="{00000001-33BE-4AF3-AAE5-9085B7BC111A}"/>
            </c:ext>
          </c:extLst>
        </c:ser>
        <c:ser>
          <c:idx val="2"/>
          <c:order val="2"/>
          <c:tx>
            <c:strRef>
              <c:f>'13 - 14 imports exports sector'!$E$11</c:f>
              <c:strCache>
                <c:ptCount val="1"/>
                <c:pt idx="0">
                  <c:v>2012</c:v>
                </c:pt>
              </c:strCache>
            </c:strRef>
          </c:tx>
          <c:invertIfNegative val="0"/>
          <c:cat>
            <c:strRef>
              <c:f>'13 - 14 imports exports sector'!$B$12:$B$14</c:f>
              <c:strCache>
                <c:ptCount val="3"/>
                <c:pt idx="0">
                  <c:v> Agriculture </c:v>
                </c:pt>
                <c:pt idx="1">
                  <c:v> Mining </c:v>
                </c:pt>
                <c:pt idx="2">
                  <c:v> Manufacturing </c:v>
                </c:pt>
              </c:strCache>
            </c:strRef>
          </c:cat>
          <c:val>
            <c:numRef>
              <c:f>'13 - 14 imports exports sector'!$E$12:$E$14</c:f>
              <c:numCache>
                <c:formatCode>_ * #\ ##0_ ;_ * \-#\ ##0_ ;_ * "-"??_ ;_ @_ </c:formatCode>
                <c:ptCount val="3"/>
                <c:pt idx="0">
                  <c:v>9.5257858037578291</c:v>
                </c:pt>
                <c:pt idx="1">
                  <c:v>65.423403757828822</c:v>
                </c:pt>
                <c:pt idx="2">
                  <c:v>211.26088559498956</c:v>
                </c:pt>
              </c:numCache>
            </c:numRef>
          </c:val>
          <c:extLst>
            <c:ext xmlns:c16="http://schemas.microsoft.com/office/drawing/2014/chart" uri="{C3380CC4-5D6E-409C-BE32-E72D297353CC}">
              <c16:uniqueId val="{00000002-33BE-4AF3-AAE5-9085B7BC111A}"/>
            </c:ext>
          </c:extLst>
        </c:ser>
        <c:ser>
          <c:idx val="3"/>
          <c:order val="3"/>
          <c:tx>
            <c:strRef>
              <c:f>'13 - 14 imports exports sector'!$F$11</c:f>
              <c:strCache>
                <c:ptCount val="1"/>
                <c:pt idx="0">
                  <c:v>2013</c:v>
                </c:pt>
              </c:strCache>
            </c:strRef>
          </c:tx>
          <c:spPr>
            <a:solidFill>
              <a:srgbClr val="4F81BD">
                <a:lumMod val="50000"/>
              </a:srgbClr>
            </a:solidFill>
          </c:spPr>
          <c:invertIfNegative val="0"/>
          <c:cat>
            <c:strRef>
              <c:f>'13 - 14 imports exports sector'!$B$12:$B$14</c:f>
              <c:strCache>
                <c:ptCount val="3"/>
                <c:pt idx="0">
                  <c:v> Agriculture </c:v>
                </c:pt>
                <c:pt idx="1">
                  <c:v> Mining </c:v>
                </c:pt>
                <c:pt idx="2">
                  <c:v> Manufacturing </c:v>
                </c:pt>
              </c:strCache>
            </c:strRef>
          </c:cat>
          <c:val>
            <c:numRef>
              <c:f>'13 - 14 imports exports sector'!$F$12:$F$14</c:f>
              <c:numCache>
                <c:formatCode>_ * #\ ##0_ ;_ * \-#\ ##0_ ;_ * "-"??_ ;_ @_ </c:formatCode>
                <c:ptCount val="3"/>
                <c:pt idx="0">
                  <c:v>9.3054255150554681</c:v>
                </c:pt>
                <c:pt idx="1">
                  <c:v>71.964826069730577</c:v>
                </c:pt>
                <c:pt idx="2">
                  <c:v>234.80741640253569</c:v>
                </c:pt>
              </c:numCache>
            </c:numRef>
          </c:val>
          <c:extLst>
            <c:ext xmlns:c16="http://schemas.microsoft.com/office/drawing/2014/chart" uri="{C3380CC4-5D6E-409C-BE32-E72D297353CC}">
              <c16:uniqueId val="{00000003-33BE-4AF3-AAE5-9085B7BC111A}"/>
            </c:ext>
          </c:extLst>
        </c:ser>
        <c:ser>
          <c:idx val="4"/>
          <c:order val="4"/>
          <c:tx>
            <c:strRef>
              <c:f>'13 - 14 imports exports sector'!$G$11</c:f>
              <c:strCache>
                <c:ptCount val="1"/>
                <c:pt idx="0">
                  <c:v>2014</c:v>
                </c:pt>
              </c:strCache>
            </c:strRef>
          </c:tx>
          <c:invertIfNegative val="0"/>
          <c:cat>
            <c:strRef>
              <c:f>'13 - 14 imports exports sector'!$B$12:$B$14</c:f>
              <c:strCache>
                <c:ptCount val="3"/>
                <c:pt idx="0">
                  <c:v> Agriculture </c:v>
                </c:pt>
                <c:pt idx="1">
                  <c:v> Mining </c:v>
                </c:pt>
                <c:pt idx="2">
                  <c:v> Manufacturing </c:v>
                </c:pt>
              </c:strCache>
            </c:strRef>
          </c:cat>
          <c:val>
            <c:numRef>
              <c:f>'13 - 14 imports exports sector'!$G$12:$G$14</c:f>
              <c:numCache>
                <c:formatCode>_ * #\ ##0_ ;_ * \-#\ ##0_ ;_ * "-"??_ ;_ @_ </c:formatCode>
                <c:ptCount val="3"/>
                <c:pt idx="0">
                  <c:v>8.8820202398800596</c:v>
                </c:pt>
                <c:pt idx="1">
                  <c:v>78.746365442278872</c:v>
                </c:pt>
                <c:pt idx="2">
                  <c:v>241.39163005997003</c:v>
                </c:pt>
              </c:numCache>
            </c:numRef>
          </c:val>
          <c:extLst>
            <c:ext xmlns:c16="http://schemas.microsoft.com/office/drawing/2014/chart" uri="{C3380CC4-5D6E-409C-BE32-E72D297353CC}">
              <c16:uniqueId val="{00000004-33BE-4AF3-AAE5-9085B7BC111A}"/>
            </c:ext>
          </c:extLst>
        </c:ser>
        <c:ser>
          <c:idx val="5"/>
          <c:order val="5"/>
          <c:tx>
            <c:strRef>
              <c:f>'13 - 14 imports exports sector'!$H$11</c:f>
              <c:strCache>
                <c:ptCount val="1"/>
                <c:pt idx="0">
                  <c:v>2015</c:v>
                </c:pt>
              </c:strCache>
            </c:strRef>
          </c:tx>
          <c:invertIfNegative val="0"/>
          <c:cat>
            <c:strRef>
              <c:f>'13 - 14 imports exports sector'!$B$12:$B$14</c:f>
              <c:strCache>
                <c:ptCount val="3"/>
                <c:pt idx="0">
                  <c:v> Agriculture </c:v>
                </c:pt>
                <c:pt idx="1">
                  <c:v> Mining </c:v>
                </c:pt>
                <c:pt idx="2">
                  <c:v> Manufacturing </c:v>
                </c:pt>
              </c:strCache>
            </c:strRef>
          </c:cat>
          <c:val>
            <c:numRef>
              <c:f>'13 - 14 imports exports sector'!$H$12:$H$14</c:f>
              <c:numCache>
                <c:formatCode>_ * #\ ##0_ ;_ * \-#\ ##0_ ;_ * "-"??_ ;_ @_ </c:formatCode>
                <c:ptCount val="3"/>
                <c:pt idx="0">
                  <c:v>11.25546208869814</c:v>
                </c:pt>
                <c:pt idx="1">
                  <c:v>47.537826537911293</c:v>
                </c:pt>
                <c:pt idx="2">
                  <c:v>255.58756080114446</c:v>
                </c:pt>
              </c:numCache>
            </c:numRef>
          </c:val>
          <c:extLst>
            <c:ext xmlns:c16="http://schemas.microsoft.com/office/drawing/2014/chart" uri="{C3380CC4-5D6E-409C-BE32-E72D297353CC}">
              <c16:uniqueId val="{00000005-33BE-4AF3-AAE5-9085B7BC111A}"/>
            </c:ext>
          </c:extLst>
        </c:ser>
        <c:ser>
          <c:idx val="6"/>
          <c:order val="6"/>
          <c:tx>
            <c:strRef>
              <c:f>'13 - 14 imports exports sector'!$I$11</c:f>
              <c:strCache>
                <c:ptCount val="1"/>
                <c:pt idx="0">
                  <c:v>2016</c:v>
                </c:pt>
              </c:strCache>
            </c:strRef>
          </c:tx>
          <c:invertIfNegative val="0"/>
          <c:cat>
            <c:strRef>
              <c:f>'13 - 14 imports exports sector'!$B$12:$B$14</c:f>
              <c:strCache>
                <c:ptCount val="3"/>
                <c:pt idx="0">
                  <c:v> Agriculture </c:v>
                </c:pt>
                <c:pt idx="1">
                  <c:v> Mining </c:v>
                </c:pt>
                <c:pt idx="2">
                  <c:v> Manufacturing </c:v>
                </c:pt>
              </c:strCache>
            </c:strRef>
          </c:cat>
          <c:val>
            <c:numRef>
              <c:f>'13 - 14 imports exports sector'!$I$12:$I$14</c:f>
              <c:numCache>
                <c:formatCode>_ * #\ ##0_ ;_ * \-#\ ##0_ ;_ * "-"??_ ;_ @_ </c:formatCode>
                <c:ptCount val="3"/>
                <c:pt idx="0">
                  <c:v>10.837611910337905</c:v>
                </c:pt>
                <c:pt idx="1">
                  <c:v>46.701086985613919</c:v>
                </c:pt>
                <c:pt idx="2">
                  <c:v>229.3547554366009</c:v>
                </c:pt>
              </c:numCache>
            </c:numRef>
          </c:val>
          <c:extLst>
            <c:ext xmlns:c16="http://schemas.microsoft.com/office/drawing/2014/chart" uri="{C3380CC4-5D6E-409C-BE32-E72D297353CC}">
              <c16:uniqueId val="{00000006-33BE-4AF3-AAE5-9085B7BC111A}"/>
            </c:ext>
          </c:extLst>
        </c:ser>
        <c:ser>
          <c:idx val="7"/>
          <c:order val="7"/>
          <c:tx>
            <c:strRef>
              <c:f>'13 - 14 imports exports sector'!$J$11</c:f>
              <c:strCache>
                <c:ptCount val="1"/>
                <c:pt idx="0">
                  <c:v>2017</c:v>
                </c:pt>
              </c:strCache>
            </c:strRef>
          </c:tx>
          <c:spPr>
            <a:solidFill>
              <a:srgbClr val="4BACC6">
                <a:lumMod val="20000"/>
                <a:lumOff val="80000"/>
              </a:srgbClr>
            </a:solidFill>
          </c:spPr>
          <c:invertIfNegative val="0"/>
          <c:cat>
            <c:strRef>
              <c:f>'13 - 14 imports exports sector'!$B$12:$B$14</c:f>
              <c:strCache>
                <c:ptCount val="3"/>
                <c:pt idx="0">
                  <c:v> Agriculture </c:v>
                </c:pt>
                <c:pt idx="1">
                  <c:v> Mining </c:v>
                </c:pt>
                <c:pt idx="2">
                  <c:v> Manufacturing </c:v>
                </c:pt>
              </c:strCache>
            </c:strRef>
          </c:cat>
          <c:val>
            <c:numRef>
              <c:f>'13 - 14 imports exports sector'!$J$12:$J$14</c:f>
              <c:numCache>
                <c:formatCode>_ * #\ ##0_ ;_ * \-#\ ##0_ ;_ * "-"??_ ;_ @_ </c:formatCode>
                <c:ptCount val="3"/>
                <c:pt idx="0">
                  <c:v>9.7299000000000007</c:v>
                </c:pt>
                <c:pt idx="1">
                  <c:v>47.619099999999996</c:v>
                </c:pt>
                <c:pt idx="2">
                  <c:v>234.21519999999998</c:v>
                </c:pt>
              </c:numCache>
            </c:numRef>
          </c:val>
          <c:extLst>
            <c:ext xmlns:c16="http://schemas.microsoft.com/office/drawing/2014/chart" uri="{C3380CC4-5D6E-409C-BE32-E72D297353CC}">
              <c16:uniqueId val="{00000007-33BE-4AF3-AAE5-9085B7BC111A}"/>
            </c:ext>
          </c:extLst>
        </c:ser>
        <c:ser>
          <c:idx val="8"/>
          <c:order val="8"/>
          <c:tx>
            <c:strRef>
              <c:f>'13 - 14 imports exports sector'!$K$11</c:f>
              <c:strCache>
                <c:ptCount val="1"/>
              </c:strCache>
            </c:strRef>
          </c:tx>
          <c:spPr>
            <a:noFill/>
            <a:ln>
              <a:noFill/>
            </a:ln>
          </c:spPr>
          <c:invertIfNegative val="0"/>
          <c:cat>
            <c:strRef>
              <c:f>'13 - 14 imports exports sector'!$B$12:$B$14</c:f>
              <c:strCache>
                <c:ptCount val="3"/>
                <c:pt idx="0">
                  <c:v> Agriculture </c:v>
                </c:pt>
                <c:pt idx="1">
                  <c:v> Mining </c:v>
                </c:pt>
                <c:pt idx="2">
                  <c:v> Manufacturing </c:v>
                </c:pt>
              </c:strCache>
            </c:strRef>
          </c:cat>
          <c:val>
            <c:numRef>
              <c:f>'13 - 14 imports exports sector'!$K$12:$K$14</c:f>
              <c:numCache>
                <c:formatCode>General</c:formatCode>
                <c:ptCount val="3"/>
              </c:numCache>
            </c:numRef>
          </c:val>
          <c:extLst>
            <c:ext xmlns:c16="http://schemas.microsoft.com/office/drawing/2014/chart" uri="{C3380CC4-5D6E-409C-BE32-E72D297353CC}">
              <c16:uniqueId val="{00000008-33BE-4AF3-AAE5-9085B7BC111A}"/>
            </c:ext>
          </c:extLst>
        </c:ser>
        <c:dLbls>
          <c:showLegendKey val="0"/>
          <c:showVal val="0"/>
          <c:showCatName val="0"/>
          <c:showSerName val="0"/>
          <c:showPercent val="0"/>
          <c:showBubbleSize val="0"/>
        </c:dLbls>
        <c:gapWidth val="11"/>
        <c:overlap val="19"/>
        <c:axId val="342628608"/>
        <c:axId val="342630400"/>
      </c:barChart>
      <c:catAx>
        <c:axId val="342628608"/>
        <c:scaling>
          <c:orientation val="minMax"/>
        </c:scaling>
        <c:delete val="0"/>
        <c:axPos val="b"/>
        <c:numFmt formatCode="General" sourceLinked="1"/>
        <c:majorTickMark val="out"/>
        <c:minorTickMark val="none"/>
        <c:tickLblPos val="nextTo"/>
        <c:txPr>
          <a:bodyPr rot="0" vert="horz"/>
          <a:lstStyle/>
          <a:p>
            <a:pPr>
              <a:defRPr sz="1600"/>
            </a:pPr>
            <a:endParaRPr lang="en-US"/>
          </a:p>
        </c:txPr>
        <c:crossAx val="342630400"/>
        <c:crosses val="autoZero"/>
        <c:auto val="1"/>
        <c:lblAlgn val="ctr"/>
        <c:lblOffset val="100"/>
        <c:noMultiLvlLbl val="0"/>
      </c:catAx>
      <c:valAx>
        <c:axId val="342630400"/>
        <c:scaling>
          <c:orientation val="minMax"/>
        </c:scaling>
        <c:delete val="0"/>
        <c:axPos val="l"/>
        <c:majorGridlines>
          <c:spPr>
            <a:ln>
              <a:solidFill>
                <a:sysClr val="window" lastClr="FFFFFF">
                  <a:lumMod val="75000"/>
                </a:sysClr>
              </a:solidFill>
            </a:ln>
          </c:spPr>
        </c:majorGridlines>
        <c:title>
          <c:tx>
            <c:rich>
              <a:bodyPr rot="-5400000" vert="horz"/>
              <a:lstStyle/>
              <a:p>
                <a:pPr>
                  <a:defRPr sz="1600"/>
                </a:pPr>
                <a:r>
                  <a:rPr lang="en-ZA"/>
                  <a:t>billions of constant rand</a:t>
                </a:r>
              </a:p>
            </c:rich>
          </c:tx>
          <c:overlay val="0"/>
        </c:title>
        <c:numFmt formatCode="_ * #\ ##0_ ;_ * \-#\ ##0_ ;_ * &quot;-&quot;??_ ;_ @_ " sourceLinked="1"/>
        <c:majorTickMark val="out"/>
        <c:minorTickMark val="none"/>
        <c:tickLblPos val="nextTo"/>
        <c:txPr>
          <a:bodyPr/>
          <a:lstStyle/>
          <a:p>
            <a:pPr>
              <a:defRPr sz="1600"/>
            </a:pPr>
            <a:endParaRPr lang="en-US"/>
          </a:p>
        </c:txPr>
        <c:crossAx val="342628608"/>
        <c:crosses val="autoZero"/>
        <c:crossBetween val="between"/>
      </c:valAx>
      <c:spPr>
        <a:noFill/>
        <a:ln w="25400">
          <a:noFill/>
        </a:ln>
      </c:spPr>
    </c:plotArea>
    <c:legend>
      <c:legendPos val="l"/>
      <c:overlay val="0"/>
      <c:txPr>
        <a:bodyPr/>
        <a:lstStyle/>
        <a:p>
          <a:pPr>
            <a:defRPr sz="1800"/>
          </a:pPr>
          <a:endParaRPr lang="en-US"/>
        </a:p>
      </c:txPr>
    </c:legend>
    <c:plotVisOnly val="1"/>
    <c:dispBlanksAs val="gap"/>
    <c:showDLblsOverMax val="0"/>
  </c:chart>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35"/>
    </mc:Choice>
    <mc:Fallback>
      <c:style val="35"/>
    </mc:Fallback>
  </mc:AlternateContent>
  <c:clrMapOvr bg1="lt1" tx1="dk1" bg2="lt2" tx2="dk2" accent1="accent1" accent2="accent2" accent3="accent3" accent4="accent4" accent5="accent5" accent6="accent6" hlink="hlink" folHlink="folHlink"/>
  <c:chart>
    <c:title>
      <c:tx>
        <c:rich>
          <a:bodyPr/>
          <a:lstStyle/>
          <a:p>
            <a:pPr>
              <a:defRPr/>
            </a:pPr>
            <a:r>
              <a:rPr lang="en-US"/>
              <a:t>Imports in billions of U.S. dollars</a:t>
            </a:r>
          </a:p>
        </c:rich>
      </c:tx>
      <c:overlay val="0"/>
    </c:title>
    <c:autoTitleDeleted val="0"/>
    <c:plotArea>
      <c:layout/>
      <c:barChart>
        <c:barDir val="col"/>
        <c:grouping val="clustered"/>
        <c:varyColors val="0"/>
        <c:ser>
          <c:idx val="0"/>
          <c:order val="0"/>
          <c:tx>
            <c:strRef>
              <c:f>'13 - 14 imports exports sector'!$C$15</c:f>
              <c:strCache>
                <c:ptCount val="1"/>
                <c:pt idx="0">
                  <c:v>2010</c:v>
                </c:pt>
              </c:strCache>
            </c:strRef>
          </c:tx>
          <c:spPr>
            <a:solidFill>
              <a:srgbClr val="1F497D">
                <a:lumMod val="50000"/>
              </a:srgbClr>
            </a:solidFill>
          </c:spPr>
          <c:invertIfNegative val="0"/>
          <c:cat>
            <c:strRef>
              <c:f>'13 - 14 imports exports sector'!$B$16:$B$18</c:f>
              <c:strCache>
                <c:ptCount val="3"/>
                <c:pt idx="0">
                  <c:v> Agriculture </c:v>
                </c:pt>
                <c:pt idx="1">
                  <c:v> Mining </c:v>
                </c:pt>
                <c:pt idx="2">
                  <c:v> Manufacturing </c:v>
                </c:pt>
              </c:strCache>
            </c:strRef>
          </c:cat>
          <c:val>
            <c:numRef>
              <c:f>'13 - 14 imports exports sector'!$C$16:$C$18</c:f>
              <c:numCache>
                <c:formatCode>_ * #\ ##0.0_ ;_ * \-#\ ##0.0_ ;_ * "-"??_ ;_ @_ </c:formatCode>
                <c:ptCount val="3"/>
                <c:pt idx="0">
                  <c:v>0.56217209129213463</c:v>
                </c:pt>
                <c:pt idx="1">
                  <c:v>4.4935270683788371</c:v>
                </c:pt>
                <c:pt idx="2">
                  <c:v>16.418721127724236</c:v>
                </c:pt>
              </c:numCache>
            </c:numRef>
          </c:val>
          <c:extLst>
            <c:ext xmlns:c16="http://schemas.microsoft.com/office/drawing/2014/chart" uri="{C3380CC4-5D6E-409C-BE32-E72D297353CC}">
              <c16:uniqueId val="{00000000-D17E-48C5-88A3-30CAAC73ED34}"/>
            </c:ext>
          </c:extLst>
        </c:ser>
        <c:ser>
          <c:idx val="1"/>
          <c:order val="1"/>
          <c:tx>
            <c:strRef>
              <c:f>'13 - 14 imports exports sector'!$D$15</c:f>
              <c:strCache>
                <c:ptCount val="1"/>
                <c:pt idx="0">
                  <c:v>2011</c:v>
                </c:pt>
              </c:strCache>
            </c:strRef>
          </c:tx>
          <c:invertIfNegative val="0"/>
          <c:cat>
            <c:strRef>
              <c:f>'13 - 14 imports exports sector'!$B$16:$B$18</c:f>
              <c:strCache>
                <c:ptCount val="3"/>
                <c:pt idx="0">
                  <c:v> Agriculture </c:v>
                </c:pt>
                <c:pt idx="1">
                  <c:v> Mining </c:v>
                </c:pt>
                <c:pt idx="2">
                  <c:v> Manufacturing </c:v>
                </c:pt>
              </c:strCache>
            </c:strRef>
          </c:cat>
          <c:val>
            <c:numRef>
              <c:f>'13 - 14 imports exports sector'!$D$16:$D$18</c:f>
              <c:numCache>
                <c:formatCode>_ * #\ ##0.0_ ;_ * \-#\ ##0.0_ ;_ * "-"??_ ;_ @_ </c:formatCode>
                <c:ptCount val="3"/>
                <c:pt idx="0">
                  <c:v>0.80088679223160464</c:v>
                </c:pt>
                <c:pt idx="1">
                  <c:v>5.7730361767706038</c:v>
                </c:pt>
                <c:pt idx="2">
                  <c:v>18.834416209572105</c:v>
                </c:pt>
              </c:numCache>
            </c:numRef>
          </c:val>
          <c:extLst>
            <c:ext xmlns:c16="http://schemas.microsoft.com/office/drawing/2014/chart" uri="{C3380CC4-5D6E-409C-BE32-E72D297353CC}">
              <c16:uniqueId val="{00000001-D17E-48C5-88A3-30CAAC73ED34}"/>
            </c:ext>
          </c:extLst>
        </c:ser>
        <c:ser>
          <c:idx val="2"/>
          <c:order val="2"/>
          <c:tx>
            <c:strRef>
              <c:f>'13 - 14 imports exports sector'!$E$15</c:f>
              <c:strCache>
                <c:ptCount val="1"/>
                <c:pt idx="0">
                  <c:v>2012</c:v>
                </c:pt>
              </c:strCache>
            </c:strRef>
          </c:tx>
          <c:invertIfNegative val="0"/>
          <c:cat>
            <c:strRef>
              <c:f>'13 - 14 imports exports sector'!$B$16:$B$18</c:f>
              <c:strCache>
                <c:ptCount val="3"/>
                <c:pt idx="0">
                  <c:v> Agriculture </c:v>
                </c:pt>
                <c:pt idx="1">
                  <c:v> Mining </c:v>
                </c:pt>
                <c:pt idx="2">
                  <c:v> Manufacturing </c:v>
                </c:pt>
              </c:strCache>
            </c:strRef>
          </c:cat>
          <c:val>
            <c:numRef>
              <c:f>'13 - 14 imports exports sector'!$E$16:$E$18</c:f>
              <c:numCache>
                <c:formatCode>_ * #\ ##0.0_ ;_ * \-#\ ##0.0_ ;_ * "-"??_ ;_ @_ </c:formatCode>
                <c:ptCount val="3"/>
                <c:pt idx="0">
                  <c:v>0.8378768620050705</c:v>
                </c:pt>
                <c:pt idx="1">
                  <c:v>5.7607914178038451</c:v>
                </c:pt>
                <c:pt idx="2">
                  <c:v>18.594284593638193</c:v>
                </c:pt>
              </c:numCache>
            </c:numRef>
          </c:val>
          <c:extLst>
            <c:ext xmlns:c16="http://schemas.microsoft.com/office/drawing/2014/chart" uri="{C3380CC4-5D6E-409C-BE32-E72D297353CC}">
              <c16:uniqueId val="{00000002-D17E-48C5-88A3-30CAAC73ED34}"/>
            </c:ext>
          </c:extLst>
        </c:ser>
        <c:ser>
          <c:idx val="3"/>
          <c:order val="3"/>
          <c:tx>
            <c:strRef>
              <c:f>'13 - 14 imports exports sector'!$F$15</c:f>
              <c:strCache>
                <c:ptCount val="1"/>
                <c:pt idx="0">
                  <c:v>2013</c:v>
                </c:pt>
              </c:strCache>
            </c:strRef>
          </c:tx>
          <c:spPr>
            <a:solidFill>
              <a:srgbClr val="4F81BD">
                <a:lumMod val="50000"/>
              </a:srgbClr>
            </a:solidFill>
          </c:spPr>
          <c:invertIfNegative val="0"/>
          <c:cat>
            <c:strRef>
              <c:f>'13 - 14 imports exports sector'!$B$16:$B$18</c:f>
              <c:strCache>
                <c:ptCount val="3"/>
                <c:pt idx="0">
                  <c:v> Agriculture </c:v>
                </c:pt>
                <c:pt idx="1">
                  <c:v> Mining </c:v>
                </c:pt>
                <c:pt idx="2">
                  <c:v> Manufacturing </c:v>
                </c:pt>
              </c:strCache>
            </c:strRef>
          </c:cat>
          <c:val>
            <c:numRef>
              <c:f>'13 - 14 imports exports sector'!$F$16:$F$18</c:f>
              <c:numCache>
                <c:formatCode>_ * #\ ##0.0_ ;_ * \-#\ ##0.0_ ;_ * "-"??_ ;_ @_ </c:formatCode>
                <c:ptCount val="3"/>
                <c:pt idx="0">
                  <c:v>0.74041206449981645</c:v>
                </c:pt>
                <c:pt idx="1">
                  <c:v>5.719248548823848</c:v>
                </c:pt>
                <c:pt idx="2">
                  <c:v>18.67305406911737</c:v>
                </c:pt>
              </c:numCache>
            </c:numRef>
          </c:val>
          <c:extLst>
            <c:ext xmlns:c16="http://schemas.microsoft.com/office/drawing/2014/chart" uri="{C3380CC4-5D6E-409C-BE32-E72D297353CC}">
              <c16:uniqueId val="{00000003-D17E-48C5-88A3-30CAAC73ED34}"/>
            </c:ext>
          </c:extLst>
        </c:ser>
        <c:ser>
          <c:idx val="4"/>
          <c:order val="4"/>
          <c:tx>
            <c:strRef>
              <c:f>'13 - 14 imports exports sector'!$G$15</c:f>
              <c:strCache>
                <c:ptCount val="1"/>
                <c:pt idx="0">
                  <c:v>2014</c:v>
                </c:pt>
              </c:strCache>
            </c:strRef>
          </c:tx>
          <c:invertIfNegative val="0"/>
          <c:cat>
            <c:strRef>
              <c:f>'13 - 14 imports exports sector'!$B$16:$B$18</c:f>
              <c:strCache>
                <c:ptCount val="3"/>
                <c:pt idx="0">
                  <c:v> Agriculture </c:v>
                </c:pt>
                <c:pt idx="1">
                  <c:v> Mining </c:v>
                </c:pt>
                <c:pt idx="2">
                  <c:v> Manufacturing </c:v>
                </c:pt>
              </c:strCache>
            </c:strRef>
          </c:cat>
          <c:val>
            <c:numRef>
              <c:f>'13 - 14 imports exports sector'!$G$16:$G$18</c:f>
              <c:numCache>
                <c:formatCode>_ * #\ ##0.0_ ;_ * \-#\ ##0.0_ ;_ * "-"??_ ;_ @_ </c:formatCode>
                <c:ptCount val="3"/>
                <c:pt idx="0">
                  <c:v>0.67667948051838178</c:v>
                </c:pt>
                <c:pt idx="1">
                  <c:v>6.0038376138007328</c:v>
                </c:pt>
                <c:pt idx="2">
                  <c:v>18.38783982354823</c:v>
                </c:pt>
              </c:numCache>
            </c:numRef>
          </c:val>
          <c:extLst>
            <c:ext xmlns:c16="http://schemas.microsoft.com/office/drawing/2014/chart" uri="{C3380CC4-5D6E-409C-BE32-E72D297353CC}">
              <c16:uniqueId val="{00000004-D17E-48C5-88A3-30CAAC73ED34}"/>
            </c:ext>
          </c:extLst>
        </c:ser>
        <c:ser>
          <c:idx val="5"/>
          <c:order val="5"/>
          <c:tx>
            <c:strRef>
              <c:f>'13 - 14 imports exports sector'!$H$15</c:f>
              <c:strCache>
                <c:ptCount val="1"/>
                <c:pt idx="0">
                  <c:v>2015</c:v>
                </c:pt>
              </c:strCache>
            </c:strRef>
          </c:tx>
          <c:invertIfNegative val="0"/>
          <c:cat>
            <c:strRef>
              <c:f>'13 - 14 imports exports sector'!$B$16:$B$18</c:f>
              <c:strCache>
                <c:ptCount val="3"/>
                <c:pt idx="0">
                  <c:v> Agriculture </c:v>
                </c:pt>
                <c:pt idx="1">
                  <c:v> Mining </c:v>
                </c:pt>
                <c:pt idx="2">
                  <c:v> Manufacturing </c:v>
                </c:pt>
              </c:strCache>
            </c:strRef>
          </c:cat>
          <c:val>
            <c:numRef>
              <c:f>'13 - 14 imports exports sector'!$H$16:$H$18</c:f>
              <c:numCache>
                <c:formatCode>_ * #\ ##0.0_ ;_ * \-#\ ##0.0_ ;_ * "-"??_ ;_ @_ </c:formatCode>
                <c:ptCount val="3"/>
                <c:pt idx="0">
                  <c:v>0.70649326764142362</c:v>
                </c:pt>
                <c:pt idx="1">
                  <c:v>2.9907529988569208</c:v>
                </c:pt>
                <c:pt idx="2">
                  <c:v>16.161838887061336</c:v>
                </c:pt>
              </c:numCache>
            </c:numRef>
          </c:val>
          <c:extLst>
            <c:ext xmlns:c16="http://schemas.microsoft.com/office/drawing/2014/chart" uri="{C3380CC4-5D6E-409C-BE32-E72D297353CC}">
              <c16:uniqueId val="{00000005-D17E-48C5-88A3-30CAAC73ED34}"/>
            </c:ext>
          </c:extLst>
        </c:ser>
        <c:ser>
          <c:idx val="6"/>
          <c:order val="6"/>
          <c:tx>
            <c:strRef>
              <c:f>'13 - 14 imports exports sector'!$I$15</c:f>
              <c:strCache>
                <c:ptCount val="1"/>
                <c:pt idx="0">
                  <c:v>2016</c:v>
                </c:pt>
              </c:strCache>
            </c:strRef>
          </c:tx>
          <c:invertIfNegative val="0"/>
          <c:cat>
            <c:strRef>
              <c:f>'13 - 14 imports exports sector'!$B$16:$B$18</c:f>
              <c:strCache>
                <c:ptCount val="3"/>
                <c:pt idx="0">
                  <c:v> Agriculture </c:v>
                </c:pt>
                <c:pt idx="1">
                  <c:v> Mining </c:v>
                </c:pt>
                <c:pt idx="2">
                  <c:v> Manufacturing </c:v>
                </c:pt>
              </c:strCache>
            </c:strRef>
          </c:cat>
          <c:val>
            <c:numRef>
              <c:f>'13 - 14 imports exports sector'!$I$16:$I$18</c:f>
              <c:numCache>
                <c:formatCode>_ * #\ ##0.0_ ;_ * \-#\ ##0.0_ ;_ * "-"??_ ;_ @_ </c:formatCode>
                <c:ptCount val="3"/>
                <c:pt idx="0">
                  <c:v>0.74453587558299539</c:v>
                </c:pt>
                <c:pt idx="1">
                  <c:v>3.210021864381841</c:v>
                </c:pt>
                <c:pt idx="2">
                  <c:v>15.754548975254272</c:v>
                </c:pt>
              </c:numCache>
            </c:numRef>
          </c:val>
          <c:extLst>
            <c:ext xmlns:c16="http://schemas.microsoft.com/office/drawing/2014/chart" uri="{C3380CC4-5D6E-409C-BE32-E72D297353CC}">
              <c16:uniqueId val="{00000006-D17E-48C5-88A3-30CAAC73ED34}"/>
            </c:ext>
          </c:extLst>
        </c:ser>
        <c:ser>
          <c:idx val="7"/>
          <c:order val="7"/>
          <c:tx>
            <c:strRef>
              <c:f>'13 - 14 imports exports sector'!$J$15</c:f>
              <c:strCache>
                <c:ptCount val="1"/>
                <c:pt idx="0">
                  <c:v>2017</c:v>
                </c:pt>
              </c:strCache>
            </c:strRef>
          </c:tx>
          <c:spPr>
            <a:solidFill>
              <a:srgbClr val="4BACC6">
                <a:lumMod val="20000"/>
                <a:lumOff val="80000"/>
              </a:srgbClr>
            </a:solidFill>
          </c:spPr>
          <c:invertIfNegative val="0"/>
          <c:cat>
            <c:strRef>
              <c:f>'13 - 14 imports exports sector'!$B$16:$B$18</c:f>
              <c:strCache>
                <c:ptCount val="3"/>
                <c:pt idx="0">
                  <c:v> Agriculture </c:v>
                </c:pt>
                <c:pt idx="1">
                  <c:v> Mining </c:v>
                </c:pt>
                <c:pt idx="2">
                  <c:v> Manufacturing </c:v>
                </c:pt>
              </c:strCache>
            </c:strRef>
          </c:cat>
          <c:val>
            <c:numRef>
              <c:f>'13 - 14 imports exports sector'!$J$16:$J$18</c:f>
              <c:numCache>
                <c:formatCode>_ * #\ ##0.0_ ;_ * \-#\ ##0.0_ ;_ * "-"??_ ;_ @_ </c:formatCode>
                <c:ptCount val="3"/>
                <c:pt idx="0">
                  <c:v>0.7130865462031194</c:v>
                </c:pt>
                <c:pt idx="1">
                  <c:v>3.5001255028643956</c:v>
                </c:pt>
                <c:pt idx="2">
                  <c:v>17.139707934534819</c:v>
                </c:pt>
              </c:numCache>
            </c:numRef>
          </c:val>
          <c:extLst>
            <c:ext xmlns:c16="http://schemas.microsoft.com/office/drawing/2014/chart" uri="{C3380CC4-5D6E-409C-BE32-E72D297353CC}">
              <c16:uniqueId val="{00000007-D17E-48C5-88A3-30CAAC73ED34}"/>
            </c:ext>
          </c:extLst>
        </c:ser>
        <c:ser>
          <c:idx val="8"/>
          <c:order val="8"/>
          <c:tx>
            <c:strRef>
              <c:f>'13 - 14 imports exports sector'!$K$15</c:f>
              <c:strCache>
                <c:ptCount val="1"/>
              </c:strCache>
            </c:strRef>
          </c:tx>
          <c:spPr>
            <a:noFill/>
            <a:ln>
              <a:noFill/>
            </a:ln>
          </c:spPr>
          <c:invertIfNegative val="0"/>
          <c:cat>
            <c:strRef>
              <c:f>'13 - 14 imports exports sector'!$B$16:$B$18</c:f>
              <c:strCache>
                <c:ptCount val="3"/>
                <c:pt idx="0">
                  <c:v> Agriculture </c:v>
                </c:pt>
                <c:pt idx="1">
                  <c:v> Mining </c:v>
                </c:pt>
                <c:pt idx="2">
                  <c:v> Manufacturing </c:v>
                </c:pt>
              </c:strCache>
            </c:strRef>
          </c:cat>
          <c:val>
            <c:numRef>
              <c:f>'13 - 14 imports exports sector'!$K$16:$K$18</c:f>
              <c:numCache>
                <c:formatCode>General</c:formatCode>
                <c:ptCount val="3"/>
              </c:numCache>
            </c:numRef>
          </c:val>
          <c:extLst>
            <c:ext xmlns:c16="http://schemas.microsoft.com/office/drawing/2014/chart" uri="{C3380CC4-5D6E-409C-BE32-E72D297353CC}">
              <c16:uniqueId val="{00000008-D17E-48C5-88A3-30CAAC73ED34}"/>
            </c:ext>
          </c:extLst>
        </c:ser>
        <c:dLbls>
          <c:showLegendKey val="0"/>
          <c:showVal val="0"/>
          <c:showCatName val="0"/>
          <c:showSerName val="0"/>
          <c:showPercent val="0"/>
          <c:showBubbleSize val="0"/>
        </c:dLbls>
        <c:gapWidth val="11"/>
        <c:overlap val="19"/>
        <c:axId val="342436096"/>
        <c:axId val="342441984"/>
      </c:barChart>
      <c:catAx>
        <c:axId val="342436096"/>
        <c:scaling>
          <c:orientation val="minMax"/>
        </c:scaling>
        <c:delete val="0"/>
        <c:axPos val="b"/>
        <c:numFmt formatCode="General" sourceLinked="1"/>
        <c:majorTickMark val="out"/>
        <c:minorTickMark val="none"/>
        <c:tickLblPos val="nextTo"/>
        <c:txPr>
          <a:bodyPr rot="0" vert="horz"/>
          <a:lstStyle/>
          <a:p>
            <a:pPr>
              <a:defRPr sz="1600"/>
            </a:pPr>
            <a:endParaRPr lang="en-US"/>
          </a:p>
        </c:txPr>
        <c:crossAx val="342441984"/>
        <c:crosses val="autoZero"/>
        <c:auto val="1"/>
        <c:lblAlgn val="ctr"/>
        <c:lblOffset val="100"/>
        <c:noMultiLvlLbl val="0"/>
      </c:catAx>
      <c:valAx>
        <c:axId val="342441984"/>
        <c:scaling>
          <c:orientation val="minMax"/>
        </c:scaling>
        <c:delete val="0"/>
        <c:axPos val="l"/>
        <c:majorGridlines>
          <c:spPr>
            <a:ln>
              <a:solidFill>
                <a:sysClr val="window" lastClr="FFFFFF">
                  <a:lumMod val="75000"/>
                </a:sysClr>
              </a:solidFill>
            </a:ln>
          </c:spPr>
        </c:majorGridlines>
        <c:title>
          <c:tx>
            <c:rich>
              <a:bodyPr rot="-5400000" vert="horz"/>
              <a:lstStyle/>
              <a:p>
                <a:pPr>
                  <a:defRPr sz="1600"/>
                </a:pPr>
                <a:r>
                  <a:rPr lang="en-ZA"/>
                  <a:t>Billions</a:t>
                </a:r>
                <a:r>
                  <a:rPr lang="en-ZA" baseline="0"/>
                  <a:t> of U.S. dollars</a:t>
                </a:r>
                <a:endParaRPr lang="en-ZA"/>
              </a:p>
            </c:rich>
          </c:tx>
          <c:overlay val="0"/>
        </c:title>
        <c:numFmt formatCode="_ * #\ ##0.0_ ;_ * \-#\ ##0.0_ ;_ * &quot;-&quot;??_ ;_ @_ " sourceLinked="1"/>
        <c:majorTickMark val="out"/>
        <c:minorTickMark val="none"/>
        <c:tickLblPos val="nextTo"/>
        <c:txPr>
          <a:bodyPr/>
          <a:lstStyle/>
          <a:p>
            <a:pPr>
              <a:defRPr sz="1600"/>
            </a:pPr>
            <a:endParaRPr lang="en-US"/>
          </a:p>
        </c:txPr>
        <c:crossAx val="342436096"/>
        <c:crosses val="autoZero"/>
        <c:crossBetween val="between"/>
      </c:valAx>
      <c:spPr>
        <a:noFill/>
        <a:ln w="25400">
          <a:noFill/>
        </a:ln>
      </c:spPr>
    </c:plotArea>
    <c:plotVisOnly val="1"/>
    <c:dispBlanksAs val="gap"/>
    <c:showDLblsOverMax val="0"/>
  </c:chart>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35"/>
    </mc:Choice>
    <mc:Fallback>
      <c:style val="35"/>
    </mc:Fallback>
  </mc:AlternateContent>
  <c:clrMapOvr bg1="lt1" tx1="dk1" bg2="lt2" tx2="dk2" accent1="accent1" accent2="accent2" accent3="accent3" accent4="accent4" accent5="accent5" accent6="accent6" hlink="hlink" folHlink="folHlink"/>
  <c:chart>
    <c:autoTitleDeleted val="0"/>
    <c:plotArea>
      <c:layout/>
      <c:barChart>
        <c:barDir val="col"/>
        <c:grouping val="clustered"/>
        <c:varyColors val="0"/>
        <c:ser>
          <c:idx val="3"/>
          <c:order val="3"/>
          <c:tx>
            <c:strRef>
              <c:f>'15. Quarterly investment'!$E$5</c:f>
              <c:strCache>
                <c:ptCount val="1"/>
                <c:pt idx="0">
                  <c:v> Investment as % of GDP </c:v>
                </c:pt>
              </c:strCache>
            </c:strRef>
          </c:tx>
          <c:spPr>
            <a:solidFill>
              <a:srgbClr val="44546A">
                <a:lumMod val="75000"/>
              </a:srgbClr>
            </a:solidFill>
            <a:ln w="31750">
              <a:noFill/>
            </a:ln>
          </c:spPr>
          <c:invertIfNegative val="0"/>
          <c:cat>
            <c:numRef>
              <c:f>'15. Quarterly investment'!$A$6:$A$37</c:f>
              <c:numCache>
                <c:formatCode>General</c:formatCode>
                <c:ptCount val="32"/>
                <c:pt idx="0">
                  <c:v>2010</c:v>
                </c:pt>
                <c:pt idx="4">
                  <c:v>2011</c:v>
                </c:pt>
                <c:pt idx="8">
                  <c:v>2012</c:v>
                </c:pt>
                <c:pt idx="12">
                  <c:v>2013</c:v>
                </c:pt>
                <c:pt idx="16">
                  <c:v>2014</c:v>
                </c:pt>
                <c:pt idx="20">
                  <c:v>2015</c:v>
                </c:pt>
                <c:pt idx="24">
                  <c:v>2016</c:v>
                </c:pt>
                <c:pt idx="28">
                  <c:v>2017</c:v>
                </c:pt>
              </c:numCache>
            </c:numRef>
          </c:cat>
          <c:val>
            <c:numRef>
              <c:f>'15. Quarterly investment'!$E$6:$E$37</c:f>
              <c:numCache>
                <c:formatCode>0.0%</c:formatCode>
                <c:ptCount val="32"/>
                <c:pt idx="0">
                  <c:v>0.19558883639622665</c:v>
                </c:pt>
                <c:pt idx="1">
                  <c:v>0.19452170190905088</c:v>
                </c:pt>
                <c:pt idx="2">
                  <c:v>0.1915731083660327</c:v>
                </c:pt>
                <c:pt idx="3">
                  <c:v>0.18902882624765757</c:v>
                </c:pt>
                <c:pt idx="4">
                  <c:v>0.19340404302689004</c:v>
                </c:pt>
                <c:pt idx="5">
                  <c:v>0.19583639263925895</c:v>
                </c:pt>
                <c:pt idx="6">
                  <c:v>0.20009443409070082</c:v>
                </c:pt>
                <c:pt idx="7">
                  <c:v>0.20064839586205807</c:v>
                </c:pt>
                <c:pt idx="8">
                  <c:v>0.19712274596898768</c:v>
                </c:pt>
                <c:pt idx="9">
                  <c:v>0.19925816826051237</c:v>
                </c:pt>
                <c:pt idx="10">
                  <c:v>0.19675372839230873</c:v>
                </c:pt>
                <c:pt idx="11">
                  <c:v>0.19745834277671476</c:v>
                </c:pt>
                <c:pt idx="12">
                  <c:v>0.20119238900199538</c:v>
                </c:pt>
                <c:pt idx="13">
                  <c:v>0.20443391758831031</c:v>
                </c:pt>
                <c:pt idx="14">
                  <c:v>0.20958434912684312</c:v>
                </c:pt>
                <c:pt idx="15">
                  <c:v>0.20921967500076763</c:v>
                </c:pt>
                <c:pt idx="16">
                  <c:v>0.20540331340319889</c:v>
                </c:pt>
                <c:pt idx="17">
                  <c:v>0.20249351463262938</c:v>
                </c:pt>
                <c:pt idx="18">
                  <c:v>0.20380151577279371</c:v>
                </c:pt>
                <c:pt idx="19">
                  <c:v>0.20503602670522655</c:v>
                </c:pt>
                <c:pt idx="20">
                  <c:v>0.20670814864933945</c:v>
                </c:pt>
                <c:pt idx="21">
                  <c:v>0.20822595335535282</c:v>
                </c:pt>
                <c:pt idx="22">
                  <c:v>0.21293626875244512</c:v>
                </c:pt>
                <c:pt idx="23">
                  <c:v>0.20580747000343433</c:v>
                </c:pt>
                <c:pt idx="24">
                  <c:v>0.20205572940058336</c:v>
                </c:pt>
                <c:pt idx="25">
                  <c:v>0.19738202701862334</c:v>
                </c:pt>
                <c:pt idx="26">
                  <c:v>0.19547680449899382</c:v>
                </c:pt>
                <c:pt idx="27">
                  <c:v>0.20013594484328487</c:v>
                </c:pt>
                <c:pt idx="28">
                  <c:v>0.1989596970523699</c:v>
                </c:pt>
                <c:pt idx="29">
                  <c:v>0.19749603012754813</c:v>
                </c:pt>
                <c:pt idx="30">
                  <c:v>0.19505319606634852</c:v>
                </c:pt>
                <c:pt idx="31">
                  <c:v>0.19706028985156421</c:v>
                </c:pt>
              </c:numCache>
            </c:numRef>
          </c:val>
          <c:extLst>
            <c:ext xmlns:c16="http://schemas.microsoft.com/office/drawing/2014/chart" uri="{C3380CC4-5D6E-409C-BE32-E72D297353CC}">
              <c16:uniqueId val="{00000000-1CA4-4956-96A7-9822F9313CFE}"/>
            </c:ext>
          </c:extLst>
        </c:ser>
        <c:dLbls>
          <c:showLegendKey val="0"/>
          <c:showVal val="0"/>
          <c:showCatName val="0"/>
          <c:showSerName val="0"/>
          <c:showPercent val="0"/>
          <c:showBubbleSize val="0"/>
        </c:dLbls>
        <c:gapWidth val="8"/>
        <c:axId val="341704704"/>
        <c:axId val="341706240"/>
      </c:barChart>
      <c:lineChart>
        <c:grouping val="standard"/>
        <c:varyColors val="0"/>
        <c:ser>
          <c:idx val="0"/>
          <c:order val="0"/>
          <c:tx>
            <c:strRef>
              <c:f>'15. Quarterly investment'!$B$5</c:f>
              <c:strCache>
                <c:ptCount val="1"/>
                <c:pt idx="0">
                  <c:v> Private business enterprises </c:v>
                </c:pt>
              </c:strCache>
            </c:strRef>
          </c:tx>
          <c:spPr>
            <a:ln w="47625">
              <a:solidFill>
                <a:srgbClr val="1F497D">
                  <a:lumMod val="50000"/>
                </a:srgbClr>
              </a:solidFill>
            </a:ln>
          </c:spPr>
          <c:marker>
            <c:symbol val="none"/>
          </c:marker>
          <c:cat>
            <c:numRef>
              <c:f>'15. Quarterly investment'!$A$6:$A$37</c:f>
              <c:numCache>
                <c:formatCode>General</c:formatCode>
                <c:ptCount val="32"/>
                <c:pt idx="0">
                  <c:v>2010</c:v>
                </c:pt>
                <c:pt idx="4">
                  <c:v>2011</c:v>
                </c:pt>
                <c:pt idx="8">
                  <c:v>2012</c:v>
                </c:pt>
                <c:pt idx="12">
                  <c:v>2013</c:v>
                </c:pt>
                <c:pt idx="16">
                  <c:v>2014</c:v>
                </c:pt>
                <c:pt idx="20">
                  <c:v>2015</c:v>
                </c:pt>
                <c:pt idx="24">
                  <c:v>2016</c:v>
                </c:pt>
                <c:pt idx="28">
                  <c:v>2017</c:v>
                </c:pt>
              </c:numCache>
            </c:numRef>
          </c:cat>
          <c:val>
            <c:numRef>
              <c:f>'15. Quarterly investment'!$B$6:$B$37</c:f>
              <c:numCache>
                <c:formatCode>#,##0</c:formatCode>
                <c:ptCount val="32"/>
                <c:pt idx="0">
                  <c:v>120.17522910391656</c:v>
                </c:pt>
                <c:pt idx="1">
                  <c:v>122.2629691338516</c:v>
                </c:pt>
                <c:pt idx="2">
                  <c:v>122.36620954199046</c:v>
                </c:pt>
                <c:pt idx="3">
                  <c:v>122.81313299333485</c:v>
                </c:pt>
                <c:pt idx="4">
                  <c:v>127.60456286633725</c:v>
                </c:pt>
                <c:pt idx="5">
                  <c:v>130.07788175187059</c:v>
                </c:pt>
                <c:pt idx="6">
                  <c:v>134.86307270520072</c:v>
                </c:pt>
                <c:pt idx="7">
                  <c:v>135.52886604993688</c:v>
                </c:pt>
                <c:pt idx="8">
                  <c:v>133.13192453467946</c:v>
                </c:pt>
                <c:pt idx="9">
                  <c:v>135.40473734854973</c:v>
                </c:pt>
                <c:pt idx="10">
                  <c:v>132.56153973532349</c:v>
                </c:pt>
                <c:pt idx="11">
                  <c:v>133.54811999960856</c:v>
                </c:pt>
                <c:pt idx="12">
                  <c:v>138.1155938069092</c:v>
                </c:pt>
                <c:pt idx="13">
                  <c:v>141.70542210807417</c:v>
                </c:pt>
                <c:pt idx="14">
                  <c:v>146.96412116149486</c:v>
                </c:pt>
                <c:pt idx="15">
                  <c:v>148.16227708599141</c:v>
                </c:pt>
                <c:pt idx="16">
                  <c:v>146.27677461713654</c:v>
                </c:pt>
                <c:pt idx="17">
                  <c:v>143.06787772192305</c:v>
                </c:pt>
                <c:pt idx="18">
                  <c:v>145.76849458297374</c:v>
                </c:pt>
                <c:pt idx="19">
                  <c:v>148.93553796186407</c:v>
                </c:pt>
                <c:pt idx="20">
                  <c:v>146.21593052214013</c:v>
                </c:pt>
                <c:pt idx="21">
                  <c:v>145.67928144026021</c:v>
                </c:pt>
                <c:pt idx="22">
                  <c:v>147.92306977436186</c:v>
                </c:pt>
                <c:pt idx="23">
                  <c:v>141.29419848786944</c:v>
                </c:pt>
                <c:pt idx="24">
                  <c:v>139.51753900840507</c:v>
                </c:pt>
                <c:pt idx="25">
                  <c:v>136.76158799068659</c:v>
                </c:pt>
                <c:pt idx="26">
                  <c:v>135.02899058619417</c:v>
                </c:pt>
                <c:pt idx="27">
                  <c:v>138.83944283990812</c:v>
                </c:pt>
                <c:pt idx="28">
                  <c:v>139.3007859503102</c:v>
                </c:pt>
                <c:pt idx="29">
                  <c:v>139.22079742534504</c:v>
                </c:pt>
                <c:pt idx="30">
                  <c:v>137.48435971994473</c:v>
                </c:pt>
                <c:pt idx="31">
                  <c:v>140.76957425734784</c:v>
                </c:pt>
              </c:numCache>
            </c:numRef>
          </c:val>
          <c:smooth val="1"/>
          <c:extLst>
            <c:ext xmlns:c16="http://schemas.microsoft.com/office/drawing/2014/chart" uri="{C3380CC4-5D6E-409C-BE32-E72D297353CC}">
              <c16:uniqueId val="{00000001-1CA4-4956-96A7-9822F9313CFE}"/>
            </c:ext>
          </c:extLst>
        </c:ser>
        <c:ser>
          <c:idx val="1"/>
          <c:order val="1"/>
          <c:tx>
            <c:strRef>
              <c:f>'15. Quarterly investment'!$C$5</c:f>
              <c:strCache>
                <c:ptCount val="1"/>
                <c:pt idx="0">
                  <c:v> General government </c:v>
                </c:pt>
              </c:strCache>
            </c:strRef>
          </c:tx>
          <c:spPr>
            <a:ln w="28575">
              <a:solidFill>
                <a:srgbClr val="4472C4">
                  <a:lumMod val="20000"/>
                  <a:lumOff val="80000"/>
                </a:srgbClr>
              </a:solidFill>
            </a:ln>
          </c:spPr>
          <c:marker>
            <c:symbol val="circle"/>
            <c:size val="8"/>
            <c:spPr>
              <a:solidFill>
                <a:srgbClr val="4472C4">
                  <a:lumMod val="20000"/>
                  <a:lumOff val="80000"/>
                </a:srgbClr>
              </a:solidFill>
              <a:ln>
                <a:solidFill>
                  <a:srgbClr val="4472C4">
                    <a:lumMod val="20000"/>
                    <a:lumOff val="80000"/>
                  </a:srgbClr>
                </a:solidFill>
              </a:ln>
            </c:spPr>
          </c:marker>
          <c:cat>
            <c:numRef>
              <c:f>'15. Quarterly investment'!$A$6:$A$37</c:f>
              <c:numCache>
                <c:formatCode>General</c:formatCode>
                <c:ptCount val="32"/>
                <c:pt idx="0">
                  <c:v>2010</c:v>
                </c:pt>
                <c:pt idx="4">
                  <c:v>2011</c:v>
                </c:pt>
                <c:pt idx="8">
                  <c:v>2012</c:v>
                </c:pt>
                <c:pt idx="12">
                  <c:v>2013</c:v>
                </c:pt>
                <c:pt idx="16">
                  <c:v>2014</c:v>
                </c:pt>
                <c:pt idx="20">
                  <c:v>2015</c:v>
                </c:pt>
                <c:pt idx="24">
                  <c:v>2016</c:v>
                </c:pt>
                <c:pt idx="28">
                  <c:v>2017</c:v>
                </c:pt>
              </c:numCache>
            </c:numRef>
          </c:cat>
          <c:val>
            <c:numRef>
              <c:f>'15. Quarterly investment'!$C$6:$C$37</c:f>
              <c:numCache>
                <c:formatCode>#,##0</c:formatCode>
                <c:ptCount val="32"/>
                <c:pt idx="0">
                  <c:v>28.111052230745308</c:v>
                </c:pt>
                <c:pt idx="1">
                  <c:v>27.628034374542548</c:v>
                </c:pt>
                <c:pt idx="2">
                  <c:v>27.433442056615668</c:v>
                </c:pt>
                <c:pt idx="3">
                  <c:v>27.290124865405183</c:v>
                </c:pt>
                <c:pt idx="4">
                  <c:v>27.718260342667588</c:v>
                </c:pt>
                <c:pt idx="5">
                  <c:v>28.301329262628762</c:v>
                </c:pt>
                <c:pt idx="6">
                  <c:v>28.857219174833755</c:v>
                </c:pt>
                <c:pt idx="7">
                  <c:v>30.069059568506326</c:v>
                </c:pt>
                <c:pt idx="8">
                  <c:v>31.047760999914502</c:v>
                </c:pt>
                <c:pt idx="9">
                  <c:v>31.04639577540609</c:v>
                </c:pt>
                <c:pt idx="10">
                  <c:v>30.659205573146675</c:v>
                </c:pt>
                <c:pt idx="11">
                  <c:v>30.610664404327149</c:v>
                </c:pt>
                <c:pt idx="12">
                  <c:v>31.320480255175916</c:v>
                </c:pt>
                <c:pt idx="13">
                  <c:v>32.049804385777676</c:v>
                </c:pt>
                <c:pt idx="14">
                  <c:v>32.831657241654497</c:v>
                </c:pt>
                <c:pt idx="15">
                  <c:v>35.061334577638405</c:v>
                </c:pt>
                <c:pt idx="16">
                  <c:v>33.65395935350422</c:v>
                </c:pt>
                <c:pt idx="17">
                  <c:v>34.531363553648099</c:v>
                </c:pt>
                <c:pt idx="18">
                  <c:v>34.79213637859025</c:v>
                </c:pt>
                <c:pt idx="19">
                  <c:v>35.18840025471048</c:v>
                </c:pt>
                <c:pt idx="20">
                  <c:v>36.690996301536565</c:v>
                </c:pt>
                <c:pt idx="21">
                  <c:v>38.6023839621744</c:v>
                </c:pt>
                <c:pt idx="22">
                  <c:v>40.849255378769207</c:v>
                </c:pt>
                <c:pt idx="23">
                  <c:v>41.982222427725858</c:v>
                </c:pt>
                <c:pt idx="24">
                  <c:v>39.469556164482192</c:v>
                </c:pt>
                <c:pt idx="25">
                  <c:v>38.031987275844145</c:v>
                </c:pt>
                <c:pt idx="26">
                  <c:v>37.186091214420543</c:v>
                </c:pt>
                <c:pt idx="27">
                  <c:v>37.922328731658119</c:v>
                </c:pt>
                <c:pt idx="28">
                  <c:v>37.743810518218858</c:v>
                </c:pt>
                <c:pt idx="29">
                  <c:v>37.779498909126438</c:v>
                </c:pt>
                <c:pt idx="30">
                  <c:v>38.336044232333236</c:v>
                </c:pt>
                <c:pt idx="31">
                  <c:v>37.708962601443105</c:v>
                </c:pt>
              </c:numCache>
            </c:numRef>
          </c:val>
          <c:smooth val="1"/>
          <c:extLst>
            <c:ext xmlns:c16="http://schemas.microsoft.com/office/drawing/2014/chart" uri="{C3380CC4-5D6E-409C-BE32-E72D297353CC}">
              <c16:uniqueId val="{00000002-1CA4-4956-96A7-9822F9313CFE}"/>
            </c:ext>
          </c:extLst>
        </c:ser>
        <c:ser>
          <c:idx val="2"/>
          <c:order val="2"/>
          <c:tx>
            <c:strRef>
              <c:f>'15. Quarterly investment'!$D$5</c:f>
              <c:strCache>
                <c:ptCount val="1"/>
                <c:pt idx="0">
                  <c:v> Public corporations </c:v>
                </c:pt>
              </c:strCache>
            </c:strRef>
          </c:tx>
          <c:spPr>
            <a:ln w="19050">
              <a:solidFill>
                <a:srgbClr val="5B9BD5">
                  <a:lumMod val="60000"/>
                  <a:lumOff val="40000"/>
                </a:srgbClr>
              </a:solidFill>
            </a:ln>
          </c:spPr>
          <c:marker>
            <c:symbol val="square"/>
            <c:size val="7"/>
          </c:marker>
          <c:cat>
            <c:numRef>
              <c:f>'15. Quarterly investment'!$A$6:$A$37</c:f>
              <c:numCache>
                <c:formatCode>General</c:formatCode>
                <c:ptCount val="32"/>
                <c:pt idx="0">
                  <c:v>2010</c:v>
                </c:pt>
                <c:pt idx="4">
                  <c:v>2011</c:v>
                </c:pt>
                <c:pt idx="8">
                  <c:v>2012</c:v>
                </c:pt>
                <c:pt idx="12">
                  <c:v>2013</c:v>
                </c:pt>
                <c:pt idx="16">
                  <c:v>2014</c:v>
                </c:pt>
                <c:pt idx="20">
                  <c:v>2015</c:v>
                </c:pt>
                <c:pt idx="24">
                  <c:v>2016</c:v>
                </c:pt>
                <c:pt idx="28">
                  <c:v>2017</c:v>
                </c:pt>
              </c:numCache>
            </c:numRef>
          </c:cat>
          <c:val>
            <c:numRef>
              <c:f>'15. Quarterly investment'!$D$6:$D$37</c:f>
              <c:numCache>
                <c:formatCode>#,##0</c:formatCode>
                <c:ptCount val="32"/>
                <c:pt idx="0">
                  <c:v>42.597714380327872</c:v>
                </c:pt>
                <c:pt idx="1">
                  <c:v>41.156351842524792</c:v>
                </c:pt>
                <c:pt idx="2">
                  <c:v>40.066054475915088</c:v>
                </c:pt>
                <c:pt idx="3">
                  <c:v>38.819119666508087</c:v>
                </c:pt>
                <c:pt idx="4">
                  <c:v>39.465093006904958</c:v>
                </c:pt>
                <c:pt idx="5">
                  <c:v>39.80475368155291</c:v>
                </c:pt>
                <c:pt idx="6">
                  <c:v>40.159373673387613</c:v>
                </c:pt>
                <c:pt idx="7">
                  <c:v>40.147427796227312</c:v>
                </c:pt>
                <c:pt idx="8">
                  <c:v>39.165638557964627</c:v>
                </c:pt>
                <c:pt idx="9">
                  <c:v>40.687995901962942</c:v>
                </c:pt>
                <c:pt idx="10">
                  <c:v>42.337089019820972</c:v>
                </c:pt>
                <c:pt idx="11">
                  <c:v>43.419181442051674</c:v>
                </c:pt>
                <c:pt idx="12">
                  <c:v>43.01199722798043</c:v>
                </c:pt>
                <c:pt idx="13">
                  <c:v>44.788925707920214</c:v>
                </c:pt>
                <c:pt idx="14">
                  <c:v>44.74323868839712</c:v>
                </c:pt>
                <c:pt idx="15">
                  <c:v>44.010018568542797</c:v>
                </c:pt>
                <c:pt idx="16">
                  <c:v>41.874241209729057</c:v>
                </c:pt>
                <c:pt idx="17">
                  <c:v>41.663067138120923</c:v>
                </c:pt>
                <c:pt idx="18">
                  <c:v>41.36694076554457</c:v>
                </c:pt>
                <c:pt idx="19">
                  <c:v>41.673830213959278</c:v>
                </c:pt>
                <c:pt idx="20">
                  <c:v>45.94429615316372</c:v>
                </c:pt>
                <c:pt idx="21">
                  <c:v>44.729087891329826</c:v>
                </c:pt>
                <c:pt idx="22">
                  <c:v>45.676861034679305</c:v>
                </c:pt>
                <c:pt idx="23">
                  <c:v>44.087180048190334</c:v>
                </c:pt>
                <c:pt idx="24">
                  <c:v>43.350965690352893</c:v>
                </c:pt>
                <c:pt idx="25">
                  <c:v>44.350432284427015</c:v>
                </c:pt>
                <c:pt idx="26">
                  <c:v>45.395332824159617</c:v>
                </c:pt>
                <c:pt idx="27">
                  <c:v>46.159658917183279</c:v>
                </c:pt>
                <c:pt idx="28">
                  <c:v>44.121635777830633</c:v>
                </c:pt>
                <c:pt idx="29">
                  <c:v>44.044442949609049</c:v>
                </c:pt>
                <c:pt idx="30">
                  <c:v>43.751034538291243</c:v>
                </c:pt>
                <c:pt idx="31">
                  <c:v>45.024174922689461</c:v>
                </c:pt>
              </c:numCache>
            </c:numRef>
          </c:val>
          <c:smooth val="1"/>
          <c:extLst>
            <c:ext xmlns:c16="http://schemas.microsoft.com/office/drawing/2014/chart" uri="{C3380CC4-5D6E-409C-BE32-E72D297353CC}">
              <c16:uniqueId val="{00000003-1CA4-4956-96A7-9822F9313CFE}"/>
            </c:ext>
          </c:extLst>
        </c:ser>
        <c:dLbls>
          <c:showLegendKey val="0"/>
          <c:showVal val="0"/>
          <c:showCatName val="0"/>
          <c:showSerName val="0"/>
          <c:showPercent val="0"/>
          <c:showBubbleSize val="0"/>
        </c:dLbls>
        <c:marker val="1"/>
        <c:smooth val="0"/>
        <c:axId val="341714432"/>
        <c:axId val="341708160"/>
      </c:lineChart>
      <c:catAx>
        <c:axId val="341704704"/>
        <c:scaling>
          <c:orientation val="minMax"/>
        </c:scaling>
        <c:delete val="0"/>
        <c:axPos val="b"/>
        <c:numFmt formatCode="General" sourceLinked="1"/>
        <c:majorTickMark val="out"/>
        <c:minorTickMark val="none"/>
        <c:tickLblPos val="nextTo"/>
        <c:txPr>
          <a:bodyPr rot="5400000" vert="horz"/>
          <a:lstStyle/>
          <a:p>
            <a:pPr>
              <a:defRPr sz="1800"/>
            </a:pPr>
            <a:endParaRPr lang="en-US"/>
          </a:p>
        </c:txPr>
        <c:crossAx val="341706240"/>
        <c:crosses val="autoZero"/>
        <c:auto val="1"/>
        <c:lblAlgn val="ctr"/>
        <c:lblOffset val="100"/>
        <c:noMultiLvlLbl val="0"/>
      </c:catAx>
      <c:valAx>
        <c:axId val="341706240"/>
        <c:scaling>
          <c:orientation val="minMax"/>
          <c:max val="0.32000000000000006"/>
          <c:min val="0"/>
        </c:scaling>
        <c:delete val="0"/>
        <c:axPos val="l"/>
        <c:majorGridlines>
          <c:spPr>
            <a:ln>
              <a:solidFill>
                <a:sysClr val="window" lastClr="FFFFFF">
                  <a:lumMod val="75000"/>
                </a:sysClr>
              </a:solidFill>
            </a:ln>
          </c:spPr>
        </c:majorGridlines>
        <c:title>
          <c:tx>
            <c:rich>
              <a:bodyPr rot="-5400000" vert="horz"/>
              <a:lstStyle/>
              <a:p>
                <a:pPr>
                  <a:defRPr sz="1600"/>
                </a:pPr>
                <a:r>
                  <a:rPr lang="en-US" sz="1600"/>
                  <a:t>total investment as % of GDP</a:t>
                </a:r>
              </a:p>
            </c:rich>
          </c:tx>
          <c:overlay val="0"/>
        </c:title>
        <c:numFmt formatCode="0.0%" sourceLinked="1"/>
        <c:majorTickMark val="out"/>
        <c:minorTickMark val="none"/>
        <c:tickLblPos val="nextTo"/>
        <c:txPr>
          <a:bodyPr/>
          <a:lstStyle/>
          <a:p>
            <a:pPr>
              <a:defRPr sz="1600"/>
            </a:pPr>
            <a:endParaRPr lang="en-US"/>
          </a:p>
        </c:txPr>
        <c:crossAx val="341704704"/>
        <c:crosses val="autoZero"/>
        <c:crossBetween val="between"/>
        <c:majorUnit val="4.0000000000000008E-2"/>
      </c:valAx>
      <c:valAx>
        <c:axId val="341708160"/>
        <c:scaling>
          <c:orientation val="minMax"/>
        </c:scaling>
        <c:delete val="0"/>
        <c:axPos val="r"/>
        <c:title>
          <c:tx>
            <c:rich>
              <a:bodyPr rot="5400000" vert="horz"/>
              <a:lstStyle/>
              <a:p>
                <a:pPr>
                  <a:defRPr sz="1600"/>
                </a:pPr>
                <a:r>
                  <a:rPr lang="en-US" sz="1600"/>
                  <a:t>billions of constant (2017) rand</a:t>
                </a:r>
              </a:p>
            </c:rich>
          </c:tx>
          <c:overlay val="0"/>
        </c:title>
        <c:numFmt formatCode="#,##0" sourceLinked="1"/>
        <c:majorTickMark val="out"/>
        <c:minorTickMark val="none"/>
        <c:tickLblPos val="nextTo"/>
        <c:txPr>
          <a:bodyPr/>
          <a:lstStyle/>
          <a:p>
            <a:pPr>
              <a:defRPr sz="1600"/>
            </a:pPr>
            <a:endParaRPr lang="en-US"/>
          </a:p>
        </c:txPr>
        <c:crossAx val="341714432"/>
        <c:crosses val="max"/>
        <c:crossBetween val="between"/>
      </c:valAx>
      <c:catAx>
        <c:axId val="341714432"/>
        <c:scaling>
          <c:orientation val="minMax"/>
        </c:scaling>
        <c:delete val="1"/>
        <c:axPos val="b"/>
        <c:numFmt formatCode="General" sourceLinked="1"/>
        <c:majorTickMark val="out"/>
        <c:minorTickMark val="none"/>
        <c:tickLblPos val="nextTo"/>
        <c:crossAx val="341708160"/>
        <c:crosses val="autoZero"/>
        <c:auto val="1"/>
        <c:lblAlgn val="ctr"/>
        <c:lblOffset val="100"/>
        <c:noMultiLvlLbl val="0"/>
      </c:catAx>
      <c:spPr>
        <a:noFill/>
        <a:ln w="25400">
          <a:noFill/>
        </a:ln>
      </c:spPr>
    </c:plotArea>
    <c:legend>
      <c:legendPos val="t"/>
      <c:overlay val="0"/>
      <c:txPr>
        <a:bodyPr/>
        <a:lstStyle/>
        <a:p>
          <a:pPr>
            <a:defRPr sz="1800"/>
          </a:pPr>
          <a:endParaRPr lang="en-US"/>
        </a:p>
      </c:txPr>
    </c:legend>
    <c:plotVisOnly val="1"/>
    <c:dispBlanksAs val="gap"/>
    <c:showDLblsOverMax val="0"/>
  </c:chart>
  <c:txPr>
    <a:bodyPr/>
    <a:lstStyle/>
    <a:p>
      <a:pPr>
        <a:defRPr sz="1400"/>
      </a:pPr>
      <a:endParaRPr lang="en-US"/>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35"/>
    </mc:Choice>
    <mc:Fallback>
      <c:style val="35"/>
    </mc:Fallback>
  </mc:AlternateContent>
  <c:clrMapOvr bg1="lt1" tx1="dk1" bg2="lt2" tx2="dk2" accent1="accent1" accent2="accent2" accent3="accent3" accent4="accent4" accent5="accent5" accent6="accent6" hlink="hlink" folHlink="folHlink"/>
  <c:chart>
    <c:autoTitleDeleted val="1"/>
    <c:plotArea>
      <c:layout/>
      <c:barChart>
        <c:barDir val="col"/>
        <c:grouping val="clustered"/>
        <c:varyColors val="0"/>
        <c:ser>
          <c:idx val="0"/>
          <c:order val="0"/>
          <c:tx>
            <c:strRef>
              <c:f>'16. Change in investment'!$B$4</c:f>
              <c:strCache>
                <c:ptCount val="1"/>
                <c:pt idx="0">
                  <c:v>2010 to 2015</c:v>
                </c:pt>
              </c:strCache>
            </c:strRef>
          </c:tx>
          <c:spPr>
            <a:solidFill>
              <a:srgbClr val="1F497D">
                <a:lumMod val="50000"/>
              </a:srgbClr>
            </a:solidFill>
          </c:spPr>
          <c:invertIfNegative val="0"/>
          <c:cat>
            <c:strRef>
              <c:f>'16. Change in investment'!$A$5:$A$8</c:f>
              <c:strCache>
                <c:ptCount val="4"/>
                <c:pt idx="0">
                  <c:v>Private business enterprises</c:v>
                </c:pt>
                <c:pt idx="1">
                  <c:v>General government</c:v>
                </c:pt>
                <c:pt idx="2">
                  <c:v>Public corporations</c:v>
                </c:pt>
                <c:pt idx="3">
                  <c:v>Total</c:v>
                </c:pt>
              </c:strCache>
            </c:strRef>
          </c:cat>
          <c:val>
            <c:numRef>
              <c:f>'16. Change in investment'!$B$5:$B$8</c:f>
              <c:numCache>
                <c:formatCode>0.0%</c:formatCode>
                <c:ptCount val="4"/>
                <c:pt idx="0">
                  <c:v>3.5705467246035294E-2</c:v>
                </c:pt>
                <c:pt idx="1">
                  <c:v>7.437757727643346E-2</c:v>
                </c:pt>
                <c:pt idx="2">
                  <c:v>2.0987104423024538E-2</c:v>
                </c:pt>
                <c:pt idx="3">
                  <c:v>3.8667706121341627E-2</c:v>
                </c:pt>
              </c:numCache>
            </c:numRef>
          </c:val>
          <c:extLst>
            <c:ext xmlns:c16="http://schemas.microsoft.com/office/drawing/2014/chart" uri="{C3380CC4-5D6E-409C-BE32-E72D297353CC}">
              <c16:uniqueId val="{00000000-6F52-4EC5-B507-3639E6E03E17}"/>
            </c:ext>
          </c:extLst>
        </c:ser>
        <c:ser>
          <c:idx val="1"/>
          <c:order val="1"/>
          <c:tx>
            <c:strRef>
              <c:f>'16. Change in investment'!$C$4</c:f>
              <c:strCache>
                <c:ptCount val="1"/>
                <c:pt idx="0">
                  <c:v>2016</c:v>
                </c:pt>
              </c:strCache>
            </c:strRef>
          </c:tx>
          <c:spPr>
            <a:solidFill>
              <a:srgbClr val="4F81BD">
                <a:lumMod val="20000"/>
                <a:lumOff val="80000"/>
              </a:srgbClr>
            </a:solidFill>
          </c:spPr>
          <c:invertIfNegative val="0"/>
          <c:cat>
            <c:strRef>
              <c:f>'16. Change in investment'!$A$5:$A$8</c:f>
              <c:strCache>
                <c:ptCount val="4"/>
                <c:pt idx="0">
                  <c:v>Private business enterprises</c:v>
                </c:pt>
                <c:pt idx="1">
                  <c:v>General government</c:v>
                </c:pt>
                <c:pt idx="2">
                  <c:v>Public corporations</c:v>
                </c:pt>
                <c:pt idx="3">
                  <c:v>Total</c:v>
                </c:pt>
              </c:strCache>
            </c:strRef>
          </c:cat>
          <c:val>
            <c:numRef>
              <c:f>'16. Change in investment'!$C$5:$C$8</c:f>
              <c:numCache>
                <c:formatCode>0.0%</c:formatCode>
                <c:ptCount val="4"/>
                <c:pt idx="0">
                  <c:v>-5.3296426367221206E-2</c:v>
                </c:pt>
                <c:pt idx="1">
                  <c:v>-3.4876874401743474E-2</c:v>
                </c:pt>
                <c:pt idx="2">
                  <c:v>-6.5454016006201154E-3</c:v>
                </c:pt>
                <c:pt idx="3">
                  <c:v>-4.1104021125835888E-2</c:v>
                </c:pt>
              </c:numCache>
            </c:numRef>
          </c:val>
          <c:extLst>
            <c:ext xmlns:c16="http://schemas.microsoft.com/office/drawing/2014/chart" uri="{C3380CC4-5D6E-409C-BE32-E72D297353CC}">
              <c16:uniqueId val="{00000001-6F52-4EC5-B507-3639E6E03E17}"/>
            </c:ext>
          </c:extLst>
        </c:ser>
        <c:ser>
          <c:idx val="2"/>
          <c:order val="2"/>
          <c:tx>
            <c:strRef>
              <c:f>'16. Change in investment'!$D$4</c:f>
              <c:strCache>
                <c:ptCount val="1"/>
                <c:pt idx="0">
                  <c:v>2017</c:v>
                </c:pt>
              </c:strCache>
            </c:strRef>
          </c:tx>
          <c:invertIfNegative val="0"/>
          <c:cat>
            <c:strRef>
              <c:f>'16. Change in investment'!$A$5:$A$8</c:f>
              <c:strCache>
                <c:ptCount val="4"/>
                <c:pt idx="0">
                  <c:v>Private business enterprises</c:v>
                </c:pt>
                <c:pt idx="1">
                  <c:v>General government</c:v>
                </c:pt>
                <c:pt idx="2">
                  <c:v>Public corporations</c:v>
                </c:pt>
                <c:pt idx="3">
                  <c:v>Total</c:v>
                </c:pt>
              </c:strCache>
            </c:strRef>
          </c:cat>
          <c:val>
            <c:numRef>
              <c:f>'16. Change in investment'!$D$5:$D$8</c:f>
              <c:numCache>
                <c:formatCode>0.0%</c:formatCode>
                <c:ptCount val="4"/>
                <c:pt idx="0">
                  <c:v>1.2059020882408289E-2</c:v>
                </c:pt>
                <c:pt idx="1">
                  <c:v>-6.8255067444450424E-3</c:v>
                </c:pt>
                <c:pt idx="2">
                  <c:v>-1.291502931286681E-2</c:v>
                </c:pt>
                <c:pt idx="3">
                  <c:v>3.8091214947495455E-3</c:v>
                </c:pt>
              </c:numCache>
            </c:numRef>
          </c:val>
          <c:extLst>
            <c:ext xmlns:c16="http://schemas.microsoft.com/office/drawing/2014/chart" uri="{C3380CC4-5D6E-409C-BE32-E72D297353CC}">
              <c16:uniqueId val="{00000002-6F52-4EC5-B507-3639E6E03E17}"/>
            </c:ext>
          </c:extLst>
        </c:ser>
        <c:ser>
          <c:idx val="3"/>
          <c:order val="3"/>
          <c:tx>
            <c:strRef>
              <c:f>'16. Change in investment'!$E$4</c:f>
              <c:strCache>
                <c:ptCount val="1"/>
                <c:pt idx="0">
                  <c:v>Q3 to Q4 2017</c:v>
                </c:pt>
              </c:strCache>
            </c:strRef>
          </c:tx>
          <c:spPr>
            <a:solidFill>
              <a:srgbClr val="F8E0E2"/>
            </a:solidFill>
          </c:spPr>
          <c:invertIfNegative val="0"/>
          <c:cat>
            <c:strRef>
              <c:f>'16. Change in investment'!$A$5:$A$8</c:f>
              <c:strCache>
                <c:ptCount val="4"/>
                <c:pt idx="0">
                  <c:v>Private business enterprises</c:v>
                </c:pt>
                <c:pt idx="1">
                  <c:v>General government</c:v>
                </c:pt>
                <c:pt idx="2">
                  <c:v>Public corporations</c:v>
                </c:pt>
                <c:pt idx="3">
                  <c:v>Total</c:v>
                </c:pt>
              </c:strCache>
            </c:strRef>
          </c:cat>
          <c:val>
            <c:numRef>
              <c:f>'16. Change in investment'!$E$5:$E$8</c:f>
              <c:numCache>
                <c:formatCode>0.0%</c:formatCode>
                <c:ptCount val="4"/>
                <c:pt idx="0">
                  <c:v>2.3895187380550631E-2</c:v>
                </c:pt>
                <c:pt idx="1">
                  <c:v>-1.6357494453255073E-2</c:v>
                </c:pt>
                <c:pt idx="2">
                  <c:v>2.9099663535589126E-2</c:v>
                </c:pt>
                <c:pt idx="3">
                  <c:v>1.7904301752252216E-2</c:v>
                </c:pt>
              </c:numCache>
            </c:numRef>
          </c:val>
          <c:extLst>
            <c:ext xmlns:c16="http://schemas.microsoft.com/office/drawing/2014/chart" uri="{C3380CC4-5D6E-409C-BE32-E72D297353CC}">
              <c16:uniqueId val="{00000003-6F52-4EC5-B507-3639E6E03E17}"/>
            </c:ext>
          </c:extLst>
        </c:ser>
        <c:ser>
          <c:idx val="4"/>
          <c:order val="4"/>
          <c:tx>
            <c:strRef>
              <c:f>'16. Change in investment'!$F$4</c:f>
              <c:strCache>
                <c:ptCount val="1"/>
              </c:strCache>
            </c:strRef>
          </c:tx>
          <c:spPr>
            <a:noFill/>
            <a:ln>
              <a:noFill/>
            </a:ln>
          </c:spPr>
          <c:invertIfNegative val="0"/>
          <c:cat>
            <c:strRef>
              <c:f>'16. Change in investment'!$A$5:$A$8</c:f>
              <c:strCache>
                <c:ptCount val="4"/>
                <c:pt idx="0">
                  <c:v>Private business enterprises</c:v>
                </c:pt>
                <c:pt idx="1">
                  <c:v>General government</c:v>
                </c:pt>
                <c:pt idx="2">
                  <c:v>Public corporations</c:v>
                </c:pt>
                <c:pt idx="3">
                  <c:v>Total</c:v>
                </c:pt>
              </c:strCache>
            </c:strRef>
          </c:cat>
          <c:val>
            <c:numRef>
              <c:f>'16. Change in investment'!$F$5:$F$8</c:f>
              <c:numCache>
                <c:formatCode>0.0%</c:formatCode>
                <c:ptCount val="4"/>
              </c:numCache>
            </c:numRef>
          </c:val>
          <c:extLst>
            <c:ext xmlns:c16="http://schemas.microsoft.com/office/drawing/2014/chart" uri="{C3380CC4-5D6E-409C-BE32-E72D297353CC}">
              <c16:uniqueId val="{00000004-6F52-4EC5-B507-3639E6E03E17}"/>
            </c:ext>
          </c:extLst>
        </c:ser>
        <c:dLbls>
          <c:showLegendKey val="0"/>
          <c:showVal val="0"/>
          <c:showCatName val="0"/>
          <c:showSerName val="0"/>
          <c:showPercent val="0"/>
          <c:showBubbleSize val="0"/>
        </c:dLbls>
        <c:gapWidth val="11"/>
        <c:overlap val="19"/>
        <c:axId val="341762816"/>
        <c:axId val="341764352"/>
      </c:barChart>
      <c:catAx>
        <c:axId val="341762816"/>
        <c:scaling>
          <c:orientation val="minMax"/>
        </c:scaling>
        <c:delete val="0"/>
        <c:axPos val="b"/>
        <c:numFmt formatCode="General" sourceLinked="1"/>
        <c:majorTickMark val="out"/>
        <c:minorTickMark val="none"/>
        <c:tickLblPos val="nextTo"/>
        <c:txPr>
          <a:bodyPr rot="0" vert="horz"/>
          <a:lstStyle/>
          <a:p>
            <a:pPr>
              <a:defRPr sz="1600"/>
            </a:pPr>
            <a:endParaRPr lang="en-US"/>
          </a:p>
        </c:txPr>
        <c:crossAx val="341764352"/>
        <c:crosses val="autoZero"/>
        <c:auto val="1"/>
        <c:lblAlgn val="ctr"/>
        <c:lblOffset val="100"/>
        <c:noMultiLvlLbl val="0"/>
      </c:catAx>
      <c:valAx>
        <c:axId val="341764352"/>
        <c:scaling>
          <c:orientation val="minMax"/>
          <c:max val="8.0000000000000016E-2"/>
        </c:scaling>
        <c:delete val="0"/>
        <c:axPos val="l"/>
        <c:majorGridlines>
          <c:spPr>
            <a:ln>
              <a:solidFill>
                <a:sysClr val="window" lastClr="FFFFFF">
                  <a:lumMod val="75000"/>
                </a:sysClr>
              </a:solidFill>
            </a:ln>
          </c:spPr>
        </c:majorGridlines>
        <c:numFmt formatCode="0.0%" sourceLinked="1"/>
        <c:majorTickMark val="out"/>
        <c:minorTickMark val="none"/>
        <c:tickLblPos val="nextTo"/>
        <c:txPr>
          <a:bodyPr/>
          <a:lstStyle/>
          <a:p>
            <a:pPr>
              <a:defRPr sz="1600"/>
            </a:pPr>
            <a:endParaRPr lang="en-US"/>
          </a:p>
        </c:txPr>
        <c:crossAx val="341762816"/>
        <c:crosses val="autoZero"/>
        <c:crossBetween val="between"/>
      </c:valAx>
      <c:spPr>
        <a:noFill/>
        <a:ln w="25400">
          <a:noFill/>
        </a:ln>
      </c:spPr>
    </c:plotArea>
    <c:legend>
      <c:legendPos val="t"/>
      <c:overlay val="0"/>
      <c:txPr>
        <a:bodyPr/>
        <a:lstStyle/>
        <a:p>
          <a:pPr>
            <a:defRPr sz="1800"/>
          </a:pPr>
          <a:endParaRPr lang="en-US"/>
        </a:p>
      </c:txPr>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35"/>
    </mc:Choice>
    <mc:Fallback>
      <c:style val="35"/>
    </mc:Fallback>
  </mc:AlternateContent>
  <c:clrMapOvr bg1="lt1" tx1="dk1" bg2="lt2" tx2="dk2" accent1="accent1" accent2="accent2" accent3="accent3" accent4="accent4" accent5="accent5" accent6="accent6" hlink="hlink" folHlink="folHlink"/>
  <c:chart>
    <c:autoTitleDeleted val="1"/>
    <c:plotArea>
      <c:layout/>
      <c:barChart>
        <c:barDir val="col"/>
        <c:grouping val="clustered"/>
        <c:varyColors val="0"/>
        <c:ser>
          <c:idx val="0"/>
          <c:order val="0"/>
          <c:tx>
            <c:strRef>
              <c:f>'2. GDP per capita'!$B$3</c:f>
              <c:strCache>
                <c:ptCount val="1"/>
                <c:pt idx="0">
                  <c:v>GDP per capita in 2017 rand</c:v>
                </c:pt>
              </c:strCache>
            </c:strRef>
          </c:tx>
          <c:spPr>
            <a:solidFill>
              <a:srgbClr val="1F497D">
                <a:lumMod val="50000"/>
              </a:srgbClr>
            </a:solidFill>
          </c:spPr>
          <c:invertIfNegative val="0"/>
          <c:dLbls>
            <c:spPr>
              <a:noFill/>
              <a:ln>
                <a:noFill/>
              </a:ln>
              <a:effectLst/>
            </c:spPr>
            <c:txPr>
              <a:bodyPr rot="5400000" vert="horz"/>
              <a:lstStyle/>
              <a:p>
                <a:pPr>
                  <a:defRPr>
                    <a:solidFill>
                      <a:schemeClr val="bg1"/>
                    </a:solidFill>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'2. GDP per capita'!$A$4:$A$27</c:f>
              <c:numCache>
                <c:formatCode>General</c:formatCode>
                <c:ptCount val="24"/>
                <c:pt idx="0">
                  <c:v>1994</c:v>
                </c:pt>
                <c:pt idx="1">
                  <c:v>1995</c:v>
                </c:pt>
                <c:pt idx="2">
                  <c:v>1996</c:v>
                </c:pt>
                <c:pt idx="3">
                  <c:v>1997</c:v>
                </c:pt>
                <c:pt idx="4">
                  <c:v>1998</c:v>
                </c:pt>
                <c:pt idx="5">
                  <c:v>1999</c:v>
                </c:pt>
                <c:pt idx="6">
                  <c:v>2000</c:v>
                </c:pt>
                <c:pt idx="7">
                  <c:v>2001</c:v>
                </c:pt>
                <c:pt idx="8">
                  <c:v>2002</c:v>
                </c:pt>
                <c:pt idx="9">
                  <c:v>2003</c:v>
                </c:pt>
                <c:pt idx="10">
                  <c:v>2004</c:v>
                </c:pt>
                <c:pt idx="11">
                  <c:v>2005</c:v>
                </c:pt>
                <c:pt idx="12">
                  <c:v>2006</c:v>
                </c:pt>
                <c:pt idx="13">
                  <c:v>2007</c:v>
                </c:pt>
                <c:pt idx="14">
                  <c:v>2008</c:v>
                </c:pt>
                <c:pt idx="15">
                  <c:v>2009</c:v>
                </c:pt>
                <c:pt idx="16">
                  <c:v>2010</c:v>
                </c:pt>
                <c:pt idx="17">
                  <c:v>2011</c:v>
                </c:pt>
                <c:pt idx="18">
                  <c:v>2012</c:v>
                </c:pt>
                <c:pt idx="19">
                  <c:v>2013</c:v>
                </c:pt>
                <c:pt idx="20">
                  <c:v>2014</c:v>
                </c:pt>
                <c:pt idx="21">
                  <c:v>2015</c:v>
                </c:pt>
                <c:pt idx="22">
                  <c:v>2016</c:v>
                </c:pt>
                <c:pt idx="23">
                  <c:v>2017</c:v>
                </c:pt>
              </c:numCache>
            </c:numRef>
          </c:cat>
          <c:val>
            <c:numRef>
              <c:f>'2. GDP per capita'!$B$4:$B$27</c:f>
              <c:numCache>
                <c:formatCode>_ * #\ ##0_ ;_ * \-#\ ##0_ ;_ * "-"??_ ;_ @_ </c:formatCode>
                <c:ptCount val="24"/>
                <c:pt idx="0">
                  <c:v>61000</c:v>
                </c:pt>
                <c:pt idx="1">
                  <c:v>61000</c:v>
                </c:pt>
                <c:pt idx="2">
                  <c:v>63000</c:v>
                </c:pt>
                <c:pt idx="3">
                  <c:v>63000</c:v>
                </c:pt>
                <c:pt idx="4">
                  <c:v>63000</c:v>
                </c:pt>
                <c:pt idx="5">
                  <c:v>63000</c:v>
                </c:pt>
                <c:pt idx="6">
                  <c:v>65000</c:v>
                </c:pt>
                <c:pt idx="7">
                  <c:v>66000</c:v>
                </c:pt>
                <c:pt idx="8">
                  <c:v>67000</c:v>
                </c:pt>
                <c:pt idx="9">
                  <c:v>69000</c:v>
                </c:pt>
                <c:pt idx="10">
                  <c:v>71000</c:v>
                </c:pt>
                <c:pt idx="11">
                  <c:v>74000</c:v>
                </c:pt>
                <c:pt idx="12">
                  <c:v>77000</c:v>
                </c:pt>
                <c:pt idx="13">
                  <c:v>80000</c:v>
                </c:pt>
                <c:pt idx="14">
                  <c:v>81000</c:v>
                </c:pt>
                <c:pt idx="15">
                  <c:v>79000</c:v>
                </c:pt>
                <c:pt idx="16">
                  <c:v>80000</c:v>
                </c:pt>
                <c:pt idx="17">
                  <c:v>82000</c:v>
                </c:pt>
                <c:pt idx="18">
                  <c:v>83000</c:v>
                </c:pt>
                <c:pt idx="19">
                  <c:v>83000</c:v>
                </c:pt>
                <c:pt idx="20">
                  <c:v>84000</c:v>
                </c:pt>
                <c:pt idx="21">
                  <c:v>83000</c:v>
                </c:pt>
                <c:pt idx="22">
                  <c:v>83000</c:v>
                </c:pt>
                <c:pt idx="23">
                  <c:v>82000</c:v>
                </c:pt>
              </c:numCache>
            </c:numRef>
          </c:val>
          <c:extLst>
            <c:ext xmlns:c16="http://schemas.microsoft.com/office/drawing/2014/chart" uri="{C3380CC4-5D6E-409C-BE32-E72D297353CC}">
              <c16:uniqueId val="{00000000-D121-4C23-AEFA-7C8769A08C8A}"/>
            </c:ext>
          </c:extLst>
        </c:ser>
        <c:dLbls>
          <c:showLegendKey val="0"/>
          <c:showVal val="0"/>
          <c:showCatName val="0"/>
          <c:showSerName val="0"/>
          <c:showPercent val="0"/>
          <c:showBubbleSize val="0"/>
        </c:dLbls>
        <c:gapWidth val="11"/>
        <c:overlap val="19"/>
        <c:axId val="260634112"/>
        <c:axId val="260635648"/>
      </c:barChart>
      <c:lineChart>
        <c:grouping val="standard"/>
        <c:varyColors val="0"/>
        <c:ser>
          <c:idx val="1"/>
          <c:order val="1"/>
          <c:tx>
            <c:strRef>
              <c:f>'2. GDP per capita'!$C$3</c:f>
              <c:strCache>
                <c:ptCount val="1"/>
                <c:pt idx="0">
                  <c:v>population growth</c:v>
                </c:pt>
              </c:strCache>
            </c:strRef>
          </c:tx>
          <c:spPr>
            <a:ln>
              <a:noFill/>
            </a:ln>
          </c:spPr>
          <c:marker>
            <c:symbol val="circle"/>
            <c:size val="26"/>
            <c:spPr>
              <a:solidFill>
                <a:srgbClr val="EBF6F9"/>
              </a:solidFill>
            </c:spPr>
          </c:marker>
          <c:dLbls>
            <c:spPr>
              <a:noFill/>
              <a:ln>
                <a:noFill/>
              </a:ln>
              <a:effectLst/>
            </c:spPr>
            <c:txPr>
              <a:bodyPr/>
              <a:lstStyle/>
              <a:p>
                <a:pPr>
                  <a:defRPr sz="1200"/>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'2. GDP per capita'!$A$4:$A$27</c:f>
              <c:numCache>
                <c:formatCode>General</c:formatCode>
                <c:ptCount val="24"/>
                <c:pt idx="0">
                  <c:v>1994</c:v>
                </c:pt>
                <c:pt idx="1">
                  <c:v>1995</c:v>
                </c:pt>
                <c:pt idx="2">
                  <c:v>1996</c:v>
                </c:pt>
                <c:pt idx="3">
                  <c:v>1997</c:v>
                </c:pt>
                <c:pt idx="4">
                  <c:v>1998</c:v>
                </c:pt>
                <c:pt idx="5">
                  <c:v>1999</c:v>
                </c:pt>
                <c:pt idx="6">
                  <c:v>2000</c:v>
                </c:pt>
                <c:pt idx="7">
                  <c:v>2001</c:v>
                </c:pt>
                <c:pt idx="8">
                  <c:v>2002</c:v>
                </c:pt>
                <c:pt idx="9">
                  <c:v>2003</c:v>
                </c:pt>
                <c:pt idx="10">
                  <c:v>2004</c:v>
                </c:pt>
                <c:pt idx="11">
                  <c:v>2005</c:v>
                </c:pt>
                <c:pt idx="12">
                  <c:v>2006</c:v>
                </c:pt>
                <c:pt idx="13">
                  <c:v>2007</c:v>
                </c:pt>
                <c:pt idx="14">
                  <c:v>2008</c:v>
                </c:pt>
                <c:pt idx="15">
                  <c:v>2009</c:v>
                </c:pt>
                <c:pt idx="16">
                  <c:v>2010</c:v>
                </c:pt>
                <c:pt idx="17">
                  <c:v>2011</c:v>
                </c:pt>
                <c:pt idx="18">
                  <c:v>2012</c:v>
                </c:pt>
                <c:pt idx="19">
                  <c:v>2013</c:v>
                </c:pt>
                <c:pt idx="20">
                  <c:v>2014</c:v>
                </c:pt>
                <c:pt idx="21">
                  <c:v>2015</c:v>
                </c:pt>
                <c:pt idx="22">
                  <c:v>2016</c:v>
                </c:pt>
                <c:pt idx="23">
                  <c:v>2017</c:v>
                </c:pt>
              </c:numCache>
            </c:numRef>
          </c:cat>
          <c:val>
            <c:numRef>
              <c:f>'2. GDP per capita'!$C$4:$C$27</c:f>
              <c:numCache>
                <c:formatCode>0.0%</c:formatCode>
                <c:ptCount val="24"/>
                <c:pt idx="0">
                  <c:v>2.3699316642730173E-2</c:v>
                </c:pt>
                <c:pt idx="1">
                  <c:v>2.1408955139977426E-2</c:v>
                </c:pt>
                <c:pt idx="2">
                  <c:v>1.891060402671596E-2</c:v>
                </c:pt>
                <c:pt idx="3">
                  <c:v>1.6851133858210909E-2</c:v>
                </c:pt>
                <c:pt idx="4">
                  <c:v>1.5435711878329705E-2</c:v>
                </c:pt>
                <c:pt idx="5">
                  <c:v>1.4906836288429481E-2</c:v>
                </c:pt>
                <c:pt idx="6">
                  <c:v>1.4991410401067329E-2</c:v>
                </c:pt>
                <c:pt idx="8">
                  <c:v>1.3415452568934061E-2</c:v>
                </c:pt>
                <c:pt idx="9">
                  <c:v>1.1753942432102926E-2</c:v>
                </c:pt>
                <c:pt idx="10">
                  <c:v>1.2056059884058223E-2</c:v>
                </c:pt>
                <c:pt idx="11">
                  <c:v>1.2360422067668297E-2</c:v>
                </c:pt>
                <c:pt idx="12">
                  <c:v>1.2667151346408723E-2</c:v>
                </c:pt>
                <c:pt idx="13">
                  <c:v>1.2976320680097242E-2</c:v>
                </c:pt>
                <c:pt idx="14">
                  <c:v>1.3288002222518136E-2</c:v>
                </c:pt>
                <c:pt idx="15">
                  <c:v>1.3602287308724703E-2</c:v>
                </c:pt>
                <c:pt idx="16">
                  <c:v>1.391923246337301E-2</c:v>
                </c:pt>
                <c:pt idx="17">
                  <c:v>1.4238920440025948E-2</c:v>
                </c:pt>
                <c:pt idx="18">
                  <c:v>1.4561391074614294E-2</c:v>
                </c:pt>
                <c:pt idx="19">
                  <c:v>1.4886710160817884E-2</c:v>
                </c:pt>
                <c:pt idx="20">
                  <c:v>1.5214925803114898E-2</c:v>
                </c:pt>
                <c:pt idx="21">
                  <c:v>1.5546076286305777E-2</c:v>
                </c:pt>
                <c:pt idx="22">
                  <c:v>1.5880202192990023E-2</c:v>
                </c:pt>
                <c:pt idx="23">
                  <c:v>1.6217341963367105E-2</c:v>
                </c:pt>
              </c:numCache>
            </c:numRef>
          </c:val>
          <c:smooth val="0"/>
          <c:extLst>
            <c:ext xmlns:c16="http://schemas.microsoft.com/office/drawing/2014/chart" uri="{C3380CC4-5D6E-409C-BE32-E72D297353CC}">
              <c16:uniqueId val="{00000001-D121-4C23-AEFA-7C8769A08C8A}"/>
            </c:ext>
          </c:extLst>
        </c:ser>
        <c:dLbls>
          <c:showLegendKey val="0"/>
          <c:showVal val="0"/>
          <c:showCatName val="0"/>
          <c:showSerName val="0"/>
          <c:showPercent val="0"/>
          <c:showBubbleSize val="0"/>
        </c:dLbls>
        <c:marker val="1"/>
        <c:smooth val="0"/>
        <c:axId val="260647936"/>
        <c:axId val="260646016"/>
      </c:lineChart>
      <c:catAx>
        <c:axId val="260634112"/>
        <c:scaling>
          <c:orientation val="minMax"/>
        </c:scaling>
        <c:delete val="0"/>
        <c:axPos val="b"/>
        <c:numFmt formatCode="General" sourceLinked="1"/>
        <c:majorTickMark val="out"/>
        <c:minorTickMark val="none"/>
        <c:tickLblPos val="nextTo"/>
        <c:txPr>
          <a:bodyPr rot="5400000" vert="horz"/>
          <a:lstStyle/>
          <a:p>
            <a:pPr>
              <a:defRPr sz="1600" b="1"/>
            </a:pPr>
            <a:endParaRPr lang="en-US"/>
          </a:p>
        </c:txPr>
        <c:crossAx val="260635648"/>
        <c:crosses val="autoZero"/>
        <c:auto val="1"/>
        <c:lblAlgn val="ctr"/>
        <c:lblOffset val="100"/>
        <c:noMultiLvlLbl val="0"/>
      </c:catAx>
      <c:valAx>
        <c:axId val="260635648"/>
        <c:scaling>
          <c:orientation val="minMax"/>
        </c:scaling>
        <c:delete val="0"/>
        <c:axPos val="l"/>
        <c:majorGridlines>
          <c:spPr>
            <a:ln>
              <a:solidFill>
                <a:sysClr val="window" lastClr="FFFFFF">
                  <a:lumMod val="85000"/>
                </a:sysClr>
              </a:solidFill>
            </a:ln>
          </c:spPr>
        </c:majorGridlines>
        <c:title>
          <c:tx>
            <c:rich>
              <a:bodyPr rot="-5400000" vert="horz"/>
              <a:lstStyle/>
              <a:p>
                <a:pPr>
                  <a:defRPr sz="1600"/>
                </a:pPr>
                <a:r>
                  <a:rPr lang="en-US"/>
                  <a:t>constant (2017) rand</a:t>
                </a:r>
              </a:p>
            </c:rich>
          </c:tx>
          <c:overlay val="0"/>
        </c:title>
        <c:numFmt formatCode="_ * #\ ##0_ ;_ * \-#\ ##0_ ;_ * &quot;-&quot;??_ ;_ @_ " sourceLinked="1"/>
        <c:majorTickMark val="out"/>
        <c:minorTickMark val="none"/>
        <c:tickLblPos val="nextTo"/>
        <c:txPr>
          <a:bodyPr/>
          <a:lstStyle/>
          <a:p>
            <a:pPr>
              <a:defRPr sz="1600"/>
            </a:pPr>
            <a:endParaRPr lang="en-US"/>
          </a:p>
        </c:txPr>
        <c:crossAx val="260634112"/>
        <c:crosses val="autoZero"/>
        <c:crossBetween val="between"/>
      </c:valAx>
      <c:valAx>
        <c:axId val="260646016"/>
        <c:scaling>
          <c:orientation val="minMax"/>
        </c:scaling>
        <c:delete val="0"/>
        <c:axPos val="r"/>
        <c:title>
          <c:tx>
            <c:rich>
              <a:bodyPr rot="5400000" vert="horz"/>
              <a:lstStyle/>
              <a:p>
                <a:pPr>
                  <a:defRPr sz="1600"/>
                </a:pPr>
                <a:r>
                  <a:rPr lang="en-ZA"/>
                  <a:t>Title</a:t>
                </a:r>
              </a:p>
            </c:rich>
          </c:tx>
          <c:overlay val="0"/>
        </c:title>
        <c:numFmt formatCode="0.0%" sourceLinked="1"/>
        <c:majorTickMark val="out"/>
        <c:minorTickMark val="none"/>
        <c:tickLblPos val="nextTo"/>
        <c:txPr>
          <a:bodyPr/>
          <a:lstStyle/>
          <a:p>
            <a:pPr>
              <a:defRPr sz="1600"/>
            </a:pPr>
            <a:endParaRPr lang="en-US"/>
          </a:p>
        </c:txPr>
        <c:crossAx val="260647936"/>
        <c:crosses val="max"/>
        <c:crossBetween val="between"/>
      </c:valAx>
      <c:catAx>
        <c:axId val="260647936"/>
        <c:scaling>
          <c:orientation val="minMax"/>
        </c:scaling>
        <c:delete val="1"/>
        <c:axPos val="b"/>
        <c:numFmt formatCode="General" sourceLinked="1"/>
        <c:majorTickMark val="out"/>
        <c:minorTickMark val="none"/>
        <c:tickLblPos val="nextTo"/>
        <c:crossAx val="260646016"/>
        <c:crosses val="autoZero"/>
        <c:auto val="1"/>
        <c:lblAlgn val="ctr"/>
        <c:lblOffset val="100"/>
        <c:noMultiLvlLbl val="0"/>
      </c:catAx>
      <c:spPr>
        <a:noFill/>
        <a:ln w="25400">
          <a:noFill/>
        </a:ln>
      </c:spPr>
    </c:plotArea>
    <c:legend>
      <c:legendPos val="t"/>
      <c:overlay val="0"/>
      <c:txPr>
        <a:bodyPr/>
        <a:lstStyle/>
        <a:p>
          <a:pPr>
            <a:defRPr sz="1800"/>
          </a:pPr>
          <a:endParaRPr lang="en-US"/>
        </a:p>
      </c:txPr>
    </c:legend>
    <c:plotVisOnly val="1"/>
    <c:dispBlanksAs val="gap"/>
    <c:showDLblsOverMax val="0"/>
  </c:chart>
  <c:txPr>
    <a:bodyPr/>
    <a:lstStyle/>
    <a:p>
      <a:pPr>
        <a:defRPr sz="1400"/>
      </a:pPr>
      <a:endParaRPr lang="en-US"/>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35"/>
    </mc:Choice>
    <mc:Fallback>
      <c:style val="35"/>
    </mc:Fallback>
  </mc:AlternateContent>
  <c:clrMapOvr bg1="lt1" tx1="dk1" bg2="lt2" tx2="dk2" accent1="accent1" accent2="accent2" accent3="accent3" accent4="accent4" accent5="accent5" accent6="accent6" hlink="hlink" folHlink="folHlink"/>
  <c:chart>
    <c:autoTitleDeleted val="0"/>
    <c:plotArea>
      <c:layout/>
      <c:lineChart>
        <c:grouping val="standard"/>
        <c:varyColors val="0"/>
        <c:ser>
          <c:idx val="1"/>
          <c:order val="0"/>
          <c:tx>
            <c:strRef>
              <c:f>'17. Return on assets'!$C$5</c:f>
              <c:strCache>
                <c:ptCount val="1"/>
                <c:pt idx="0">
                  <c:v> manufacturing </c:v>
                </c:pt>
              </c:strCache>
            </c:strRef>
          </c:tx>
          <c:spPr>
            <a:ln w="50800">
              <a:solidFill>
                <a:sysClr val="windowText" lastClr="000000"/>
              </a:solidFill>
            </a:ln>
          </c:spPr>
          <c:marker>
            <c:symbol val="none"/>
          </c:marker>
          <c:cat>
            <c:numRef>
              <c:f>'17. Return on assets'!$A$6:$A$12</c:f>
              <c:numCache>
                <c:formatCode>General</c:formatCode>
                <c:ptCount val="7"/>
                <c:pt idx="0">
                  <c:v>2011</c:v>
                </c:pt>
                <c:pt idx="1">
                  <c:v>2012</c:v>
                </c:pt>
                <c:pt idx="2">
                  <c:v>2013</c:v>
                </c:pt>
                <c:pt idx="3">
                  <c:v>2014</c:v>
                </c:pt>
                <c:pt idx="4">
                  <c:v>2015</c:v>
                </c:pt>
                <c:pt idx="5">
                  <c:v>2016</c:v>
                </c:pt>
                <c:pt idx="6">
                  <c:v>2017</c:v>
                </c:pt>
              </c:numCache>
            </c:numRef>
          </c:cat>
          <c:val>
            <c:numRef>
              <c:f>'17. Return on assets'!$C$6:$C$12</c:f>
              <c:numCache>
                <c:formatCode>0.0%</c:formatCode>
                <c:ptCount val="7"/>
                <c:pt idx="0">
                  <c:v>9.5881605177245546E-2</c:v>
                </c:pt>
                <c:pt idx="1">
                  <c:v>0.10809064883652235</c:v>
                </c:pt>
                <c:pt idx="2">
                  <c:v>0.10593310831137662</c:v>
                </c:pt>
                <c:pt idx="3">
                  <c:v>9.9361276906908463E-2</c:v>
                </c:pt>
                <c:pt idx="4">
                  <c:v>9.0015056752374339E-2</c:v>
                </c:pt>
                <c:pt idx="5">
                  <c:v>9.9446651546544404E-2</c:v>
                </c:pt>
                <c:pt idx="6">
                  <c:v>8.4474123372305671E-2</c:v>
                </c:pt>
              </c:numCache>
            </c:numRef>
          </c:val>
          <c:smooth val="1"/>
          <c:extLst>
            <c:ext xmlns:c16="http://schemas.microsoft.com/office/drawing/2014/chart" uri="{C3380CC4-5D6E-409C-BE32-E72D297353CC}">
              <c16:uniqueId val="{00000000-F79A-4C56-A083-A6B73E539676}"/>
            </c:ext>
          </c:extLst>
        </c:ser>
        <c:ser>
          <c:idx val="3"/>
          <c:order val="1"/>
          <c:tx>
            <c:strRef>
              <c:f>'17. Return on assets'!$E$5</c:f>
              <c:strCache>
                <c:ptCount val="1"/>
                <c:pt idx="0">
                  <c:v> other </c:v>
                </c:pt>
              </c:strCache>
            </c:strRef>
          </c:tx>
          <c:spPr>
            <a:ln w="22225"/>
          </c:spPr>
          <c:marker>
            <c:symbol val="triangle"/>
            <c:size val="6"/>
          </c:marker>
          <c:cat>
            <c:numRef>
              <c:f>'17. Return on assets'!$A$6:$A$12</c:f>
              <c:numCache>
                <c:formatCode>General</c:formatCode>
                <c:ptCount val="7"/>
                <c:pt idx="0">
                  <c:v>2011</c:v>
                </c:pt>
                <c:pt idx="1">
                  <c:v>2012</c:v>
                </c:pt>
                <c:pt idx="2">
                  <c:v>2013</c:v>
                </c:pt>
                <c:pt idx="3">
                  <c:v>2014</c:v>
                </c:pt>
                <c:pt idx="4">
                  <c:v>2015</c:v>
                </c:pt>
                <c:pt idx="5">
                  <c:v>2016</c:v>
                </c:pt>
                <c:pt idx="6">
                  <c:v>2017</c:v>
                </c:pt>
              </c:numCache>
            </c:numRef>
          </c:cat>
          <c:val>
            <c:numRef>
              <c:f>'17. Return on assets'!$E$6:$E$12</c:f>
              <c:numCache>
                <c:formatCode>0.0%</c:formatCode>
                <c:ptCount val="7"/>
                <c:pt idx="0">
                  <c:v>6.9142913133197342E-2</c:v>
                </c:pt>
                <c:pt idx="1">
                  <c:v>7.3083121747429453E-2</c:v>
                </c:pt>
                <c:pt idx="2">
                  <c:v>6.837044080838553E-2</c:v>
                </c:pt>
                <c:pt idx="3">
                  <c:v>7.3761090791320635E-2</c:v>
                </c:pt>
                <c:pt idx="4">
                  <c:v>6.5638732599177269E-2</c:v>
                </c:pt>
                <c:pt idx="5">
                  <c:v>5.4213419943758459E-2</c:v>
                </c:pt>
                <c:pt idx="6">
                  <c:v>6.2073876812714514E-2</c:v>
                </c:pt>
              </c:numCache>
            </c:numRef>
          </c:val>
          <c:smooth val="1"/>
          <c:extLst>
            <c:ext xmlns:c16="http://schemas.microsoft.com/office/drawing/2014/chart" uri="{C3380CC4-5D6E-409C-BE32-E72D297353CC}">
              <c16:uniqueId val="{00000001-F79A-4C56-A083-A6B73E539676}"/>
            </c:ext>
          </c:extLst>
        </c:ser>
        <c:ser>
          <c:idx val="2"/>
          <c:order val="2"/>
          <c:tx>
            <c:strRef>
              <c:f>'17. Return on assets'!$D$5</c:f>
              <c:strCache>
                <c:ptCount val="1"/>
                <c:pt idx="0">
                  <c:v> construction </c:v>
                </c:pt>
              </c:strCache>
            </c:strRef>
          </c:tx>
          <c:spPr>
            <a:ln w="19050">
              <a:solidFill>
                <a:srgbClr val="5B9BD5">
                  <a:lumMod val="50000"/>
                </a:srgbClr>
              </a:solidFill>
            </a:ln>
          </c:spPr>
          <c:marker>
            <c:symbol val="square"/>
            <c:size val="7"/>
          </c:marker>
          <c:cat>
            <c:numRef>
              <c:f>'17. Return on assets'!$A$6:$A$12</c:f>
              <c:numCache>
                <c:formatCode>General</c:formatCode>
                <c:ptCount val="7"/>
                <c:pt idx="0">
                  <c:v>2011</c:v>
                </c:pt>
                <c:pt idx="1">
                  <c:v>2012</c:v>
                </c:pt>
                <c:pt idx="2">
                  <c:v>2013</c:v>
                </c:pt>
                <c:pt idx="3">
                  <c:v>2014</c:v>
                </c:pt>
                <c:pt idx="4">
                  <c:v>2015</c:v>
                </c:pt>
                <c:pt idx="5">
                  <c:v>2016</c:v>
                </c:pt>
                <c:pt idx="6">
                  <c:v>2017</c:v>
                </c:pt>
              </c:numCache>
            </c:numRef>
          </c:cat>
          <c:val>
            <c:numRef>
              <c:f>'17. Return on assets'!$D$6:$D$12</c:f>
              <c:numCache>
                <c:formatCode>0.0%</c:formatCode>
                <c:ptCount val="7"/>
                <c:pt idx="0">
                  <c:v>6.3844794808579811E-2</c:v>
                </c:pt>
                <c:pt idx="1">
                  <c:v>8.1194647359234595E-2</c:v>
                </c:pt>
                <c:pt idx="2">
                  <c:v>0.14699480094266645</c:v>
                </c:pt>
                <c:pt idx="3">
                  <c:v>8.6894410450780751E-2</c:v>
                </c:pt>
                <c:pt idx="4">
                  <c:v>0.11582499129911575</c:v>
                </c:pt>
                <c:pt idx="5">
                  <c:v>7.9436243946292381E-2</c:v>
                </c:pt>
                <c:pt idx="6">
                  <c:v>4.7140595967242446E-2</c:v>
                </c:pt>
              </c:numCache>
            </c:numRef>
          </c:val>
          <c:smooth val="1"/>
          <c:extLst>
            <c:ext xmlns:c16="http://schemas.microsoft.com/office/drawing/2014/chart" uri="{C3380CC4-5D6E-409C-BE32-E72D297353CC}">
              <c16:uniqueId val="{00000002-F79A-4C56-A083-A6B73E539676}"/>
            </c:ext>
          </c:extLst>
        </c:ser>
        <c:ser>
          <c:idx val="0"/>
          <c:order val="3"/>
          <c:tx>
            <c:strRef>
              <c:f>'17. Return on assets'!$B$5</c:f>
              <c:strCache>
                <c:ptCount val="1"/>
                <c:pt idx="0">
                  <c:v> mining </c:v>
                </c:pt>
              </c:strCache>
            </c:strRef>
          </c:tx>
          <c:spPr>
            <a:ln w="22225">
              <a:solidFill>
                <a:srgbClr val="1F497D">
                  <a:lumMod val="50000"/>
                </a:srgbClr>
              </a:solidFill>
            </a:ln>
          </c:spPr>
          <c:marker>
            <c:symbol val="circle"/>
            <c:size val="5"/>
          </c:marker>
          <c:cat>
            <c:numRef>
              <c:f>'17. Return on assets'!$A$6:$A$12</c:f>
              <c:numCache>
                <c:formatCode>General</c:formatCode>
                <c:ptCount val="7"/>
                <c:pt idx="0">
                  <c:v>2011</c:v>
                </c:pt>
                <c:pt idx="1">
                  <c:v>2012</c:v>
                </c:pt>
                <c:pt idx="2">
                  <c:v>2013</c:v>
                </c:pt>
                <c:pt idx="3">
                  <c:v>2014</c:v>
                </c:pt>
                <c:pt idx="4">
                  <c:v>2015</c:v>
                </c:pt>
                <c:pt idx="5">
                  <c:v>2016</c:v>
                </c:pt>
                <c:pt idx="6">
                  <c:v>2017</c:v>
                </c:pt>
              </c:numCache>
            </c:numRef>
          </c:cat>
          <c:val>
            <c:numRef>
              <c:f>'17. Return on assets'!$B$6:$B$12</c:f>
              <c:numCache>
                <c:formatCode>0.0%</c:formatCode>
                <c:ptCount val="7"/>
                <c:pt idx="0">
                  <c:v>5.6768915223062946E-2</c:v>
                </c:pt>
                <c:pt idx="1">
                  <c:v>4.5677166207312894E-2</c:v>
                </c:pt>
                <c:pt idx="2">
                  <c:v>1.4069639183560292E-2</c:v>
                </c:pt>
                <c:pt idx="3">
                  <c:v>2.0179960394422554E-2</c:v>
                </c:pt>
                <c:pt idx="4">
                  <c:v>-7.0874328385651881E-3</c:v>
                </c:pt>
                <c:pt idx="5">
                  <c:v>5.2911419475514202E-3</c:v>
                </c:pt>
                <c:pt idx="6">
                  <c:v>1.8313704358617393E-2</c:v>
                </c:pt>
              </c:numCache>
            </c:numRef>
          </c:val>
          <c:smooth val="1"/>
          <c:extLst>
            <c:ext xmlns:c16="http://schemas.microsoft.com/office/drawing/2014/chart" uri="{C3380CC4-5D6E-409C-BE32-E72D297353CC}">
              <c16:uniqueId val="{00000003-F79A-4C56-A083-A6B73E539676}"/>
            </c:ext>
          </c:extLst>
        </c:ser>
        <c:dLbls>
          <c:showLegendKey val="0"/>
          <c:showVal val="0"/>
          <c:showCatName val="0"/>
          <c:showSerName val="0"/>
          <c:showPercent val="0"/>
          <c:showBubbleSize val="0"/>
        </c:dLbls>
        <c:smooth val="0"/>
        <c:axId val="341879040"/>
        <c:axId val="341884928"/>
      </c:lineChart>
      <c:catAx>
        <c:axId val="341879040"/>
        <c:scaling>
          <c:orientation val="minMax"/>
        </c:scaling>
        <c:delete val="0"/>
        <c:axPos val="b"/>
        <c:numFmt formatCode="General" sourceLinked="1"/>
        <c:majorTickMark val="out"/>
        <c:minorTickMark val="none"/>
        <c:tickLblPos val="nextTo"/>
        <c:txPr>
          <a:bodyPr rot="5400000" vert="horz"/>
          <a:lstStyle/>
          <a:p>
            <a:pPr>
              <a:defRPr/>
            </a:pPr>
            <a:endParaRPr lang="en-US"/>
          </a:p>
        </c:txPr>
        <c:crossAx val="341884928"/>
        <c:crosses val="autoZero"/>
        <c:auto val="1"/>
        <c:lblAlgn val="ctr"/>
        <c:lblOffset val="100"/>
        <c:noMultiLvlLbl val="0"/>
      </c:catAx>
      <c:valAx>
        <c:axId val="341884928"/>
        <c:scaling>
          <c:orientation val="minMax"/>
          <c:max val="0.16000000000000003"/>
          <c:min val="-2.0000000000000004E-2"/>
        </c:scaling>
        <c:delete val="0"/>
        <c:axPos val="l"/>
        <c:majorGridlines>
          <c:spPr>
            <a:ln>
              <a:solidFill>
                <a:sysClr val="window" lastClr="FFFFFF">
                  <a:lumMod val="75000"/>
                </a:sysClr>
              </a:solidFill>
            </a:ln>
          </c:spPr>
        </c:majorGridlines>
        <c:numFmt formatCode="0.0%" sourceLinked="1"/>
        <c:majorTickMark val="out"/>
        <c:minorTickMark val="none"/>
        <c:tickLblPos val="nextTo"/>
        <c:crossAx val="341879040"/>
        <c:crosses val="autoZero"/>
        <c:crossBetween val="between"/>
      </c:valAx>
      <c:spPr>
        <a:noFill/>
        <a:ln w="25400">
          <a:noFill/>
        </a:ln>
      </c:spPr>
    </c:plotArea>
    <c:legend>
      <c:legendPos val="r"/>
      <c:overlay val="0"/>
    </c:legend>
    <c:plotVisOnly val="1"/>
    <c:dispBlanksAs val="gap"/>
    <c:showDLblsOverMax val="0"/>
  </c:chart>
  <c:txPr>
    <a:bodyPr/>
    <a:lstStyle/>
    <a:p>
      <a:pPr>
        <a:defRPr sz="14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35"/>
    </mc:Choice>
    <mc:Fallback>
      <c:style val="35"/>
    </mc:Fallback>
  </mc:AlternateContent>
  <c:clrMapOvr bg1="lt1" tx1="dk1" bg2="lt2" tx2="dk2" accent1="accent1" accent2="accent2" accent3="accent3" accent4="accent4" accent5="accent5" accent6="accent6" hlink="hlink" folHlink="folHlink"/>
  <c:chart>
    <c:autoTitleDeleted val="1"/>
    <c:plotArea>
      <c:layout/>
      <c:barChart>
        <c:barDir val="col"/>
        <c:grouping val="clustered"/>
        <c:varyColors val="0"/>
        <c:ser>
          <c:idx val="1"/>
          <c:order val="0"/>
          <c:tx>
            <c:strRef>
              <c:f>'18. Mining and mfg profits'!$C$3</c:f>
              <c:strCache>
                <c:ptCount val="1"/>
                <c:pt idx="0">
                  <c:v> Manufacturing </c:v>
                </c:pt>
              </c:strCache>
            </c:strRef>
          </c:tx>
          <c:spPr>
            <a:solidFill>
              <a:srgbClr val="4F81BD">
                <a:lumMod val="20000"/>
                <a:lumOff val="80000"/>
              </a:srgbClr>
            </a:solidFill>
          </c:spPr>
          <c:invertIfNegative val="0"/>
          <c:cat>
            <c:numRef>
              <c:f>'18. Mining and mfg profits'!$A$4:$A$34</c:f>
              <c:numCache>
                <c:formatCode>General</c:formatCode>
                <c:ptCount val="31"/>
                <c:pt idx="0">
                  <c:v>2010</c:v>
                </c:pt>
                <c:pt idx="4">
                  <c:v>2011</c:v>
                </c:pt>
                <c:pt idx="8">
                  <c:v>2012</c:v>
                </c:pt>
                <c:pt idx="12">
                  <c:v>2013</c:v>
                </c:pt>
                <c:pt idx="16">
                  <c:v>2014</c:v>
                </c:pt>
                <c:pt idx="20">
                  <c:v>2015</c:v>
                </c:pt>
                <c:pt idx="24">
                  <c:v>2016</c:v>
                </c:pt>
                <c:pt idx="28">
                  <c:v>2017</c:v>
                </c:pt>
              </c:numCache>
            </c:numRef>
          </c:cat>
          <c:val>
            <c:numRef>
              <c:f>'18. Mining and mfg profits'!$C$4:$C$34</c:f>
              <c:numCache>
                <c:formatCode>_ * #\ ##0_ ;_ * \-#\ ##0_ ;_ * "-"??_ ;_ @_ </c:formatCode>
                <c:ptCount val="31"/>
                <c:pt idx="0">
                  <c:v>39.982593123209178</c:v>
                </c:pt>
                <c:pt idx="1">
                  <c:v>41.589413988657846</c:v>
                </c:pt>
                <c:pt idx="2">
                  <c:v>40.765400843881856</c:v>
                </c:pt>
                <c:pt idx="3">
                  <c:v>53.332072829131654</c:v>
                </c:pt>
                <c:pt idx="4">
                  <c:v>43.029742410303598</c:v>
                </c:pt>
                <c:pt idx="5">
                  <c:v>42.897127371273719</c:v>
                </c:pt>
                <c:pt idx="6">
                  <c:v>47.793282918149465</c:v>
                </c:pt>
                <c:pt idx="7">
                  <c:v>56.854911971830987</c:v>
                </c:pt>
                <c:pt idx="8">
                  <c:v>52.62513876843019</c:v>
                </c:pt>
                <c:pt idx="9">
                  <c:v>48.985743589743592</c:v>
                </c:pt>
                <c:pt idx="10">
                  <c:v>50.270363944138815</c:v>
                </c:pt>
                <c:pt idx="11">
                  <c:v>49.119412499999996</c:v>
                </c:pt>
                <c:pt idx="12">
                  <c:v>48.699819524200173</c:v>
                </c:pt>
                <c:pt idx="13">
                  <c:v>42.48531338455318</c:v>
                </c:pt>
                <c:pt idx="14">
                  <c:v>61.111828685258963</c:v>
                </c:pt>
                <c:pt idx="15">
                  <c:v>51.688494071146245</c:v>
                </c:pt>
                <c:pt idx="16">
                  <c:v>49.024889663182336</c:v>
                </c:pt>
                <c:pt idx="17">
                  <c:v>36.176353968856816</c:v>
                </c:pt>
                <c:pt idx="18">
                  <c:v>47.086872890888642</c:v>
                </c:pt>
                <c:pt idx="19">
                  <c:v>38.813358264771871</c:v>
                </c:pt>
                <c:pt idx="20">
                  <c:v>39.612881040892184</c:v>
                </c:pt>
                <c:pt idx="21">
                  <c:v>49.499487831456605</c:v>
                </c:pt>
                <c:pt idx="22">
                  <c:v>47.864575725026867</c:v>
                </c:pt>
                <c:pt idx="23">
                  <c:v>35.199992867332391</c:v>
                </c:pt>
                <c:pt idx="24">
                  <c:v>39.731036649214666</c:v>
                </c:pt>
                <c:pt idx="25">
                  <c:v>45.63058461538462</c:v>
                </c:pt>
                <c:pt idx="26">
                  <c:v>90.61286727456941</c:v>
                </c:pt>
                <c:pt idx="27">
                  <c:v>41.898497825359655</c:v>
                </c:pt>
                <c:pt idx="28">
                  <c:v>30.2040906106369</c:v>
                </c:pt>
                <c:pt idx="29">
                  <c:v>46.462363636363641</c:v>
                </c:pt>
                <c:pt idx="30">
                  <c:v>52.351999999999997</c:v>
                </c:pt>
              </c:numCache>
            </c:numRef>
          </c:val>
          <c:extLst>
            <c:ext xmlns:c16="http://schemas.microsoft.com/office/drawing/2014/chart" uri="{C3380CC4-5D6E-409C-BE32-E72D297353CC}">
              <c16:uniqueId val="{00000000-D78E-4883-992E-6294650E9CE9}"/>
            </c:ext>
          </c:extLst>
        </c:ser>
        <c:ser>
          <c:idx val="0"/>
          <c:order val="1"/>
          <c:tx>
            <c:strRef>
              <c:f>'18. Mining and mfg profits'!$B$3</c:f>
              <c:strCache>
                <c:ptCount val="1"/>
                <c:pt idx="0">
                  <c:v> Mining </c:v>
                </c:pt>
              </c:strCache>
            </c:strRef>
          </c:tx>
          <c:spPr>
            <a:solidFill>
              <a:srgbClr val="1F497D">
                <a:lumMod val="50000"/>
              </a:srgbClr>
            </a:solidFill>
          </c:spPr>
          <c:invertIfNegative val="0"/>
          <c:cat>
            <c:numRef>
              <c:f>'18. Mining and mfg profits'!$A$4:$A$34</c:f>
              <c:numCache>
                <c:formatCode>General</c:formatCode>
                <c:ptCount val="31"/>
                <c:pt idx="0">
                  <c:v>2010</c:v>
                </c:pt>
                <c:pt idx="4">
                  <c:v>2011</c:v>
                </c:pt>
                <c:pt idx="8">
                  <c:v>2012</c:v>
                </c:pt>
                <c:pt idx="12">
                  <c:v>2013</c:v>
                </c:pt>
                <c:pt idx="16">
                  <c:v>2014</c:v>
                </c:pt>
                <c:pt idx="20">
                  <c:v>2015</c:v>
                </c:pt>
                <c:pt idx="24">
                  <c:v>2016</c:v>
                </c:pt>
                <c:pt idx="28">
                  <c:v>2017</c:v>
                </c:pt>
              </c:numCache>
            </c:numRef>
          </c:cat>
          <c:val>
            <c:numRef>
              <c:f>'18. Mining and mfg profits'!$B$4:$B$34</c:f>
              <c:numCache>
                <c:formatCode>_ * #\ ##0_ ;_ * \-#\ ##0_ ;_ * "-"??_ ;_ @_ </c:formatCode>
                <c:ptCount val="31"/>
                <c:pt idx="0">
                  <c:v>14.059942693409743</c:v>
                </c:pt>
                <c:pt idx="1">
                  <c:v>27.411337429111533</c:v>
                </c:pt>
                <c:pt idx="2">
                  <c:v>24.775049226441631</c:v>
                </c:pt>
                <c:pt idx="3">
                  <c:v>40.611428571428576</c:v>
                </c:pt>
                <c:pt idx="4">
                  <c:v>28.338739650413991</c:v>
                </c:pt>
                <c:pt idx="5">
                  <c:v>30.68925474254743</c:v>
                </c:pt>
                <c:pt idx="6">
                  <c:v>33.748078291814949</c:v>
                </c:pt>
                <c:pt idx="7">
                  <c:v>34.803301056338029</c:v>
                </c:pt>
                <c:pt idx="8">
                  <c:v>28.396912402428452</c:v>
                </c:pt>
                <c:pt idx="9">
                  <c:v>33.628179487179487</c:v>
                </c:pt>
                <c:pt idx="10">
                  <c:v>15.24862039779941</c:v>
                </c:pt>
                <c:pt idx="11">
                  <c:v>6.3641125000000001</c:v>
                </c:pt>
                <c:pt idx="12">
                  <c:v>19.600840853158331</c:v>
                </c:pt>
                <c:pt idx="13">
                  <c:v>8.8676627577840677</c:v>
                </c:pt>
                <c:pt idx="14">
                  <c:v>0.12064541832669323</c:v>
                </c:pt>
                <c:pt idx="15">
                  <c:v>-1.8271304347826087</c:v>
                </c:pt>
                <c:pt idx="16">
                  <c:v>23.388536585365852</c:v>
                </c:pt>
                <c:pt idx="17">
                  <c:v>11.098416255222178</c:v>
                </c:pt>
                <c:pt idx="18">
                  <c:v>13.934544431946007</c:v>
                </c:pt>
                <c:pt idx="19">
                  <c:v>3.8896559461480926</c:v>
                </c:pt>
                <c:pt idx="20">
                  <c:v>-0.11716728624535315</c:v>
                </c:pt>
                <c:pt idx="21">
                  <c:v>-13.366803487104981</c:v>
                </c:pt>
                <c:pt idx="22">
                  <c:v>-6.9820945220193362</c:v>
                </c:pt>
                <c:pt idx="23">
                  <c:v>-15.139236804564911</c:v>
                </c:pt>
                <c:pt idx="24">
                  <c:v>-1.330910994764398</c:v>
                </c:pt>
                <c:pt idx="25">
                  <c:v>11.494800000000001</c:v>
                </c:pt>
                <c:pt idx="26">
                  <c:v>14.958480243161095</c:v>
                </c:pt>
                <c:pt idx="27">
                  <c:v>24.517377049180329</c:v>
                </c:pt>
                <c:pt idx="28">
                  <c:v>14.109917925147734</c:v>
                </c:pt>
                <c:pt idx="29">
                  <c:v>-9.8217857142857152</c:v>
                </c:pt>
                <c:pt idx="30">
                  <c:v>6.9329999999999998</c:v>
                </c:pt>
              </c:numCache>
            </c:numRef>
          </c:val>
          <c:extLst>
            <c:ext xmlns:c16="http://schemas.microsoft.com/office/drawing/2014/chart" uri="{C3380CC4-5D6E-409C-BE32-E72D297353CC}">
              <c16:uniqueId val="{00000001-D78E-4883-992E-6294650E9CE9}"/>
            </c:ext>
          </c:extLst>
        </c:ser>
        <c:dLbls>
          <c:showLegendKey val="0"/>
          <c:showVal val="0"/>
          <c:showCatName val="0"/>
          <c:showSerName val="0"/>
          <c:showPercent val="0"/>
          <c:showBubbleSize val="0"/>
        </c:dLbls>
        <c:gapWidth val="11"/>
        <c:overlap val="19"/>
        <c:axId val="345351680"/>
        <c:axId val="345353216"/>
      </c:barChart>
      <c:catAx>
        <c:axId val="345351680"/>
        <c:scaling>
          <c:orientation val="minMax"/>
        </c:scaling>
        <c:delete val="0"/>
        <c:axPos val="b"/>
        <c:numFmt formatCode="General" sourceLinked="1"/>
        <c:majorTickMark val="out"/>
        <c:minorTickMark val="none"/>
        <c:tickLblPos val="nextTo"/>
        <c:txPr>
          <a:bodyPr rot="5400000" vert="horz"/>
          <a:lstStyle/>
          <a:p>
            <a:pPr>
              <a:defRPr sz="1600"/>
            </a:pPr>
            <a:endParaRPr lang="en-US"/>
          </a:p>
        </c:txPr>
        <c:crossAx val="345353216"/>
        <c:crosses val="autoZero"/>
        <c:auto val="1"/>
        <c:lblAlgn val="ctr"/>
        <c:lblOffset val="100"/>
        <c:noMultiLvlLbl val="0"/>
      </c:catAx>
      <c:valAx>
        <c:axId val="345353216"/>
        <c:scaling>
          <c:orientation val="minMax"/>
          <c:min val="-20"/>
        </c:scaling>
        <c:delete val="0"/>
        <c:axPos val="l"/>
        <c:majorGridlines>
          <c:spPr>
            <a:ln>
              <a:solidFill>
                <a:sysClr val="window" lastClr="FFFFFF">
                  <a:lumMod val="75000"/>
                </a:sysClr>
              </a:solidFill>
            </a:ln>
          </c:spPr>
        </c:majorGridlines>
        <c:title>
          <c:tx>
            <c:rich>
              <a:bodyPr rot="-5400000" vert="horz"/>
              <a:lstStyle/>
              <a:p>
                <a:pPr>
                  <a:defRPr sz="1600"/>
                </a:pPr>
                <a:r>
                  <a:rPr lang="en-US" sz="1600"/>
                  <a:t>billions of constant (2017) rand</a:t>
                </a:r>
              </a:p>
            </c:rich>
          </c:tx>
          <c:overlay val="0"/>
        </c:title>
        <c:numFmt formatCode="_ * #\ ##0_ ;_ * \-#\ ##0_ ;_ * &quot;-&quot;??_ ;_ @_ " sourceLinked="1"/>
        <c:majorTickMark val="out"/>
        <c:minorTickMark val="none"/>
        <c:tickLblPos val="nextTo"/>
        <c:txPr>
          <a:bodyPr/>
          <a:lstStyle/>
          <a:p>
            <a:pPr>
              <a:defRPr sz="1600"/>
            </a:pPr>
            <a:endParaRPr lang="en-US"/>
          </a:p>
        </c:txPr>
        <c:crossAx val="345351680"/>
        <c:crosses val="autoZero"/>
        <c:crossBetween val="between"/>
        <c:majorUnit val="10"/>
      </c:valAx>
      <c:spPr>
        <a:noFill/>
        <a:ln w="25400">
          <a:noFill/>
        </a:ln>
      </c:spPr>
    </c:plotArea>
    <c:legend>
      <c:legendPos val="t"/>
      <c:overlay val="0"/>
      <c:txPr>
        <a:bodyPr/>
        <a:lstStyle/>
        <a:p>
          <a:pPr>
            <a:defRPr sz="1800"/>
          </a:pPr>
          <a:endParaRPr lang="en-US"/>
        </a:p>
      </c:txPr>
    </c:legend>
    <c:plotVisOnly val="1"/>
    <c:dispBlanksAs val="gap"/>
    <c:showDLblsOverMax val="0"/>
  </c:chart>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35"/>
    </mc:Choice>
    <mc:Fallback>
      <c:style val="35"/>
    </mc:Fallback>
  </mc:AlternateContent>
  <c:clrMapOvr bg1="lt1" tx1="dk1" bg2="lt2" tx2="dk2" accent1="accent1" accent2="accent2" accent3="accent3" accent4="accent4" accent5="accent5" accent6="accent6" hlink="hlink" folHlink="folHlink"/>
  <c:chart>
    <c:autoTitleDeleted val="1"/>
    <c:plotArea>
      <c:layout/>
      <c:barChart>
        <c:barDir val="col"/>
        <c:grouping val="clustered"/>
        <c:varyColors val="0"/>
        <c:ser>
          <c:idx val="0"/>
          <c:order val="0"/>
          <c:tx>
            <c:strRef>
              <c:f>'19. GDP revisions'!$D$4</c:f>
              <c:strCache>
                <c:ptCount val="1"/>
                <c:pt idx="0">
                  <c:v>initial estimate</c:v>
                </c:pt>
              </c:strCache>
            </c:strRef>
          </c:tx>
          <c:spPr>
            <a:solidFill>
              <a:srgbClr val="4472C4">
                <a:lumMod val="20000"/>
                <a:lumOff val="80000"/>
              </a:srgbClr>
            </a:solidFill>
          </c:spPr>
          <c:invertIfNegative val="0"/>
          <c:dLbls>
            <c:dLbl>
              <c:idx val="2"/>
              <c:layout>
                <c:manualLayout>
                  <c:x val="-8.6605993533998567E-17"/>
                  <c:y val="-4.2987187370224413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90F-470A-9705-35106C09A462}"/>
                </c:ext>
              </c:extLst>
            </c:dLbl>
            <c:dLbl>
              <c:idx val="3"/>
              <c:layout>
                <c:manualLayout>
                  <c:x val="-3.5430133914747101E-3"/>
                  <c:y val="-2.5976359849240209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048-44EE-B0D1-DAC07A559ACF}"/>
                </c:ext>
              </c:extLst>
            </c:dLbl>
            <c:spPr>
              <a:noFill/>
              <a:ln>
                <a:noFill/>
              </a:ln>
              <a:effectLst/>
            </c:spPr>
            <c:txPr>
              <a:bodyPr/>
              <a:lstStyle/>
              <a:p>
                <a:pPr>
                  <a:defRPr>
                    <a:solidFill>
                      <a:schemeClr val="tx1"/>
                    </a:solidFill>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'19. GDP revisions'!$B$5:$C$11</c:f>
              <c:multiLvlStrCache>
                <c:ptCount val="7"/>
                <c:lvl>
                  <c:pt idx="0">
                    <c:v>Q1</c:v>
                  </c:pt>
                  <c:pt idx="1">
                    <c:v>Q2</c:v>
                  </c:pt>
                  <c:pt idx="2">
                    <c:v>Q3</c:v>
                  </c:pt>
                  <c:pt idx="3">
                    <c:v>Q4</c:v>
                  </c:pt>
                  <c:pt idx="4">
                    <c:v>Q1</c:v>
                  </c:pt>
                  <c:pt idx="5">
                    <c:v>Q2</c:v>
                  </c:pt>
                  <c:pt idx="6">
                    <c:v>Q3</c:v>
                  </c:pt>
                </c:lvl>
                <c:lvl>
                  <c:pt idx="0">
                    <c:v>2016</c:v>
                  </c:pt>
                  <c:pt idx="4">
                    <c:v>2017</c:v>
                  </c:pt>
                </c:lvl>
              </c:multiLvlStrCache>
            </c:multiLvlStrRef>
          </c:cat>
          <c:val>
            <c:numRef>
              <c:f>'19. GDP revisions'!$D$5:$D$11</c:f>
              <c:numCache>
                <c:formatCode>0.00%</c:formatCode>
                <c:ptCount val="7"/>
                <c:pt idx="0">
                  <c:v>-3.0135952867089699E-3</c:v>
                </c:pt>
                <c:pt idx="1">
                  <c:v>8.1498280423168978E-3</c:v>
                </c:pt>
                <c:pt idx="2">
                  <c:v>4.9962543689940908E-4</c:v>
                </c:pt>
                <c:pt idx="3">
                  <c:v>-7.5084522961477163E-4</c:v>
                </c:pt>
                <c:pt idx="4">
                  <c:v>-1.7546125985610228E-3</c:v>
                </c:pt>
                <c:pt idx="5">
                  <c:v>6.192246325636086E-3</c:v>
                </c:pt>
                <c:pt idx="6">
                  <c:v>4.9629315732038215E-3</c:v>
                </c:pt>
              </c:numCache>
            </c:numRef>
          </c:val>
          <c:extLst>
            <c:ext xmlns:c16="http://schemas.microsoft.com/office/drawing/2014/chart" uri="{C3380CC4-5D6E-409C-BE32-E72D297353CC}">
              <c16:uniqueId val="{00000001-E048-44EE-B0D1-DAC07A559ACF}"/>
            </c:ext>
          </c:extLst>
        </c:ser>
        <c:ser>
          <c:idx val="2"/>
          <c:order val="1"/>
          <c:tx>
            <c:strRef>
              <c:f>'19. GDP revisions'!$E$4</c:f>
              <c:strCache>
                <c:ptCount val="1"/>
                <c:pt idx="0">
                  <c:v>revised estimate</c:v>
                </c:pt>
              </c:strCache>
            </c:strRef>
          </c:tx>
          <c:spPr>
            <a:solidFill>
              <a:srgbClr val="5B9BD5">
                <a:lumMod val="75000"/>
              </a:srgbClr>
            </a:solidFill>
          </c:spPr>
          <c:invertIfNegative val="0"/>
          <c:dLbls>
            <c:dLbl>
              <c:idx val="2"/>
              <c:dLblPos val="inBase"/>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E048-44EE-B0D1-DAC07A559ACF}"/>
                </c:ext>
              </c:extLst>
            </c:dLbl>
            <c:spPr>
              <a:noFill/>
              <a:ln>
                <a:noFill/>
              </a:ln>
              <a:effectLst/>
            </c:spPr>
            <c:txPr>
              <a:bodyPr/>
              <a:lstStyle/>
              <a:p>
                <a:pPr>
                  <a:defRPr>
                    <a:solidFill>
                      <a:schemeClr val="bg1"/>
                    </a:solidFill>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'19. GDP revisions'!$B$5:$C$11</c:f>
              <c:multiLvlStrCache>
                <c:ptCount val="7"/>
                <c:lvl>
                  <c:pt idx="0">
                    <c:v>Q1</c:v>
                  </c:pt>
                  <c:pt idx="1">
                    <c:v>Q2</c:v>
                  </c:pt>
                  <c:pt idx="2">
                    <c:v>Q3</c:v>
                  </c:pt>
                  <c:pt idx="3">
                    <c:v>Q4</c:v>
                  </c:pt>
                  <c:pt idx="4">
                    <c:v>Q1</c:v>
                  </c:pt>
                  <c:pt idx="5">
                    <c:v>Q2</c:v>
                  </c:pt>
                  <c:pt idx="6">
                    <c:v>Q3</c:v>
                  </c:pt>
                </c:lvl>
                <c:lvl>
                  <c:pt idx="0">
                    <c:v>2016</c:v>
                  </c:pt>
                  <c:pt idx="4">
                    <c:v>2017</c:v>
                  </c:pt>
                </c:lvl>
              </c:multiLvlStrCache>
            </c:multiLvlStrRef>
          </c:cat>
          <c:val>
            <c:numRef>
              <c:f>'19. GDP revisions'!$E$5:$E$11</c:f>
              <c:numCache>
                <c:formatCode>0.00%</c:formatCode>
                <c:ptCount val="7"/>
                <c:pt idx="0">
                  <c:v>-2.0060281549298953E-3</c:v>
                </c:pt>
                <c:pt idx="1">
                  <c:v>8.8809900082158499E-3</c:v>
                </c:pt>
                <c:pt idx="2">
                  <c:v>2.4906793143211203E-3</c:v>
                </c:pt>
                <c:pt idx="3">
                  <c:v>9.985034904038681E-4</c:v>
                </c:pt>
                <c:pt idx="4">
                  <c:v>-1.2523506095245551E-3</c:v>
                </c:pt>
                <c:pt idx="5">
                  <c:v>7.1724639967380988E-3</c:v>
                </c:pt>
                <c:pt idx="6">
                  <c:v>5.7010612896968293E-3</c:v>
                </c:pt>
              </c:numCache>
            </c:numRef>
          </c:val>
          <c:extLst>
            <c:ext xmlns:c16="http://schemas.microsoft.com/office/drawing/2014/chart" uri="{C3380CC4-5D6E-409C-BE32-E72D297353CC}">
              <c16:uniqueId val="{00000003-E048-44EE-B0D1-DAC07A559ACF}"/>
            </c:ext>
          </c:extLst>
        </c:ser>
        <c:dLbls>
          <c:showLegendKey val="0"/>
          <c:showVal val="0"/>
          <c:showCatName val="0"/>
          <c:showSerName val="0"/>
          <c:showPercent val="0"/>
          <c:showBubbleSize val="0"/>
        </c:dLbls>
        <c:gapWidth val="11"/>
        <c:axId val="345062016"/>
        <c:axId val="345067904"/>
      </c:barChart>
      <c:catAx>
        <c:axId val="345062016"/>
        <c:scaling>
          <c:orientation val="minMax"/>
        </c:scaling>
        <c:delete val="0"/>
        <c:axPos val="b"/>
        <c:numFmt formatCode="General" sourceLinked="1"/>
        <c:majorTickMark val="out"/>
        <c:minorTickMark val="none"/>
        <c:tickLblPos val="low"/>
        <c:txPr>
          <a:bodyPr rot="5400000" vert="horz"/>
          <a:lstStyle/>
          <a:p>
            <a:pPr>
              <a:defRPr sz="1600" b="1"/>
            </a:pPr>
            <a:endParaRPr lang="en-US"/>
          </a:p>
        </c:txPr>
        <c:crossAx val="345067904"/>
        <c:crosses val="autoZero"/>
        <c:auto val="1"/>
        <c:lblAlgn val="ctr"/>
        <c:lblOffset val="200"/>
        <c:noMultiLvlLbl val="0"/>
      </c:catAx>
      <c:valAx>
        <c:axId val="345067904"/>
        <c:scaling>
          <c:orientation val="minMax"/>
        </c:scaling>
        <c:delete val="0"/>
        <c:axPos val="l"/>
        <c:majorGridlines>
          <c:spPr>
            <a:ln>
              <a:solidFill>
                <a:sysClr val="window" lastClr="FFFFFF">
                  <a:lumMod val="85000"/>
                </a:sysClr>
              </a:solidFill>
            </a:ln>
          </c:spPr>
        </c:majorGridlines>
        <c:numFmt formatCode="0.00%" sourceLinked="1"/>
        <c:majorTickMark val="out"/>
        <c:minorTickMark val="none"/>
        <c:tickLblPos val="nextTo"/>
        <c:txPr>
          <a:bodyPr/>
          <a:lstStyle/>
          <a:p>
            <a:pPr>
              <a:defRPr sz="1600"/>
            </a:pPr>
            <a:endParaRPr lang="en-US"/>
          </a:p>
        </c:txPr>
        <c:crossAx val="345062016"/>
        <c:crosses val="autoZero"/>
        <c:crossBetween val="between"/>
      </c:valAx>
      <c:spPr>
        <a:noFill/>
        <a:ln w="25400">
          <a:noFill/>
        </a:ln>
      </c:spPr>
    </c:plotArea>
    <c:legend>
      <c:legendPos val="t"/>
      <c:overlay val="0"/>
      <c:txPr>
        <a:bodyPr/>
        <a:lstStyle/>
        <a:p>
          <a:pPr>
            <a:defRPr sz="1800"/>
          </a:pPr>
          <a:endParaRPr lang="en-US"/>
        </a:p>
      </c:txPr>
    </c:legend>
    <c:plotVisOnly val="1"/>
    <c:dispBlanksAs val="gap"/>
    <c:showDLblsOverMax val="0"/>
  </c:chart>
  <c:txPr>
    <a:bodyPr/>
    <a:lstStyle/>
    <a:p>
      <a:pPr>
        <a:defRPr sz="1400"/>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35"/>
    </mc:Choice>
    <mc:Fallback>
      <c:style val="35"/>
    </mc:Fallback>
  </mc:AlternateContent>
  <c:clrMapOvr bg1="lt1" tx1="dk1" bg2="lt2" tx2="dk2" accent1="accent1" accent2="accent2" accent3="accent3" accent4="accent4" accent5="accent5" accent6="accent6" hlink="hlink" folHlink="folHlink"/>
  <c:chart>
    <c:autoTitleDeleted val="1"/>
    <c:plotArea>
      <c:layout/>
      <c:lineChart>
        <c:grouping val="standard"/>
        <c:varyColors val="0"/>
        <c:ser>
          <c:idx val="0"/>
          <c:order val="0"/>
          <c:tx>
            <c:strRef>
              <c:f>'20. Bitcoin price in USD'!$D$3</c:f>
              <c:strCache>
                <c:ptCount val="1"/>
                <c:pt idx="0">
                  <c:v>Price at start of month</c:v>
                </c:pt>
              </c:strCache>
            </c:strRef>
          </c:tx>
          <c:spPr>
            <a:ln w="31750">
              <a:solidFill>
                <a:srgbClr val="1F497D">
                  <a:lumMod val="50000"/>
                </a:srgbClr>
              </a:solidFill>
            </a:ln>
          </c:spPr>
          <c:marker>
            <c:symbol val="none"/>
          </c:marker>
          <c:cat>
            <c:multiLvlStrRef>
              <c:f>'20. Bitcoin price in USD'!$B$4:$C$81</c:f>
              <c:multiLvlStrCache>
                <c:ptCount val="78"/>
                <c:lvl>
                  <c:pt idx="0">
                    <c:v>9</c:v>
                  </c:pt>
                  <c:pt idx="1">
                    <c:v>11</c:v>
                  </c:pt>
                  <c:pt idx="2">
                    <c:v>12</c:v>
                  </c:pt>
                  <c:pt idx="3">
                    <c:v>1</c:v>
                  </c:pt>
                  <c:pt idx="4">
                    <c:v>2</c:v>
                  </c:pt>
                  <c:pt idx="5">
                    <c:v>3</c:v>
                  </c:pt>
                  <c:pt idx="6">
                    <c:v>4</c:v>
                  </c:pt>
                  <c:pt idx="7">
                    <c:v>5</c:v>
                  </c:pt>
                  <c:pt idx="8">
                    <c:v>6</c:v>
                  </c:pt>
                  <c:pt idx="9">
                    <c:v>7</c:v>
                  </c:pt>
                  <c:pt idx="10">
                    <c:v>8</c:v>
                  </c:pt>
                  <c:pt idx="11">
                    <c:v>9</c:v>
                  </c:pt>
                  <c:pt idx="12">
                    <c:v>10</c:v>
                  </c:pt>
                  <c:pt idx="13">
                    <c:v>11</c:v>
                  </c:pt>
                  <c:pt idx="14">
                    <c:v>12</c:v>
                  </c:pt>
                  <c:pt idx="15">
                    <c:v>1</c:v>
                  </c:pt>
                  <c:pt idx="16">
                    <c:v>2</c:v>
                  </c:pt>
                  <c:pt idx="17">
                    <c:v>3</c:v>
                  </c:pt>
                  <c:pt idx="18">
                    <c:v>4</c:v>
                  </c:pt>
                  <c:pt idx="19">
                    <c:v>5</c:v>
                  </c:pt>
                  <c:pt idx="20">
                    <c:v>6</c:v>
                  </c:pt>
                  <c:pt idx="21">
                    <c:v>7</c:v>
                  </c:pt>
                  <c:pt idx="22">
                    <c:v>8</c:v>
                  </c:pt>
                  <c:pt idx="23">
                    <c:v>9</c:v>
                  </c:pt>
                  <c:pt idx="24">
                    <c:v>10</c:v>
                  </c:pt>
                  <c:pt idx="25">
                    <c:v>11</c:v>
                  </c:pt>
                  <c:pt idx="26">
                    <c:v>12</c:v>
                  </c:pt>
                  <c:pt idx="27">
                    <c:v>1</c:v>
                  </c:pt>
                  <c:pt idx="28">
                    <c:v>2</c:v>
                  </c:pt>
                  <c:pt idx="29">
                    <c:v>3</c:v>
                  </c:pt>
                  <c:pt idx="30">
                    <c:v>4</c:v>
                  </c:pt>
                  <c:pt idx="31">
                    <c:v>5</c:v>
                  </c:pt>
                  <c:pt idx="32">
                    <c:v>6</c:v>
                  </c:pt>
                  <c:pt idx="33">
                    <c:v>7</c:v>
                  </c:pt>
                  <c:pt idx="34">
                    <c:v>8</c:v>
                  </c:pt>
                  <c:pt idx="35">
                    <c:v>9</c:v>
                  </c:pt>
                  <c:pt idx="36">
                    <c:v>10</c:v>
                  </c:pt>
                  <c:pt idx="37">
                    <c:v>11</c:v>
                  </c:pt>
                  <c:pt idx="38">
                    <c:v>12</c:v>
                  </c:pt>
                  <c:pt idx="39">
                    <c:v>1</c:v>
                  </c:pt>
                  <c:pt idx="40">
                    <c:v>2</c:v>
                  </c:pt>
                  <c:pt idx="41">
                    <c:v>3</c:v>
                  </c:pt>
                  <c:pt idx="42">
                    <c:v>4</c:v>
                  </c:pt>
                  <c:pt idx="43">
                    <c:v>5</c:v>
                  </c:pt>
                  <c:pt idx="44">
                    <c:v>6</c:v>
                  </c:pt>
                  <c:pt idx="45">
                    <c:v>7</c:v>
                  </c:pt>
                  <c:pt idx="46">
                    <c:v>8</c:v>
                  </c:pt>
                  <c:pt idx="47">
                    <c:v>9</c:v>
                  </c:pt>
                  <c:pt idx="48">
                    <c:v>10</c:v>
                  </c:pt>
                  <c:pt idx="49">
                    <c:v>11</c:v>
                  </c:pt>
                  <c:pt idx="50">
                    <c:v>12</c:v>
                  </c:pt>
                  <c:pt idx="51">
                    <c:v>1</c:v>
                  </c:pt>
                  <c:pt idx="52">
                    <c:v>2</c:v>
                  </c:pt>
                  <c:pt idx="53">
                    <c:v>3</c:v>
                  </c:pt>
                  <c:pt idx="54">
                    <c:v>4</c:v>
                  </c:pt>
                  <c:pt idx="55">
                    <c:v>5</c:v>
                  </c:pt>
                  <c:pt idx="56">
                    <c:v>6</c:v>
                  </c:pt>
                  <c:pt idx="57">
                    <c:v>7</c:v>
                  </c:pt>
                  <c:pt idx="58">
                    <c:v>8</c:v>
                  </c:pt>
                  <c:pt idx="59">
                    <c:v>9</c:v>
                  </c:pt>
                  <c:pt idx="60">
                    <c:v>10</c:v>
                  </c:pt>
                  <c:pt idx="61">
                    <c:v>11</c:v>
                  </c:pt>
                  <c:pt idx="62">
                    <c:v>12</c:v>
                  </c:pt>
                  <c:pt idx="63">
                    <c:v>1</c:v>
                  </c:pt>
                  <c:pt idx="64">
                    <c:v>2</c:v>
                  </c:pt>
                  <c:pt idx="65">
                    <c:v>3</c:v>
                  </c:pt>
                  <c:pt idx="66">
                    <c:v>4</c:v>
                  </c:pt>
                  <c:pt idx="67">
                    <c:v>5</c:v>
                  </c:pt>
                  <c:pt idx="68">
                    <c:v>6</c:v>
                  </c:pt>
                  <c:pt idx="69">
                    <c:v>7</c:v>
                  </c:pt>
                  <c:pt idx="70">
                    <c:v>8</c:v>
                  </c:pt>
                  <c:pt idx="71">
                    <c:v>9</c:v>
                  </c:pt>
                  <c:pt idx="72">
                    <c:v>10</c:v>
                  </c:pt>
                  <c:pt idx="73">
                    <c:v>11</c:v>
                  </c:pt>
                  <c:pt idx="74">
                    <c:v>12</c:v>
                  </c:pt>
                  <c:pt idx="75">
                    <c:v>1</c:v>
                  </c:pt>
                  <c:pt idx="76">
                    <c:v>2</c:v>
                  </c:pt>
                  <c:pt idx="77">
                    <c:v>3</c:v>
                  </c:pt>
                </c:lvl>
                <c:lvl>
                  <c:pt idx="0">
                    <c:v>2011</c:v>
                  </c:pt>
                  <c:pt idx="3">
                    <c:v>2012</c:v>
                  </c:pt>
                  <c:pt idx="15">
                    <c:v>2013</c:v>
                  </c:pt>
                  <c:pt idx="27">
                    <c:v>2014</c:v>
                  </c:pt>
                  <c:pt idx="39">
                    <c:v>2015</c:v>
                  </c:pt>
                  <c:pt idx="51">
                    <c:v>2016</c:v>
                  </c:pt>
                  <c:pt idx="63">
                    <c:v>2017</c:v>
                  </c:pt>
                  <c:pt idx="75">
                    <c:v>2018</c:v>
                  </c:pt>
                </c:lvl>
              </c:multiLvlStrCache>
            </c:multiLvlStrRef>
          </c:cat>
          <c:val>
            <c:numRef>
              <c:f>'20. Bitcoin price in USD'!$D$4:$D$81</c:f>
              <c:numCache>
                <c:formatCode>_ * #\ ##0_ ;_ * \-#\ ##0_ ;_ * "-"??_ ;_ @_ </c:formatCode>
                <c:ptCount val="78"/>
                <c:pt idx="0">
                  <c:v>5.93</c:v>
                </c:pt>
                <c:pt idx="1">
                  <c:v>3.32</c:v>
                </c:pt>
                <c:pt idx="2">
                  <c:v>3.45</c:v>
                </c:pt>
                <c:pt idx="3">
                  <c:v>4.9000000000000004</c:v>
                </c:pt>
                <c:pt idx="4">
                  <c:v>5.9</c:v>
                </c:pt>
                <c:pt idx="5">
                  <c:v>5</c:v>
                </c:pt>
                <c:pt idx="6">
                  <c:v>4.79</c:v>
                </c:pt>
                <c:pt idx="7">
                  <c:v>4.97</c:v>
                </c:pt>
                <c:pt idx="8">
                  <c:v>5.21</c:v>
                </c:pt>
                <c:pt idx="9">
                  <c:v>6.55</c:v>
                </c:pt>
                <c:pt idx="10">
                  <c:v>9.33</c:v>
                </c:pt>
                <c:pt idx="11">
                  <c:v>9.9700000000000006</c:v>
                </c:pt>
                <c:pt idx="12">
                  <c:v>12.02</c:v>
                </c:pt>
                <c:pt idx="13">
                  <c:v>10.92</c:v>
                </c:pt>
                <c:pt idx="14">
                  <c:v>12.4</c:v>
                </c:pt>
                <c:pt idx="15">
                  <c:v>13.01</c:v>
                </c:pt>
                <c:pt idx="16">
                  <c:v>20.58</c:v>
                </c:pt>
                <c:pt idx="17">
                  <c:v>34.1</c:v>
                </c:pt>
                <c:pt idx="18">
                  <c:v>99.61</c:v>
                </c:pt>
                <c:pt idx="19">
                  <c:v>121.86</c:v>
                </c:pt>
                <c:pt idx="20">
                  <c:v>128.13999999999999</c:v>
                </c:pt>
                <c:pt idx="21">
                  <c:v>85.55</c:v>
                </c:pt>
                <c:pt idx="22">
                  <c:v>97.13</c:v>
                </c:pt>
                <c:pt idx="23">
                  <c:v>130.08000000000001</c:v>
                </c:pt>
                <c:pt idx="24">
                  <c:v>127.19</c:v>
                </c:pt>
                <c:pt idx="25">
                  <c:v>202.61</c:v>
                </c:pt>
                <c:pt idx="26">
                  <c:v>945.67</c:v>
                </c:pt>
                <c:pt idx="27">
                  <c:v>745.45</c:v>
                </c:pt>
                <c:pt idx="28">
                  <c:v>815.29</c:v>
                </c:pt>
                <c:pt idx="29">
                  <c:v>556.79</c:v>
                </c:pt>
                <c:pt idx="30">
                  <c:v>479.96</c:v>
                </c:pt>
                <c:pt idx="31">
                  <c:v>458.55</c:v>
                </c:pt>
                <c:pt idx="32">
                  <c:v>646.48</c:v>
                </c:pt>
                <c:pt idx="33">
                  <c:v>648.66999999999996</c:v>
                </c:pt>
                <c:pt idx="34">
                  <c:v>595.67999999999995</c:v>
                </c:pt>
                <c:pt idx="35">
                  <c:v>479.86</c:v>
                </c:pt>
                <c:pt idx="36">
                  <c:v>384.28</c:v>
                </c:pt>
                <c:pt idx="37">
                  <c:v>326.70999999999998</c:v>
                </c:pt>
                <c:pt idx="38">
                  <c:v>378.38</c:v>
                </c:pt>
                <c:pt idx="39">
                  <c:v>315.64</c:v>
                </c:pt>
                <c:pt idx="40">
                  <c:v>221.57</c:v>
                </c:pt>
                <c:pt idx="41">
                  <c:v>253.07</c:v>
                </c:pt>
                <c:pt idx="42">
                  <c:v>243.11</c:v>
                </c:pt>
                <c:pt idx="43">
                  <c:v>234.75</c:v>
                </c:pt>
                <c:pt idx="44">
                  <c:v>225.32</c:v>
                </c:pt>
                <c:pt idx="45">
                  <c:v>257.77999999999997</c:v>
                </c:pt>
                <c:pt idx="46">
                  <c:v>280.43</c:v>
                </c:pt>
                <c:pt idx="47">
                  <c:v>228.21</c:v>
                </c:pt>
                <c:pt idx="48">
                  <c:v>237.12</c:v>
                </c:pt>
                <c:pt idx="49">
                  <c:v>316.54000000000002</c:v>
                </c:pt>
                <c:pt idx="50">
                  <c:v>364.53</c:v>
                </c:pt>
                <c:pt idx="51">
                  <c:v>433.09</c:v>
                </c:pt>
                <c:pt idx="52">
                  <c:v>372.6</c:v>
                </c:pt>
                <c:pt idx="53">
                  <c:v>432.18</c:v>
                </c:pt>
                <c:pt idx="54">
                  <c:v>415.57</c:v>
                </c:pt>
                <c:pt idx="55">
                  <c:v>451.23</c:v>
                </c:pt>
                <c:pt idx="56">
                  <c:v>534.89</c:v>
                </c:pt>
                <c:pt idx="57">
                  <c:v>674.54</c:v>
                </c:pt>
                <c:pt idx="58">
                  <c:v>616.61</c:v>
                </c:pt>
                <c:pt idx="59">
                  <c:v>570.01</c:v>
                </c:pt>
                <c:pt idx="60">
                  <c:v>611.47</c:v>
                </c:pt>
                <c:pt idx="61">
                  <c:v>722.51</c:v>
                </c:pt>
                <c:pt idx="62">
                  <c:v>749.47</c:v>
                </c:pt>
                <c:pt idx="63">
                  <c:v>987.47</c:v>
                </c:pt>
                <c:pt idx="64">
                  <c:v>970.4</c:v>
                </c:pt>
                <c:pt idx="65">
                  <c:v>1210.05</c:v>
                </c:pt>
                <c:pt idx="66">
                  <c:v>1078.3599999999999</c:v>
                </c:pt>
                <c:pt idx="67">
                  <c:v>1385.7</c:v>
                </c:pt>
                <c:pt idx="68">
                  <c:v>2390.5700000000002</c:v>
                </c:pt>
                <c:pt idx="69">
                  <c:v>2447.7600000000002</c:v>
                </c:pt>
                <c:pt idx="70">
                  <c:v>2740.33</c:v>
                </c:pt>
                <c:pt idx="71">
                  <c:v>4808.17</c:v>
                </c:pt>
                <c:pt idx="72">
                  <c:v>4281</c:v>
                </c:pt>
                <c:pt idx="73">
                  <c:v>6546.62</c:v>
                </c:pt>
                <c:pt idx="74">
                  <c:v>10287.370000000001</c:v>
                </c:pt>
                <c:pt idx="75">
                  <c:v>13373.48</c:v>
                </c:pt>
                <c:pt idx="76">
                  <c:v>9222.2800000000007</c:v>
                </c:pt>
                <c:pt idx="77">
                  <c:v>10727.27</c:v>
                </c:pt>
              </c:numCache>
            </c:numRef>
          </c:val>
          <c:smooth val="1"/>
          <c:extLst>
            <c:ext xmlns:c16="http://schemas.microsoft.com/office/drawing/2014/chart" uri="{C3380CC4-5D6E-409C-BE32-E72D297353CC}">
              <c16:uniqueId val="{00000000-71C0-4261-8D1E-37A931D46B79}"/>
            </c:ext>
          </c:extLst>
        </c:ser>
        <c:dLbls>
          <c:showLegendKey val="0"/>
          <c:showVal val="0"/>
          <c:showCatName val="0"/>
          <c:showSerName val="0"/>
          <c:showPercent val="0"/>
          <c:showBubbleSize val="0"/>
        </c:dLbls>
        <c:smooth val="0"/>
        <c:axId val="345125248"/>
        <c:axId val="345126784"/>
      </c:lineChart>
      <c:catAx>
        <c:axId val="345125248"/>
        <c:scaling>
          <c:orientation val="minMax"/>
        </c:scaling>
        <c:delete val="0"/>
        <c:axPos val="b"/>
        <c:numFmt formatCode="General" sourceLinked="1"/>
        <c:majorTickMark val="out"/>
        <c:minorTickMark val="none"/>
        <c:tickLblPos val="nextTo"/>
        <c:txPr>
          <a:bodyPr rot="5400000" vert="horz"/>
          <a:lstStyle/>
          <a:p>
            <a:pPr>
              <a:defRPr sz="1800"/>
            </a:pPr>
            <a:endParaRPr lang="en-US"/>
          </a:p>
        </c:txPr>
        <c:crossAx val="345126784"/>
        <c:crosses val="autoZero"/>
        <c:auto val="1"/>
        <c:lblAlgn val="ctr"/>
        <c:lblOffset val="100"/>
        <c:noMultiLvlLbl val="0"/>
      </c:catAx>
      <c:valAx>
        <c:axId val="345126784"/>
        <c:scaling>
          <c:orientation val="minMax"/>
          <c:max val="14000"/>
        </c:scaling>
        <c:delete val="0"/>
        <c:axPos val="l"/>
        <c:majorGridlines>
          <c:spPr>
            <a:ln>
              <a:solidFill>
                <a:sysClr val="window" lastClr="FFFFFF">
                  <a:lumMod val="75000"/>
                </a:sysClr>
              </a:solidFill>
            </a:ln>
          </c:spPr>
        </c:majorGridlines>
        <c:numFmt formatCode="_ * #\ ##0_ ;_ * \-#\ ##0_ ;_ * &quot;-&quot;??_ ;_ @_ " sourceLinked="1"/>
        <c:majorTickMark val="out"/>
        <c:minorTickMark val="none"/>
        <c:tickLblPos val="nextTo"/>
        <c:txPr>
          <a:bodyPr/>
          <a:lstStyle/>
          <a:p>
            <a:pPr>
              <a:defRPr sz="1600"/>
            </a:pPr>
            <a:endParaRPr lang="en-US"/>
          </a:p>
        </c:txPr>
        <c:crossAx val="345125248"/>
        <c:crosses val="autoZero"/>
        <c:crossBetween val="between"/>
      </c:valAx>
      <c:spPr>
        <a:noFill/>
        <a:ln w="25400">
          <a:noFill/>
        </a:ln>
      </c:spPr>
    </c:plotArea>
    <c:plotVisOnly val="1"/>
    <c:dispBlanksAs val="gap"/>
    <c:showDLblsOverMax val="0"/>
  </c:chart>
  <c:txPr>
    <a:bodyPr/>
    <a:lstStyle/>
    <a:p>
      <a:pPr>
        <a:defRPr sz="1400"/>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35"/>
    </mc:Choice>
    <mc:Fallback>
      <c:style val="35"/>
    </mc:Fallback>
  </mc:AlternateContent>
  <c:clrMapOvr bg1="lt1" tx1="dk1" bg2="lt2" tx2="dk2" accent1="accent1" accent2="accent2" accent3="accent3" accent4="accent4" accent5="accent5" accent6="accent6" hlink="hlink" folHlink="folHlink"/>
  <c:chart>
    <c:autoTitleDeleted val="1"/>
    <c:plotArea>
      <c:layout/>
      <c:barChart>
        <c:barDir val="col"/>
        <c:grouping val="clustered"/>
        <c:varyColors val="0"/>
        <c:ser>
          <c:idx val="0"/>
          <c:order val="0"/>
          <c:tx>
            <c:strRef>
              <c:f>'3. Sectoral growth'!$B$6</c:f>
              <c:strCache>
                <c:ptCount val="1"/>
                <c:pt idx="0">
                  <c:v>average, 2011 to 2014</c:v>
                </c:pt>
              </c:strCache>
            </c:strRef>
          </c:tx>
          <c:spPr>
            <a:solidFill>
              <a:srgbClr val="1F497D">
                <a:lumMod val="50000"/>
              </a:srgbClr>
            </a:solidFill>
          </c:spPr>
          <c:invertIfNegative val="0"/>
          <c:cat>
            <c:strRef>
              <c:f>'3. Sectoral growth'!$A$7:$A$16</c:f>
              <c:strCache>
                <c:ptCount val="10"/>
                <c:pt idx="0">
                  <c:v>Agriculture</c:v>
                </c:pt>
                <c:pt idx="1">
                  <c:v>Mining</c:v>
                </c:pt>
                <c:pt idx="2">
                  <c:v>Manufacturing</c:v>
                </c:pt>
                <c:pt idx="3">
                  <c:v>Construction</c:v>
                </c:pt>
                <c:pt idx="4">
                  <c:v>Utilities
</c:v>
                </c:pt>
                <c:pt idx="5">
                  <c:v>Trade</c:v>
                </c:pt>
                <c:pt idx="6">
                  <c:v>Logistics</c:v>
                </c:pt>
                <c:pt idx="7">
                  <c:v>Business
services</c:v>
                </c:pt>
                <c:pt idx="8">
                  <c:v>Govt 
services</c:v>
                </c:pt>
                <c:pt idx="9">
                  <c:v>Personal 
Sevices</c:v>
                </c:pt>
              </c:strCache>
            </c:strRef>
          </c:cat>
          <c:val>
            <c:numRef>
              <c:f>'3. Sectoral growth'!$B$7:$B$16</c:f>
              <c:numCache>
                <c:formatCode>0.0%</c:formatCode>
                <c:ptCount val="10"/>
                <c:pt idx="0">
                  <c:v>4.3279150978761338E-2</c:v>
                </c:pt>
                <c:pt idx="1">
                  <c:v>-2.7115646667336124E-3</c:v>
                </c:pt>
                <c:pt idx="2">
                  <c:v>1.1516104742017808E-2</c:v>
                </c:pt>
                <c:pt idx="3">
                  <c:v>3.539661119308346E-2</c:v>
                </c:pt>
                <c:pt idx="4">
                  <c:v>-6.5954435061628125E-3</c:v>
                </c:pt>
                <c:pt idx="5">
                  <c:v>2.4567058307376044E-2</c:v>
                </c:pt>
                <c:pt idx="6">
                  <c:v>2.9266582770745675E-2</c:v>
                </c:pt>
                <c:pt idx="7">
                  <c:v>2.765682774987277E-2</c:v>
                </c:pt>
                <c:pt idx="8">
                  <c:v>3.1133020277564594E-2</c:v>
                </c:pt>
                <c:pt idx="9">
                  <c:v>2.1729063634722934E-2</c:v>
                </c:pt>
              </c:numCache>
            </c:numRef>
          </c:val>
          <c:extLst>
            <c:ext xmlns:c16="http://schemas.microsoft.com/office/drawing/2014/chart" uri="{C3380CC4-5D6E-409C-BE32-E72D297353CC}">
              <c16:uniqueId val="{00000000-DED7-41E5-8A59-94C7610A959B}"/>
            </c:ext>
          </c:extLst>
        </c:ser>
        <c:ser>
          <c:idx val="1"/>
          <c:order val="1"/>
          <c:tx>
            <c:strRef>
              <c:f>'3. Sectoral growth'!$C$6</c:f>
              <c:strCache>
                <c:ptCount val="1"/>
                <c:pt idx="0">
                  <c:v>2016</c:v>
                </c:pt>
              </c:strCache>
            </c:strRef>
          </c:tx>
          <c:spPr>
            <a:solidFill>
              <a:srgbClr val="4F81BD">
                <a:lumMod val="20000"/>
                <a:lumOff val="80000"/>
              </a:srgbClr>
            </a:solidFill>
          </c:spPr>
          <c:invertIfNegative val="0"/>
          <c:cat>
            <c:strRef>
              <c:f>'3. Sectoral growth'!$A$7:$A$16</c:f>
              <c:strCache>
                <c:ptCount val="10"/>
                <c:pt idx="0">
                  <c:v>Agriculture</c:v>
                </c:pt>
                <c:pt idx="1">
                  <c:v>Mining</c:v>
                </c:pt>
                <c:pt idx="2">
                  <c:v>Manufacturing</c:v>
                </c:pt>
                <c:pt idx="3">
                  <c:v>Construction</c:v>
                </c:pt>
                <c:pt idx="4">
                  <c:v>Utilities
</c:v>
                </c:pt>
                <c:pt idx="5">
                  <c:v>Trade</c:v>
                </c:pt>
                <c:pt idx="6">
                  <c:v>Logistics</c:v>
                </c:pt>
                <c:pt idx="7">
                  <c:v>Business
services</c:v>
                </c:pt>
                <c:pt idx="8">
                  <c:v>Govt 
services</c:v>
                </c:pt>
                <c:pt idx="9">
                  <c:v>Personal 
Sevices</c:v>
                </c:pt>
              </c:strCache>
            </c:strRef>
          </c:cat>
          <c:val>
            <c:numRef>
              <c:f>'3. Sectoral growth'!$C$7:$C$16</c:f>
              <c:numCache>
                <c:formatCode>0.0%</c:formatCode>
                <c:ptCount val="10"/>
                <c:pt idx="0">
                  <c:v>-0.10237025666660282</c:v>
                </c:pt>
                <c:pt idx="1">
                  <c:v>-4.1620644933947015E-2</c:v>
                </c:pt>
                <c:pt idx="2">
                  <c:v>9.0930805697824191E-3</c:v>
                </c:pt>
                <c:pt idx="3">
                  <c:v>1.0723564404821362E-2</c:v>
                </c:pt>
                <c:pt idx="4">
                  <c:v>-2.3491424729822685E-2</c:v>
                </c:pt>
                <c:pt idx="5">
                  <c:v>1.6896157219501662E-2</c:v>
                </c:pt>
                <c:pt idx="6">
                  <c:v>8.0021630756046402E-3</c:v>
                </c:pt>
                <c:pt idx="7">
                  <c:v>2.3400157829697843E-2</c:v>
                </c:pt>
                <c:pt idx="8">
                  <c:v>1.4004739994083915E-2</c:v>
                </c:pt>
                <c:pt idx="9">
                  <c:v>1.4745073656015739E-2</c:v>
                </c:pt>
              </c:numCache>
            </c:numRef>
          </c:val>
          <c:extLst>
            <c:ext xmlns:c16="http://schemas.microsoft.com/office/drawing/2014/chart" uri="{C3380CC4-5D6E-409C-BE32-E72D297353CC}">
              <c16:uniqueId val="{00000001-DED7-41E5-8A59-94C7610A959B}"/>
            </c:ext>
          </c:extLst>
        </c:ser>
        <c:ser>
          <c:idx val="2"/>
          <c:order val="2"/>
          <c:tx>
            <c:strRef>
              <c:f>'3. Sectoral growth'!$D$6</c:f>
              <c:strCache>
                <c:ptCount val="1"/>
                <c:pt idx="0">
                  <c:v>2017</c:v>
                </c:pt>
              </c:strCache>
            </c:strRef>
          </c:tx>
          <c:invertIfNegative val="0"/>
          <c:cat>
            <c:strRef>
              <c:f>'3. Sectoral growth'!$A$7:$A$16</c:f>
              <c:strCache>
                <c:ptCount val="10"/>
                <c:pt idx="0">
                  <c:v>Agriculture</c:v>
                </c:pt>
                <c:pt idx="1">
                  <c:v>Mining</c:v>
                </c:pt>
                <c:pt idx="2">
                  <c:v>Manufacturing</c:v>
                </c:pt>
                <c:pt idx="3">
                  <c:v>Construction</c:v>
                </c:pt>
                <c:pt idx="4">
                  <c:v>Utilities
</c:v>
                </c:pt>
                <c:pt idx="5">
                  <c:v>Trade</c:v>
                </c:pt>
                <c:pt idx="6">
                  <c:v>Logistics</c:v>
                </c:pt>
                <c:pt idx="7">
                  <c:v>Business
services</c:v>
                </c:pt>
                <c:pt idx="8">
                  <c:v>Govt 
services</c:v>
                </c:pt>
                <c:pt idx="9">
                  <c:v>Personal 
Sevices</c:v>
                </c:pt>
              </c:strCache>
            </c:strRef>
          </c:cat>
          <c:val>
            <c:numRef>
              <c:f>'3. Sectoral growth'!$D$7:$D$16</c:f>
              <c:numCache>
                <c:formatCode>0.0%</c:formatCode>
                <c:ptCount val="10"/>
                <c:pt idx="0">
                  <c:v>0.17715886604630904</c:v>
                </c:pt>
                <c:pt idx="1">
                  <c:v>4.5930425855980728E-2</c:v>
                </c:pt>
                <c:pt idx="2">
                  <c:v>-1.5045976395495764E-3</c:v>
                </c:pt>
                <c:pt idx="3">
                  <c:v>-3.0942505361858386E-3</c:v>
                </c:pt>
                <c:pt idx="4">
                  <c:v>1.5437751086837537E-3</c:v>
                </c:pt>
                <c:pt idx="5">
                  <c:v>-6.2961308934960103E-3</c:v>
                </c:pt>
                <c:pt idx="6">
                  <c:v>1.472084491777359E-2</c:v>
                </c:pt>
                <c:pt idx="7">
                  <c:v>1.8679432093573922E-2</c:v>
                </c:pt>
                <c:pt idx="8">
                  <c:v>3.3439959472258973E-3</c:v>
                </c:pt>
                <c:pt idx="9">
                  <c:v>1.1975228175284736E-2</c:v>
                </c:pt>
              </c:numCache>
            </c:numRef>
          </c:val>
          <c:extLst>
            <c:ext xmlns:c16="http://schemas.microsoft.com/office/drawing/2014/chart" uri="{C3380CC4-5D6E-409C-BE32-E72D297353CC}">
              <c16:uniqueId val="{00000002-DED7-41E5-8A59-94C7610A959B}"/>
            </c:ext>
          </c:extLst>
        </c:ser>
        <c:ser>
          <c:idx val="3"/>
          <c:order val="3"/>
          <c:tx>
            <c:strRef>
              <c:f>'3. Sectoral growth'!$E$6</c:f>
              <c:strCache>
                <c:ptCount val="1"/>
                <c:pt idx="0">
                  <c:v>Q3 2017 to Q4 2017</c:v>
                </c:pt>
              </c:strCache>
            </c:strRef>
          </c:tx>
          <c:spPr>
            <a:solidFill>
              <a:srgbClr val="C0504D">
                <a:lumMod val="20000"/>
                <a:lumOff val="80000"/>
              </a:srgbClr>
            </a:solidFill>
          </c:spPr>
          <c:invertIfNegative val="0"/>
          <c:cat>
            <c:strRef>
              <c:f>'3. Sectoral growth'!$A$7:$A$16</c:f>
              <c:strCache>
                <c:ptCount val="10"/>
                <c:pt idx="0">
                  <c:v>Agriculture</c:v>
                </c:pt>
                <c:pt idx="1">
                  <c:v>Mining</c:v>
                </c:pt>
                <c:pt idx="2">
                  <c:v>Manufacturing</c:v>
                </c:pt>
                <c:pt idx="3">
                  <c:v>Construction</c:v>
                </c:pt>
                <c:pt idx="4">
                  <c:v>Utilities
</c:v>
                </c:pt>
                <c:pt idx="5">
                  <c:v>Trade</c:v>
                </c:pt>
                <c:pt idx="6">
                  <c:v>Logistics</c:v>
                </c:pt>
                <c:pt idx="7">
                  <c:v>Business
services</c:v>
                </c:pt>
                <c:pt idx="8">
                  <c:v>Govt 
services</c:v>
                </c:pt>
                <c:pt idx="9">
                  <c:v>Personal 
Sevices</c:v>
                </c:pt>
              </c:strCache>
            </c:strRef>
          </c:cat>
          <c:val>
            <c:numRef>
              <c:f>'3. Sectoral growth'!$E$7:$E$16</c:f>
              <c:numCache>
                <c:formatCode>0.0%</c:formatCode>
                <c:ptCount val="10"/>
                <c:pt idx="0">
                  <c:v>2.0109647650847551E-2</c:v>
                </c:pt>
                <c:pt idx="1">
                  <c:v>-2.8251698644465861E-3</c:v>
                </c:pt>
                <c:pt idx="2">
                  <c:v>2.6431493373602066E-3</c:v>
                </c:pt>
                <c:pt idx="3">
                  <c:v>-8.8910450677615049E-4</c:v>
                </c:pt>
                <c:pt idx="4">
                  <c:v>2.0109822809653011E-3</c:v>
                </c:pt>
                <c:pt idx="5">
                  <c:v>2.9346779737051687E-3</c:v>
                </c:pt>
                <c:pt idx="6">
                  <c:v>1.7300905911481479E-3</c:v>
                </c:pt>
                <c:pt idx="7">
                  <c:v>1.5669385959315996E-3</c:v>
                </c:pt>
                <c:pt idx="8">
                  <c:v>8.7363284875974223E-4</c:v>
                </c:pt>
                <c:pt idx="9">
                  <c:v>6.2686478301055004E-4</c:v>
                </c:pt>
              </c:numCache>
            </c:numRef>
          </c:val>
          <c:extLst>
            <c:ext xmlns:c16="http://schemas.microsoft.com/office/drawing/2014/chart" uri="{C3380CC4-5D6E-409C-BE32-E72D297353CC}">
              <c16:uniqueId val="{00000003-DED7-41E5-8A59-94C7610A959B}"/>
            </c:ext>
          </c:extLst>
        </c:ser>
        <c:ser>
          <c:idx val="4"/>
          <c:order val="4"/>
          <c:tx>
            <c:strRef>
              <c:f>'3. Sectoral growth'!$F$6</c:f>
              <c:strCache>
                <c:ptCount val="1"/>
              </c:strCache>
            </c:strRef>
          </c:tx>
          <c:spPr>
            <a:noFill/>
            <a:ln>
              <a:noFill/>
            </a:ln>
          </c:spPr>
          <c:invertIfNegative val="0"/>
          <c:cat>
            <c:strRef>
              <c:f>'3. Sectoral growth'!$A$7:$A$16</c:f>
              <c:strCache>
                <c:ptCount val="10"/>
                <c:pt idx="0">
                  <c:v>Agriculture</c:v>
                </c:pt>
                <c:pt idx="1">
                  <c:v>Mining</c:v>
                </c:pt>
                <c:pt idx="2">
                  <c:v>Manufacturing</c:v>
                </c:pt>
                <c:pt idx="3">
                  <c:v>Construction</c:v>
                </c:pt>
                <c:pt idx="4">
                  <c:v>Utilities
</c:v>
                </c:pt>
                <c:pt idx="5">
                  <c:v>Trade</c:v>
                </c:pt>
                <c:pt idx="6">
                  <c:v>Logistics</c:v>
                </c:pt>
                <c:pt idx="7">
                  <c:v>Business
services</c:v>
                </c:pt>
                <c:pt idx="8">
                  <c:v>Govt 
services</c:v>
                </c:pt>
                <c:pt idx="9">
                  <c:v>Personal 
Sevices</c:v>
                </c:pt>
              </c:strCache>
            </c:strRef>
          </c:cat>
          <c:val>
            <c:numRef>
              <c:f>'3. Sectoral growth'!$F$7:$F$16</c:f>
              <c:numCache>
                <c:formatCode>0.0%</c:formatCode>
                <c:ptCount val="10"/>
              </c:numCache>
            </c:numRef>
          </c:val>
          <c:extLst>
            <c:ext xmlns:c16="http://schemas.microsoft.com/office/drawing/2014/chart" uri="{C3380CC4-5D6E-409C-BE32-E72D297353CC}">
              <c16:uniqueId val="{00000004-DED7-41E5-8A59-94C7610A959B}"/>
            </c:ext>
          </c:extLst>
        </c:ser>
        <c:dLbls>
          <c:showLegendKey val="0"/>
          <c:showVal val="0"/>
          <c:showCatName val="0"/>
          <c:showSerName val="0"/>
          <c:showPercent val="0"/>
          <c:showBubbleSize val="0"/>
        </c:dLbls>
        <c:gapWidth val="11"/>
        <c:overlap val="19"/>
        <c:axId val="262457984"/>
        <c:axId val="262463872"/>
      </c:barChart>
      <c:catAx>
        <c:axId val="262457984"/>
        <c:scaling>
          <c:orientation val="minMax"/>
        </c:scaling>
        <c:delete val="0"/>
        <c:axPos val="b"/>
        <c:numFmt formatCode="General" sourceLinked="1"/>
        <c:majorTickMark val="out"/>
        <c:minorTickMark val="none"/>
        <c:tickLblPos val="nextTo"/>
        <c:txPr>
          <a:bodyPr rot="5400000" vert="horz"/>
          <a:lstStyle/>
          <a:p>
            <a:pPr>
              <a:defRPr sz="1600" b="1"/>
            </a:pPr>
            <a:endParaRPr lang="en-US"/>
          </a:p>
        </c:txPr>
        <c:crossAx val="262463872"/>
        <c:crosses val="autoZero"/>
        <c:auto val="1"/>
        <c:lblAlgn val="ctr"/>
        <c:lblOffset val="100"/>
        <c:noMultiLvlLbl val="0"/>
      </c:catAx>
      <c:valAx>
        <c:axId val="262463872"/>
        <c:scaling>
          <c:orientation val="minMax"/>
          <c:max val="0.18000000000000002"/>
          <c:min val="-0.12000000000000001"/>
        </c:scaling>
        <c:delete val="0"/>
        <c:axPos val="l"/>
        <c:majorGridlines>
          <c:spPr>
            <a:ln>
              <a:solidFill>
                <a:sysClr val="window" lastClr="FFFFFF">
                  <a:lumMod val="75000"/>
                </a:sysClr>
              </a:solidFill>
            </a:ln>
          </c:spPr>
        </c:majorGridlines>
        <c:title>
          <c:tx>
            <c:rich>
              <a:bodyPr rot="-5400000" vert="horz"/>
              <a:lstStyle/>
              <a:p>
                <a:pPr>
                  <a:defRPr sz="1600"/>
                </a:pPr>
                <a:r>
                  <a:rPr lang="en-ZA"/>
                  <a:t>percentage change</a:t>
                </a:r>
              </a:p>
            </c:rich>
          </c:tx>
          <c:overlay val="0"/>
        </c:title>
        <c:numFmt formatCode="0.0%" sourceLinked="1"/>
        <c:majorTickMark val="out"/>
        <c:minorTickMark val="none"/>
        <c:tickLblPos val="nextTo"/>
        <c:txPr>
          <a:bodyPr/>
          <a:lstStyle/>
          <a:p>
            <a:pPr>
              <a:defRPr sz="1600"/>
            </a:pPr>
            <a:endParaRPr lang="en-US"/>
          </a:p>
        </c:txPr>
        <c:crossAx val="262457984"/>
        <c:crosses val="autoZero"/>
        <c:crossBetween val="between"/>
        <c:majorUnit val="2.0000000000000004E-2"/>
      </c:valAx>
      <c:spPr>
        <a:noFill/>
        <a:ln w="25400">
          <a:noFill/>
        </a:ln>
      </c:spPr>
    </c:plotArea>
    <c:legend>
      <c:legendPos val="t"/>
      <c:overlay val="0"/>
      <c:txPr>
        <a:bodyPr/>
        <a:lstStyle/>
        <a:p>
          <a:pPr>
            <a:defRPr sz="1800"/>
          </a:pPr>
          <a:endParaRPr lang="en-US"/>
        </a:p>
      </c:txPr>
    </c:legend>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35"/>
    </mc:Choice>
    <mc:Fallback>
      <c:style val="35"/>
    </mc:Fallback>
  </mc:AlternateContent>
  <c:clrMapOvr bg1="lt1" tx1="dk1" bg2="lt2" tx2="dk2" accent1="accent1" accent2="accent2" accent3="accent3" accent4="accent4" accent5="accent5" accent6="accent6" hlink="hlink" folHlink="folHlink"/>
  <c:chart>
    <c:autoTitleDeleted val="0"/>
    <c:plotArea>
      <c:layout/>
      <c:barChart>
        <c:barDir val="col"/>
        <c:grouping val="stacked"/>
        <c:varyColors val="0"/>
        <c:ser>
          <c:idx val="0"/>
          <c:order val="0"/>
          <c:tx>
            <c:strRef>
              <c:f>'4. Real economy shares of GDP'!$A$6</c:f>
              <c:strCache>
                <c:ptCount val="1"/>
                <c:pt idx="0">
                  <c:v> Agriculture </c:v>
                </c:pt>
              </c:strCache>
            </c:strRef>
          </c:tx>
          <c:spPr>
            <a:solidFill>
              <a:srgbClr val="1F497D">
                <a:lumMod val="50000"/>
              </a:srgbClr>
            </a:solidFill>
          </c:spPr>
          <c:invertIfNegative val="0"/>
          <c:dLbls>
            <c:spPr>
              <a:noFill/>
              <a:ln>
                <a:noFill/>
              </a:ln>
              <a:effectLst/>
            </c:spPr>
            <c:txPr>
              <a:bodyPr/>
              <a:lstStyle/>
              <a:p>
                <a:pPr>
                  <a:defRPr>
                    <a:solidFill>
                      <a:schemeClr val="bg1"/>
                    </a:solidFill>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'4. Real economy shares of GDP'!$B$5:$I$5</c:f>
              <c:numCache>
                <c:formatCode>General</c:formatCode>
                <c:ptCount val="8"/>
                <c:pt idx="0">
                  <c:v>2010</c:v>
                </c:pt>
                <c:pt idx="1">
                  <c:v>2011</c:v>
                </c:pt>
                <c:pt idx="2">
                  <c:v>2012</c:v>
                </c:pt>
                <c:pt idx="3">
                  <c:v>2013</c:v>
                </c:pt>
                <c:pt idx="4">
                  <c:v>2014</c:v>
                </c:pt>
                <c:pt idx="5">
                  <c:v>2015</c:v>
                </c:pt>
                <c:pt idx="6">
                  <c:v>2016</c:v>
                </c:pt>
                <c:pt idx="7">
                  <c:v>2017</c:v>
                </c:pt>
              </c:numCache>
            </c:numRef>
          </c:cat>
          <c:val>
            <c:numRef>
              <c:f>'4. Real economy shares of GDP'!$B$6:$I$6</c:f>
              <c:numCache>
                <c:formatCode>0.0%</c:formatCode>
                <c:ptCount val="8"/>
                <c:pt idx="0">
                  <c:v>2.6296144918714064E-2</c:v>
                </c:pt>
                <c:pt idx="1">
                  <c:v>2.5365181936566492E-2</c:v>
                </c:pt>
                <c:pt idx="2">
                  <c:v>2.4069039003308552E-2</c:v>
                </c:pt>
                <c:pt idx="3">
                  <c:v>2.3325691286858085E-2</c:v>
                </c:pt>
                <c:pt idx="4">
                  <c:v>2.4233259479741733E-2</c:v>
                </c:pt>
                <c:pt idx="5">
                  <c:v>2.3251531178769703E-2</c:v>
                </c:pt>
                <c:pt idx="6">
                  <c:v>2.4416822313111566E-2</c:v>
                </c:pt>
                <c:pt idx="7">
                  <c:v>2.5510056246121897E-2</c:v>
                </c:pt>
              </c:numCache>
            </c:numRef>
          </c:val>
          <c:extLst>
            <c:ext xmlns:c16="http://schemas.microsoft.com/office/drawing/2014/chart" uri="{C3380CC4-5D6E-409C-BE32-E72D297353CC}">
              <c16:uniqueId val="{00000000-F5B8-4F76-A3C0-13E649153669}"/>
            </c:ext>
          </c:extLst>
        </c:ser>
        <c:ser>
          <c:idx val="1"/>
          <c:order val="1"/>
          <c:tx>
            <c:strRef>
              <c:f>'4. Real economy shares of GDP'!$A$7</c:f>
              <c:strCache>
                <c:ptCount val="1"/>
                <c:pt idx="0">
                  <c:v> Mining </c:v>
                </c:pt>
              </c:strCache>
            </c:strRef>
          </c:tx>
          <c:spPr>
            <a:solidFill>
              <a:schemeClr val="accent1">
                <a:lumMod val="20000"/>
                <a:lumOff val="80000"/>
              </a:schemeClr>
            </a:solidFill>
          </c:spPr>
          <c:invertIfNegative val="0"/>
          <c:dLbls>
            <c:spPr>
              <a:noFill/>
              <a:ln>
                <a:noFill/>
              </a:ln>
              <a:effectLst/>
            </c:sp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'4. Real economy shares of GDP'!$B$5:$I$5</c:f>
              <c:numCache>
                <c:formatCode>General</c:formatCode>
                <c:ptCount val="8"/>
                <c:pt idx="0">
                  <c:v>2010</c:v>
                </c:pt>
                <c:pt idx="1">
                  <c:v>2011</c:v>
                </c:pt>
                <c:pt idx="2">
                  <c:v>2012</c:v>
                </c:pt>
                <c:pt idx="3">
                  <c:v>2013</c:v>
                </c:pt>
                <c:pt idx="4">
                  <c:v>2014</c:v>
                </c:pt>
                <c:pt idx="5">
                  <c:v>2015</c:v>
                </c:pt>
                <c:pt idx="6">
                  <c:v>2016</c:v>
                </c:pt>
                <c:pt idx="7">
                  <c:v>2017</c:v>
                </c:pt>
              </c:numCache>
            </c:numRef>
          </c:cat>
          <c:val>
            <c:numRef>
              <c:f>'4. Real economy shares of GDP'!$B$7:$I$7</c:f>
              <c:numCache>
                <c:formatCode>0.0%</c:formatCode>
                <c:ptCount val="8"/>
                <c:pt idx="0">
                  <c:v>9.2329713808613142E-2</c:v>
                </c:pt>
                <c:pt idx="1">
                  <c:v>9.6012098479967958E-2</c:v>
                </c:pt>
                <c:pt idx="2">
                  <c:v>9.1154069944133317E-2</c:v>
                </c:pt>
                <c:pt idx="3">
                  <c:v>9.0557473131961067E-2</c:v>
                </c:pt>
                <c:pt idx="4">
                  <c:v>8.4185162861986643E-2</c:v>
                </c:pt>
                <c:pt idx="5">
                  <c:v>7.8022835694071382E-2</c:v>
                </c:pt>
                <c:pt idx="6">
                  <c:v>7.9184742121223423E-2</c:v>
                </c:pt>
                <c:pt idx="7">
                  <c:v>8.0222734344459715E-2</c:v>
                </c:pt>
              </c:numCache>
            </c:numRef>
          </c:val>
          <c:extLst>
            <c:ext xmlns:c16="http://schemas.microsoft.com/office/drawing/2014/chart" uri="{C3380CC4-5D6E-409C-BE32-E72D297353CC}">
              <c16:uniqueId val="{00000001-F5B8-4F76-A3C0-13E649153669}"/>
            </c:ext>
          </c:extLst>
        </c:ser>
        <c:ser>
          <c:idx val="2"/>
          <c:order val="2"/>
          <c:tx>
            <c:strRef>
              <c:f>'4. Real economy shares of GDP'!$A$8</c:f>
              <c:strCache>
                <c:ptCount val="1"/>
                <c:pt idx="0">
                  <c:v> Manufacturing </c:v>
                </c:pt>
              </c:strCache>
            </c:strRef>
          </c:tx>
          <c:invertIfNegative val="0"/>
          <c:dLbls>
            <c:spPr>
              <a:noFill/>
              <a:ln>
                <a:noFill/>
              </a:ln>
              <a:effectLst/>
            </c:spPr>
            <c:txPr>
              <a:bodyPr/>
              <a:lstStyle/>
              <a:p>
                <a:pPr>
                  <a:defRPr>
                    <a:solidFill>
                      <a:schemeClr val="bg1"/>
                    </a:solidFill>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'4. Real economy shares of GDP'!$B$5:$I$5</c:f>
              <c:numCache>
                <c:formatCode>General</c:formatCode>
                <c:ptCount val="8"/>
                <c:pt idx="0">
                  <c:v>2010</c:v>
                </c:pt>
                <c:pt idx="1">
                  <c:v>2011</c:v>
                </c:pt>
                <c:pt idx="2">
                  <c:v>2012</c:v>
                </c:pt>
                <c:pt idx="3">
                  <c:v>2013</c:v>
                </c:pt>
                <c:pt idx="4">
                  <c:v>2014</c:v>
                </c:pt>
                <c:pt idx="5">
                  <c:v>2015</c:v>
                </c:pt>
                <c:pt idx="6">
                  <c:v>2016</c:v>
                </c:pt>
                <c:pt idx="7">
                  <c:v>2017</c:v>
                </c:pt>
              </c:numCache>
            </c:numRef>
          </c:cat>
          <c:val>
            <c:numRef>
              <c:f>'4. Real economy shares of GDP'!$B$8:$I$8</c:f>
              <c:numCache>
                <c:formatCode>0.0%</c:formatCode>
                <c:ptCount val="8"/>
                <c:pt idx="0">
                  <c:v>0.14377531821582862</c:v>
                </c:pt>
                <c:pt idx="1">
                  <c:v>0.13312763324135291</c:v>
                </c:pt>
                <c:pt idx="2">
                  <c:v>0.12999750102915153</c:v>
                </c:pt>
                <c:pt idx="3">
                  <c:v>0.12899473289743449</c:v>
                </c:pt>
                <c:pt idx="4">
                  <c:v>0.13423479794749854</c:v>
                </c:pt>
                <c:pt idx="5">
                  <c:v>0.13412303826702407</c:v>
                </c:pt>
                <c:pt idx="6">
                  <c:v>0.13496755125639742</c:v>
                </c:pt>
                <c:pt idx="7">
                  <c:v>0.13222844833993647</c:v>
                </c:pt>
              </c:numCache>
            </c:numRef>
          </c:val>
          <c:extLst>
            <c:ext xmlns:c16="http://schemas.microsoft.com/office/drawing/2014/chart" uri="{C3380CC4-5D6E-409C-BE32-E72D297353CC}">
              <c16:uniqueId val="{00000002-F5B8-4F76-A3C0-13E649153669}"/>
            </c:ext>
          </c:extLst>
        </c:ser>
        <c:ser>
          <c:idx val="3"/>
          <c:order val="3"/>
          <c:tx>
            <c:strRef>
              <c:f>'4. Real economy shares of GDP'!$A$9</c:f>
              <c:strCache>
                <c:ptCount val="1"/>
                <c:pt idx="0">
                  <c:v> Construction </c:v>
                </c:pt>
              </c:strCache>
            </c:strRef>
          </c:tx>
          <c:invertIfNegative val="0"/>
          <c:dLbls>
            <c:spPr>
              <a:noFill/>
              <a:ln>
                <a:noFill/>
              </a:ln>
              <a:effectLst/>
            </c:sp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'4. Real economy shares of GDP'!$B$5:$I$5</c:f>
              <c:numCache>
                <c:formatCode>General</c:formatCode>
                <c:ptCount val="8"/>
                <c:pt idx="0">
                  <c:v>2010</c:v>
                </c:pt>
                <c:pt idx="1">
                  <c:v>2011</c:v>
                </c:pt>
                <c:pt idx="2">
                  <c:v>2012</c:v>
                </c:pt>
                <c:pt idx="3">
                  <c:v>2013</c:v>
                </c:pt>
                <c:pt idx="4">
                  <c:v>2014</c:v>
                </c:pt>
                <c:pt idx="5">
                  <c:v>2015</c:v>
                </c:pt>
                <c:pt idx="6">
                  <c:v>2016</c:v>
                </c:pt>
                <c:pt idx="7">
                  <c:v>2017</c:v>
                </c:pt>
              </c:numCache>
            </c:numRef>
          </c:cat>
          <c:val>
            <c:numRef>
              <c:f>'4. Real economy shares of GDP'!$B$9:$I$9</c:f>
              <c:numCache>
                <c:formatCode>0.0%</c:formatCode>
                <c:ptCount val="8"/>
                <c:pt idx="0">
                  <c:v>3.8259736846239414E-2</c:v>
                </c:pt>
                <c:pt idx="1">
                  <c:v>3.811301718133725E-2</c:v>
                </c:pt>
                <c:pt idx="2">
                  <c:v>3.8808386685284475E-2</c:v>
                </c:pt>
                <c:pt idx="3">
                  <c:v>4.0396065455735486E-2</c:v>
                </c:pt>
                <c:pt idx="4">
                  <c:v>4.0967871699235207E-2</c:v>
                </c:pt>
                <c:pt idx="5">
                  <c:v>4.1081785769844628E-2</c:v>
                </c:pt>
                <c:pt idx="6">
                  <c:v>3.9777161768172795E-2</c:v>
                </c:pt>
                <c:pt idx="7">
                  <c:v>3.9146024071295957E-2</c:v>
                </c:pt>
              </c:numCache>
            </c:numRef>
          </c:val>
          <c:extLst>
            <c:ext xmlns:c16="http://schemas.microsoft.com/office/drawing/2014/chart" uri="{C3380CC4-5D6E-409C-BE32-E72D297353CC}">
              <c16:uniqueId val="{00000003-F5B8-4F76-A3C0-13E649153669}"/>
            </c:ext>
          </c:extLst>
        </c:ser>
        <c:dLbls>
          <c:dLblPos val="inEnd"/>
          <c:showLegendKey val="0"/>
          <c:showVal val="1"/>
          <c:showCatName val="0"/>
          <c:showSerName val="0"/>
          <c:showPercent val="0"/>
          <c:showBubbleSize val="0"/>
        </c:dLbls>
        <c:gapWidth val="17"/>
        <c:overlap val="100"/>
        <c:axId val="262527232"/>
        <c:axId val="262545408"/>
      </c:barChart>
      <c:catAx>
        <c:axId val="262527232"/>
        <c:scaling>
          <c:orientation val="minMax"/>
        </c:scaling>
        <c:delete val="0"/>
        <c:axPos val="b"/>
        <c:numFmt formatCode="General" sourceLinked="1"/>
        <c:majorTickMark val="out"/>
        <c:minorTickMark val="none"/>
        <c:tickLblPos val="nextTo"/>
        <c:crossAx val="262545408"/>
        <c:crosses val="autoZero"/>
        <c:auto val="1"/>
        <c:lblAlgn val="ctr"/>
        <c:lblOffset val="100"/>
        <c:noMultiLvlLbl val="0"/>
      </c:catAx>
      <c:valAx>
        <c:axId val="262545408"/>
        <c:scaling>
          <c:orientation val="minMax"/>
        </c:scaling>
        <c:delete val="0"/>
        <c:axPos val="l"/>
        <c:majorGridlines>
          <c:spPr>
            <a:ln>
              <a:solidFill>
                <a:sysClr val="window" lastClr="FFFFFF">
                  <a:lumMod val="75000"/>
                </a:sysClr>
              </a:solidFill>
            </a:ln>
          </c:spPr>
        </c:majorGridlines>
        <c:numFmt formatCode="0.0%" sourceLinked="1"/>
        <c:majorTickMark val="out"/>
        <c:minorTickMark val="none"/>
        <c:tickLblPos val="nextTo"/>
        <c:crossAx val="262527232"/>
        <c:crosses val="autoZero"/>
        <c:crossBetween val="between"/>
      </c:valAx>
      <c:spPr>
        <a:noFill/>
        <a:ln w="25400">
          <a:noFill/>
        </a:ln>
      </c:spPr>
    </c:plotArea>
    <c:legend>
      <c:legendPos val="t"/>
      <c:overlay val="0"/>
    </c:legend>
    <c:plotVisOnly val="1"/>
    <c:dispBlanksAs val="gap"/>
    <c:showDLblsOverMax val="0"/>
  </c:chart>
  <c:txPr>
    <a:bodyPr/>
    <a:lstStyle/>
    <a:p>
      <a:pPr>
        <a:defRPr sz="14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35"/>
    </mc:Choice>
    <mc:Fallback>
      <c:style val="35"/>
    </mc:Fallback>
  </mc:AlternateContent>
  <c:clrMapOvr bg1="lt1" tx1="dk1" bg2="lt2" tx2="dk2" accent1="accent1" accent2="accent2" accent3="accent3" accent4="accent4" accent5="accent5" accent6="accent6" hlink="hlink" folHlink="folHlink"/>
  <c:chart>
    <c:autoTitleDeleted val="1"/>
    <c:plotArea>
      <c:layout/>
      <c:barChart>
        <c:barDir val="col"/>
        <c:grouping val="clustered"/>
        <c:varyColors val="0"/>
        <c:ser>
          <c:idx val="0"/>
          <c:order val="0"/>
          <c:tx>
            <c:strRef>
              <c:f>'5. expenditure on GDP'!$B$8</c:f>
              <c:strCache>
                <c:ptCount val="1"/>
                <c:pt idx="0">
                  <c:v>annual average, 2011 to 2015</c:v>
                </c:pt>
              </c:strCache>
            </c:strRef>
          </c:tx>
          <c:spPr>
            <a:solidFill>
              <a:srgbClr val="1F497D">
                <a:lumMod val="50000"/>
              </a:srgbClr>
            </a:solidFill>
          </c:spPr>
          <c:invertIfNegative val="0"/>
          <c:cat>
            <c:strRef>
              <c:f>'5. expenditure on GDP'!$A$9:$A$14</c:f>
              <c:strCache>
                <c:ptCount val="6"/>
                <c:pt idx="0">
                  <c:v>Household consumption</c:v>
                </c:pt>
                <c:pt idx="1">
                  <c:v>Government consumption</c:v>
                </c:pt>
                <c:pt idx="2">
                  <c:v>Gross fixed capital formation</c:v>
                </c:pt>
                <c:pt idx="3">
                  <c:v>Exports</c:v>
                </c:pt>
                <c:pt idx="4">
                  <c:v>Less: Imports</c:v>
                </c:pt>
                <c:pt idx="5">
                  <c:v>Expenditure on GDP</c:v>
                </c:pt>
              </c:strCache>
            </c:strRef>
          </c:cat>
          <c:val>
            <c:numRef>
              <c:f>'5. expenditure on GDP'!$B$9:$B$14</c:f>
              <c:numCache>
                <c:formatCode>0.0%</c:formatCode>
                <c:ptCount val="6"/>
                <c:pt idx="0">
                  <c:v>2.0771704651657563E-2</c:v>
                </c:pt>
                <c:pt idx="1">
                  <c:v>1.9728908866035066E-2</c:v>
                </c:pt>
                <c:pt idx="2">
                  <c:v>3.4528906087315958E-2</c:v>
                </c:pt>
                <c:pt idx="3">
                  <c:v>2.7820455150529888E-2</c:v>
                </c:pt>
                <c:pt idx="4">
                  <c:v>3.4859550387647875E-2</c:v>
                </c:pt>
                <c:pt idx="5">
                  <c:v>2.0729735158053986E-2</c:v>
                </c:pt>
              </c:numCache>
            </c:numRef>
          </c:val>
          <c:extLst>
            <c:ext xmlns:c16="http://schemas.microsoft.com/office/drawing/2014/chart" uri="{C3380CC4-5D6E-409C-BE32-E72D297353CC}">
              <c16:uniqueId val="{00000000-96EC-4611-B1CE-CB63B84C479A}"/>
            </c:ext>
          </c:extLst>
        </c:ser>
        <c:ser>
          <c:idx val="1"/>
          <c:order val="1"/>
          <c:tx>
            <c:strRef>
              <c:f>'5. expenditure on GDP'!$C$8</c:f>
              <c:strCache>
                <c:ptCount val="1"/>
                <c:pt idx="0">
                  <c:v>2015 to 2016</c:v>
                </c:pt>
              </c:strCache>
            </c:strRef>
          </c:tx>
          <c:spPr>
            <a:solidFill>
              <a:srgbClr val="4F81BD">
                <a:lumMod val="20000"/>
                <a:lumOff val="80000"/>
              </a:srgbClr>
            </a:solidFill>
          </c:spPr>
          <c:invertIfNegative val="0"/>
          <c:cat>
            <c:strRef>
              <c:f>'5. expenditure on GDP'!$A$9:$A$14</c:f>
              <c:strCache>
                <c:ptCount val="6"/>
                <c:pt idx="0">
                  <c:v>Household consumption</c:v>
                </c:pt>
                <c:pt idx="1">
                  <c:v>Government consumption</c:v>
                </c:pt>
                <c:pt idx="2">
                  <c:v>Gross fixed capital formation</c:v>
                </c:pt>
                <c:pt idx="3">
                  <c:v>Exports</c:v>
                </c:pt>
                <c:pt idx="4">
                  <c:v>Less: Imports</c:v>
                </c:pt>
                <c:pt idx="5">
                  <c:v>Expenditure on GDP</c:v>
                </c:pt>
              </c:strCache>
            </c:strRef>
          </c:cat>
          <c:val>
            <c:numRef>
              <c:f>'5. expenditure on GDP'!$C$9:$C$14</c:f>
              <c:numCache>
                <c:formatCode>0.0%</c:formatCode>
                <c:ptCount val="6"/>
                <c:pt idx="0">
                  <c:v>7.0059358628491442E-3</c:v>
                </c:pt>
                <c:pt idx="1">
                  <c:v>1.9072065267573546E-2</c:v>
                </c:pt>
                <c:pt idx="2">
                  <c:v>-4.1096964916692902E-2</c:v>
                </c:pt>
                <c:pt idx="3">
                  <c:v>9.6695657384706646E-3</c:v>
                </c:pt>
                <c:pt idx="4">
                  <c:v>-3.7795344835698907E-2</c:v>
                </c:pt>
                <c:pt idx="5">
                  <c:v>5.51144468811815E-3</c:v>
                </c:pt>
              </c:numCache>
            </c:numRef>
          </c:val>
          <c:extLst>
            <c:ext xmlns:c16="http://schemas.microsoft.com/office/drawing/2014/chart" uri="{C3380CC4-5D6E-409C-BE32-E72D297353CC}">
              <c16:uniqueId val="{00000001-96EC-4611-B1CE-CB63B84C479A}"/>
            </c:ext>
          </c:extLst>
        </c:ser>
        <c:ser>
          <c:idx val="2"/>
          <c:order val="2"/>
          <c:tx>
            <c:strRef>
              <c:f>'5. expenditure on GDP'!$D$8</c:f>
              <c:strCache>
                <c:ptCount val="1"/>
                <c:pt idx="0">
                  <c:v>2016 to 2017</c:v>
                </c:pt>
              </c:strCache>
            </c:strRef>
          </c:tx>
          <c:invertIfNegative val="0"/>
          <c:cat>
            <c:strRef>
              <c:f>'5. expenditure on GDP'!$A$9:$A$14</c:f>
              <c:strCache>
                <c:ptCount val="6"/>
                <c:pt idx="0">
                  <c:v>Household consumption</c:v>
                </c:pt>
                <c:pt idx="1">
                  <c:v>Government consumption</c:v>
                </c:pt>
                <c:pt idx="2">
                  <c:v>Gross fixed capital formation</c:v>
                </c:pt>
                <c:pt idx="3">
                  <c:v>Exports</c:v>
                </c:pt>
                <c:pt idx="4">
                  <c:v>Less: Imports</c:v>
                </c:pt>
                <c:pt idx="5">
                  <c:v>Expenditure on GDP</c:v>
                </c:pt>
              </c:strCache>
            </c:strRef>
          </c:cat>
          <c:val>
            <c:numRef>
              <c:f>'5. expenditure on GDP'!$D$9:$D$14</c:f>
              <c:numCache>
                <c:formatCode>0.0%</c:formatCode>
                <c:ptCount val="6"/>
                <c:pt idx="0">
                  <c:v>2.2390530772387285E-2</c:v>
                </c:pt>
                <c:pt idx="1">
                  <c:v>6.2753130273698332E-3</c:v>
                </c:pt>
                <c:pt idx="2">
                  <c:v>3.8010973533346704E-3</c:v>
                </c:pt>
                <c:pt idx="3">
                  <c:v>-9.7014700655784214E-4</c:v>
                </c:pt>
                <c:pt idx="4">
                  <c:v>1.876663192236494E-2</c:v>
                </c:pt>
                <c:pt idx="5">
                  <c:v>1.2042426810769724E-2</c:v>
                </c:pt>
              </c:numCache>
            </c:numRef>
          </c:val>
          <c:extLst>
            <c:ext xmlns:c16="http://schemas.microsoft.com/office/drawing/2014/chart" uri="{C3380CC4-5D6E-409C-BE32-E72D297353CC}">
              <c16:uniqueId val="{00000002-96EC-4611-B1CE-CB63B84C479A}"/>
            </c:ext>
          </c:extLst>
        </c:ser>
        <c:ser>
          <c:idx val="3"/>
          <c:order val="3"/>
          <c:tx>
            <c:strRef>
              <c:f>'5. expenditure on GDP'!$E$8</c:f>
              <c:strCache>
                <c:ptCount val="1"/>
                <c:pt idx="0">
                  <c:v>Quarterly change, Q3 to Q4, 2017 (a)</c:v>
                </c:pt>
              </c:strCache>
            </c:strRef>
          </c:tx>
          <c:spPr>
            <a:solidFill>
              <a:srgbClr val="C0504D">
                <a:lumMod val="40000"/>
                <a:lumOff val="60000"/>
              </a:srgbClr>
            </a:solidFill>
          </c:spPr>
          <c:invertIfNegative val="0"/>
          <c:cat>
            <c:strRef>
              <c:f>'5. expenditure on GDP'!$A$9:$A$14</c:f>
              <c:strCache>
                <c:ptCount val="6"/>
                <c:pt idx="0">
                  <c:v>Household consumption</c:v>
                </c:pt>
                <c:pt idx="1">
                  <c:v>Government consumption</c:v>
                </c:pt>
                <c:pt idx="2">
                  <c:v>Gross fixed capital formation</c:v>
                </c:pt>
                <c:pt idx="3">
                  <c:v>Exports</c:v>
                </c:pt>
                <c:pt idx="4">
                  <c:v>Less: Imports</c:v>
                </c:pt>
                <c:pt idx="5">
                  <c:v>Expenditure on GDP</c:v>
                </c:pt>
              </c:strCache>
            </c:strRef>
          </c:cat>
          <c:val>
            <c:numRef>
              <c:f>'5. expenditure on GDP'!$E$9:$E$14</c:f>
              <c:numCache>
                <c:formatCode>0.0%</c:formatCode>
                <c:ptCount val="6"/>
                <c:pt idx="0">
                  <c:v>2.1988543122968274E-3</c:v>
                </c:pt>
                <c:pt idx="1">
                  <c:v>9.8241952324307213E-4</c:v>
                </c:pt>
                <c:pt idx="2">
                  <c:v>4.4579422979627026E-3</c:v>
                </c:pt>
                <c:pt idx="3">
                  <c:v>7.3006301764908521E-3</c:v>
                </c:pt>
                <c:pt idx="4">
                  <c:v>1.4803111784612799E-2</c:v>
                </c:pt>
                <c:pt idx="5">
                  <c:v>1.8904697770905088E-3</c:v>
                </c:pt>
              </c:numCache>
            </c:numRef>
          </c:val>
          <c:extLst>
            <c:ext xmlns:c16="http://schemas.microsoft.com/office/drawing/2014/chart" uri="{C3380CC4-5D6E-409C-BE32-E72D297353CC}">
              <c16:uniqueId val="{00000003-96EC-4611-B1CE-CB63B84C479A}"/>
            </c:ext>
          </c:extLst>
        </c:ser>
        <c:ser>
          <c:idx val="4"/>
          <c:order val="4"/>
          <c:tx>
            <c:strRef>
              <c:f>'5. expenditure on GDP'!$F$8</c:f>
              <c:strCache>
                <c:ptCount val="1"/>
              </c:strCache>
            </c:strRef>
          </c:tx>
          <c:spPr>
            <a:noFill/>
            <a:ln>
              <a:noFill/>
            </a:ln>
          </c:spPr>
          <c:invertIfNegative val="0"/>
          <c:cat>
            <c:strRef>
              <c:f>'5. expenditure on GDP'!$A$9:$A$14</c:f>
              <c:strCache>
                <c:ptCount val="6"/>
                <c:pt idx="0">
                  <c:v>Household consumption</c:v>
                </c:pt>
                <c:pt idx="1">
                  <c:v>Government consumption</c:v>
                </c:pt>
                <c:pt idx="2">
                  <c:v>Gross fixed capital formation</c:v>
                </c:pt>
                <c:pt idx="3">
                  <c:v>Exports</c:v>
                </c:pt>
                <c:pt idx="4">
                  <c:v>Less: Imports</c:v>
                </c:pt>
                <c:pt idx="5">
                  <c:v>Expenditure on GDP</c:v>
                </c:pt>
              </c:strCache>
            </c:strRef>
          </c:cat>
          <c:val>
            <c:numRef>
              <c:f>'5. expenditure on GDP'!$F$9:$F$14</c:f>
              <c:numCache>
                <c:formatCode>0.0%</c:formatCode>
                <c:ptCount val="6"/>
              </c:numCache>
            </c:numRef>
          </c:val>
          <c:extLst>
            <c:ext xmlns:c16="http://schemas.microsoft.com/office/drawing/2014/chart" uri="{C3380CC4-5D6E-409C-BE32-E72D297353CC}">
              <c16:uniqueId val="{00000004-96EC-4611-B1CE-CB63B84C479A}"/>
            </c:ext>
          </c:extLst>
        </c:ser>
        <c:dLbls>
          <c:showLegendKey val="0"/>
          <c:showVal val="0"/>
          <c:showCatName val="0"/>
          <c:showSerName val="0"/>
          <c:showPercent val="0"/>
          <c:showBubbleSize val="0"/>
        </c:dLbls>
        <c:gapWidth val="11"/>
        <c:overlap val="19"/>
        <c:axId val="262574848"/>
        <c:axId val="262576384"/>
      </c:barChart>
      <c:catAx>
        <c:axId val="262574848"/>
        <c:scaling>
          <c:orientation val="minMax"/>
        </c:scaling>
        <c:delete val="0"/>
        <c:axPos val="b"/>
        <c:numFmt formatCode="General" sourceLinked="1"/>
        <c:majorTickMark val="out"/>
        <c:minorTickMark val="none"/>
        <c:tickLblPos val="nextTo"/>
        <c:txPr>
          <a:bodyPr rot="0" vert="horz"/>
          <a:lstStyle/>
          <a:p>
            <a:pPr>
              <a:defRPr sz="1600" b="1"/>
            </a:pPr>
            <a:endParaRPr lang="en-US"/>
          </a:p>
        </c:txPr>
        <c:crossAx val="262576384"/>
        <c:crosses val="autoZero"/>
        <c:auto val="1"/>
        <c:lblAlgn val="ctr"/>
        <c:lblOffset val="100"/>
        <c:noMultiLvlLbl val="0"/>
      </c:catAx>
      <c:valAx>
        <c:axId val="262576384"/>
        <c:scaling>
          <c:orientation val="minMax"/>
        </c:scaling>
        <c:delete val="0"/>
        <c:axPos val="l"/>
        <c:majorGridlines>
          <c:spPr>
            <a:ln>
              <a:solidFill>
                <a:sysClr val="window" lastClr="FFFFFF">
                  <a:lumMod val="75000"/>
                </a:sysClr>
              </a:solidFill>
            </a:ln>
          </c:spPr>
        </c:majorGridlines>
        <c:numFmt formatCode="0.0%" sourceLinked="1"/>
        <c:majorTickMark val="out"/>
        <c:minorTickMark val="none"/>
        <c:tickLblPos val="nextTo"/>
        <c:txPr>
          <a:bodyPr/>
          <a:lstStyle/>
          <a:p>
            <a:pPr>
              <a:defRPr sz="1600"/>
            </a:pPr>
            <a:endParaRPr lang="en-US"/>
          </a:p>
        </c:txPr>
        <c:crossAx val="262574848"/>
        <c:crosses val="autoZero"/>
        <c:crossBetween val="between"/>
      </c:valAx>
      <c:spPr>
        <a:noFill/>
        <a:ln w="25400">
          <a:noFill/>
        </a:ln>
      </c:spPr>
    </c:plotArea>
    <c:legend>
      <c:legendPos val="t"/>
      <c:overlay val="0"/>
      <c:txPr>
        <a:bodyPr/>
        <a:lstStyle/>
        <a:p>
          <a:pPr>
            <a:defRPr sz="1800"/>
          </a:pPr>
          <a:endParaRPr lang="en-US"/>
        </a:p>
      </c:txPr>
    </c:legend>
    <c:plotVisOnly val="1"/>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35"/>
    </mc:Choice>
    <mc:Fallback>
      <c:style val="35"/>
    </mc:Fallback>
  </mc:AlternateContent>
  <c:clrMapOvr bg1="lt1" tx1="dk1" bg2="lt2" tx2="dk2" accent1="accent1" accent2="accent2" accent3="accent3" accent4="accent4" accent5="accent5" accent6="accent6" hlink="hlink" folHlink="folHlink"/>
  <c:chart>
    <c:autoTitleDeleted val="0"/>
    <c:plotArea>
      <c:layout/>
      <c:lineChart>
        <c:grouping val="standard"/>
        <c:varyColors val="0"/>
        <c:ser>
          <c:idx val="3"/>
          <c:order val="0"/>
          <c:tx>
            <c:strRef>
              <c:f>'6. Quarterly production volumes'!$A$12</c:f>
              <c:strCache>
                <c:ptCount val="1"/>
                <c:pt idx="0">
                  <c:v>Construction</c:v>
                </c:pt>
              </c:strCache>
            </c:strRef>
          </c:tx>
          <c:spPr>
            <a:ln w="34925"/>
          </c:spPr>
          <c:marker>
            <c:symbol val="square"/>
            <c:size val="8"/>
          </c:marker>
          <c:cat>
            <c:multiLvlStrRef>
              <c:f>'6. Quarterly production volumes'!$B$7:$AC$8</c:f>
              <c:multiLvlStrCache>
                <c:ptCount val="28"/>
                <c:lvl>
                  <c:pt idx="0">
                    <c:v>1</c:v>
                  </c:pt>
                  <c:pt idx="1">
                    <c:v>2</c:v>
                  </c:pt>
                  <c:pt idx="2">
                    <c:v>3</c:v>
                  </c:pt>
                  <c:pt idx="3">
                    <c:v>4</c:v>
                  </c:pt>
                  <c:pt idx="4">
                    <c:v>1</c:v>
                  </c:pt>
                  <c:pt idx="5">
                    <c:v>2</c:v>
                  </c:pt>
                  <c:pt idx="6">
                    <c:v>3</c:v>
                  </c:pt>
                  <c:pt idx="7">
                    <c:v>4</c:v>
                  </c:pt>
                  <c:pt idx="8">
                    <c:v>1</c:v>
                  </c:pt>
                  <c:pt idx="9">
                    <c:v>2</c:v>
                  </c:pt>
                  <c:pt idx="10">
                    <c:v>3</c:v>
                  </c:pt>
                  <c:pt idx="11">
                    <c:v>4</c:v>
                  </c:pt>
                  <c:pt idx="12">
                    <c:v>1</c:v>
                  </c:pt>
                  <c:pt idx="13">
                    <c:v>2</c:v>
                  </c:pt>
                  <c:pt idx="14">
                    <c:v>3</c:v>
                  </c:pt>
                  <c:pt idx="15">
                    <c:v>4</c:v>
                  </c:pt>
                  <c:pt idx="16">
                    <c:v>1</c:v>
                  </c:pt>
                  <c:pt idx="17">
                    <c:v>2</c:v>
                  </c:pt>
                  <c:pt idx="18">
                    <c:v>3</c:v>
                  </c:pt>
                  <c:pt idx="19">
                    <c:v>4</c:v>
                  </c:pt>
                  <c:pt idx="20">
                    <c:v>1</c:v>
                  </c:pt>
                  <c:pt idx="21">
                    <c:v>2</c:v>
                  </c:pt>
                  <c:pt idx="22">
                    <c:v>3</c:v>
                  </c:pt>
                  <c:pt idx="23">
                    <c:v>4</c:v>
                  </c:pt>
                  <c:pt idx="24">
                    <c:v>1</c:v>
                  </c:pt>
                  <c:pt idx="25">
                    <c:v>2</c:v>
                  </c:pt>
                  <c:pt idx="26">
                    <c:v>3</c:v>
                  </c:pt>
                  <c:pt idx="27">
                    <c:v>4</c:v>
                  </c:pt>
                </c:lvl>
                <c:lvl>
                  <c:pt idx="0">
                    <c:v>2011</c:v>
                  </c:pt>
                  <c:pt idx="4">
                    <c:v>2012</c:v>
                  </c:pt>
                  <c:pt idx="8">
                    <c:v>2013</c:v>
                  </c:pt>
                  <c:pt idx="12">
                    <c:v>2014</c:v>
                  </c:pt>
                  <c:pt idx="16">
                    <c:v>2015</c:v>
                  </c:pt>
                  <c:pt idx="20">
                    <c:v>2016</c:v>
                  </c:pt>
                  <c:pt idx="24">
                    <c:v>2017</c:v>
                  </c:pt>
                </c:lvl>
              </c:multiLvlStrCache>
            </c:multiLvlStrRef>
          </c:cat>
          <c:val>
            <c:numRef>
              <c:f>'6. Quarterly production volumes'!$B$12:$AC$12</c:f>
              <c:numCache>
                <c:formatCode>_ * #\ ##0_ ;_ * \-#\ ##0_ ;_ * "-"??_ ;_ @_ </c:formatCode>
                <c:ptCount val="28"/>
                <c:pt idx="0">
                  <c:v>100</c:v>
                </c:pt>
                <c:pt idx="1">
                  <c:v>101.06008827532405</c:v>
                </c:pt>
                <c:pt idx="2">
                  <c:v>102.17200968399808</c:v>
                </c:pt>
                <c:pt idx="3">
                  <c:v>103.20559840239471</c:v>
                </c:pt>
                <c:pt idx="4">
                  <c:v>102.87189478191925</c:v>
                </c:pt>
                <c:pt idx="5">
                  <c:v>103.37337239721352</c:v>
                </c:pt>
                <c:pt idx="6">
                  <c:v>104.50967339826079</c:v>
                </c:pt>
                <c:pt idx="7">
                  <c:v>106.15505208752909</c:v>
                </c:pt>
                <c:pt idx="8">
                  <c:v>106.40543898106026</c:v>
                </c:pt>
                <c:pt idx="9">
                  <c:v>108.69935086685352</c:v>
                </c:pt>
                <c:pt idx="10">
                  <c:v>109.57174596040755</c:v>
                </c:pt>
                <c:pt idx="11">
                  <c:v>111.26288832450722</c:v>
                </c:pt>
                <c:pt idx="12">
                  <c:v>112.10941138649393</c:v>
                </c:pt>
                <c:pt idx="13">
                  <c:v>112.48896136041837</c:v>
                </c:pt>
                <c:pt idx="14">
                  <c:v>112.91476896091528</c:v>
                </c:pt>
                <c:pt idx="15">
                  <c:v>113.62985420469001</c:v>
                </c:pt>
                <c:pt idx="16">
                  <c:v>114.30764652710377</c:v>
                </c:pt>
                <c:pt idx="17">
                  <c:v>114.70982500267965</c:v>
                </c:pt>
                <c:pt idx="18">
                  <c:v>115.02270209137471</c:v>
                </c:pt>
                <c:pt idx="19">
                  <c:v>115.40723822193061</c:v>
                </c:pt>
                <c:pt idx="20">
                  <c:v>115.75089521670914</c:v>
                </c:pt>
                <c:pt idx="21">
                  <c:v>115.88109919969854</c:v>
                </c:pt>
                <c:pt idx="22">
                  <c:v>116.24037807255579</c:v>
                </c:pt>
                <c:pt idx="23">
                  <c:v>116.50197469263166</c:v>
                </c:pt>
                <c:pt idx="24">
                  <c:v>116.16487740195799</c:v>
                </c:pt>
                <c:pt idx="25">
                  <c:v>115.96869559771979</c:v>
                </c:pt>
                <c:pt idx="26">
                  <c:v>115.60724164122993</c:v>
                </c:pt>
                <c:pt idx="27">
                  <c:v>115.19664196793092</c:v>
                </c:pt>
              </c:numCache>
            </c:numRef>
          </c:val>
          <c:smooth val="1"/>
          <c:extLst>
            <c:ext xmlns:c16="http://schemas.microsoft.com/office/drawing/2014/chart" uri="{C3380CC4-5D6E-409C-BE32-E72D297353CC}">
              <c16:uniqueId val="{00000000-D16F-46B9-B1D2-EAE326A06AE6}"/>
            </c:ext>
          </c:extLst>
        </c:ser>
        <c:ser>
          <c:idx val="4"/>
          <c:order val="1"/>
          <c:tx>
            <c:strRef>
              <c:f>'6. Quarterly production volumes'!$A$13</c:f>
              <c:strCache>
                <c:ptCount val="1"/>
                <c:pt idx="0">
                  <c:v>Other</c:v>
                </c:pt>
              </c:strCache>
            </c:strRef>
          </c:tx>
          <c:spPr>
            <a:ln w="34925"/>
          </c:spPr>
          <c:marker>
            <c:symbol val="triangle"/>
            <c:size val="8"/>
          </c:marker>
          <c:cat>
            <c:multiLvlStrRef>
              <c:f>'6. Quarterly production volumes'!$B$7:$AC$8</c:f>
              <c:multiLvlStrCache>
                <c:ptCount val="28"/>
                <c:lvl>
                  <c:pt idx="0">
                    <c:v>1</c:v>
                  </c:pt>
                  <c:pt idx="1">
                    <c:v>2</c:v>
                  </c:pt>
                  <c:pt idx="2">
                    <c:v>3</c:v>
                  </c:pt>
                  <c:pt idx="3">
                    <c:v>4</c:v>
                  </c:pt>
                  <c:pt idx="4">
                    <c:v>1</c:v>
                  </c:pt>
                  <c:pt idx="5">
                    <c:v>2</c:v>
                  </c:pt>
                  <c:pt idx="6">
                    <c:v>3</c:v>
                  </c:pt>
                  <c:pt idx="7">
                    <c:v>4</c:v>
                  </c:pt>
                  <c:pt idx="8">
                    <c:v>1</c:v>
                  </c:pt>
                  <c:pt idx="9">
                    <c:v>2</c:v>
                  </c:pt>
                  <c:pt idx="10">
                    <c:v>3</c:v>
                  </c:pt>
                  <c:pt idx="11">
                    <c:v>4</c:v>
                  </c:pt>
                  <c:pt idx="12">
                    <c:v>1</c:v>
                  </c:pt>
                  <c:pt idx="13">
                    <c:v>2</c:v>
                  </c:pt>
                  <c:pt idx="14">
                    <c:v>3</c:v>
                  </c:pt>
                  <c:pt idx="15">
                    <c:v>4</c:v>
                  </c:pt>
                  <c:pt idx="16">
                    <c:v>1</c:v>
                  </c:pt>
                  <c:pt idx="17">
                    <c:v>2</c:v>
                  </c:pt>
                  <c:pt idx="18">
                    <c:v>3</c:v>
                  </c:pt>
                  <c:pt idx="19">
                    <c:v>4</c:v>
                  </c:pt>
                  <c:pt idx="20">
                    <c:v>1</c:v>
                  </c:pt>
                  <c:pt idx="21">
                    <c:v>2</c:v>
                  </c:pt>
                  <c:pt idx="22">
                    <c:v>3</c:v>
                  </c:pt>
                  <c:pt idx="23">
                    <c:v>4</c:v>
                  </c:pt>
                  <c:pt idx="24">
                    <c:v>1</c:v>
                  </c:pt>
                  <c:pt idx="25">
                    <c:v>2</c:v>
                  </c:pt>
                  <c:pt idx="26">
                    <c:v>3</c:v>
                  </c:pt>
                  <c:pt idx="27">
                    <c:v>4</c:v>
                  </c:pt>
                </c:lvl>
                <c:lvl>
                  <c:pt idx="0">
                    <c:v>2011</c:v>
                  </c:pt>
                  <c:pt idx="4">
                    <c:v>2012</c:v>
                  </c:pt>
                  <c:pt idx="8">
                    <c:v>2013</c:v>
                  </c:pt>
                  <c:pt idx="12">
                    <c:v>2014</c:v>
                  </c:pt>
                  <c:pt idx="16">
                    <c:v>2015</c:v>
                  </c:pt>
                  <c:pt idx="20">
                    <c:v>2016</c:v>
                  </c:pt>
                  <c:pt idx="24">
                    <c:v>2017</c:v>
                  </c:pt>
                </c:lvl>
              </c:multiLvlStrCache>
            </c:multiLvlStrRef>
          </c:cat>
          <c:val>
            <c:numRef>
              <c:f>'6. Quarterly production volumes'!$B$13:$AC$13</c:f>
              <c:numCache>
                <c:formatCode>_ * #\ ##0_ ;_ * \-#\ ##0_ ;_ * "-"??_ ;_ @_ </c:formatCode>
                <c:ptCount val="28"/>
                <c:pt idx="0">
                  <c:v>100</c:v>
                </c:pt>
                <c:pt idx="1">
                  <c:v>101.16215504943453</c:v>
                </c:pt>
                <c:pt idx="2">
                  <c:v>102.15549639696162</c:v>
                </c:pt>
                <c:pt idx="3">
                  <c:v>103.0763392270684</c:v>
                </c:pt>
                <c:pt idx="4">
                  <c:v>103.74274201843959</c:v>
                </c:pt>
                <c:pt idx="5">
                  <c:v>104.31494136369635</c:v>
                </c:pt>
                <c:pt idx="6">
                  <c:v>104.82500638769771</c:v>
                </c:pt>
                <c:pt idx="7">
                  <c:v>105.35453862806141</c:v>
                </c:pt>
                <c:pt idx="8">
                  <c:v>105.9745657685734</c:v>
                </c:pt>
                <c:pt idx="9">
                  <c:v>106.92946875027245</c:v>
                </c:pt>
                <c:pt idx="10">
                  <c:v>107.58746323918436</c:v>
                </c:pt>
                <c:pt idx="11">
                  <c:v>108.30487938172708</c:v>
                </c:pt>
                <c:pt idx="12">
                  <c:v>108.79501683444528</c:v>
                </c:pt>
                <c:pt idx="13">
                  <c:v>109.4231036396168</c:v>
                </c:pt>
                <c:pt idx="14">
                  <c:v>110.2155887157777</c:v>
                </c:pt>
                <c:pt idx="15">
                  <c:v>110.83930674747637</c:v>
                </c:pt>
                <c:pt idx="16">
                  <c:v>111.26189189455289</c:v>
                </c:pt>
                <c:pt idx="17">
                  <c:v>111.40093275757152</c:v>
                </c:pt>
                <c:pt idx="18">
                  <c:v>111.68961343174604</c:v>
                </c:pt>
                <c:pt idx="19">
                  <c:v>111.9988751101296</c:v>
                </c:pt>
                <c:pt idx="20">
                  <c:v>112.48442056546037</c:v>
                </c:pt>
                <c:pt idx="21">
                  <c:v>113.13377558574192</c:v>
                </c:pt>
                <c:pt idx="22">
                  <c:v>113.50555527108281</c:v>
                </c:pt>
                <c:pt idx="23">
                  <c:v>114.14693003350493</c:v>
                </c:pt>
                <c:pt idx="24">
                  <c:v>113.63105027855624</c:v>
                </c:pt>
                <c:pt idx="25">
                  <c:v>114.03250966658334</c:v>
                </c:pt>
                <c:pt idx="26">
                  <c:v>114.27286538674323</c:v>
                </c:pt>
                <c:pt idx="27">
                  <c:v>115.0284771158788</c:v>
                </c:pt>
              </c:numCache>
            </c:numRef>
          </c:val>
          <c:smooth val="0"/>
          <c:extLst>
            <c:ext xmlns:c16="http://schemas.microsoft.com/office/drawing/2014/chart" uri="{C3380CC4-5D6E-409C-BE32-E72D297353CC}">
              <c16:uniqueId val="{00000001-D16F-46B9-B1D2-EAE326A06AE6}"/>
            </c:ext>
          </c:extLst>
        </c:ser>
        <c:ser>
          <c:idx val="2"/>
          <c:order val="2"/>
          <c:tx>
            <c:strRef>
              <c:f>'6. Quarterly production volumes'!$A$11</c:f>
              <c:strCache>
                <c:ptCount val="1"/>
                <c:pt idx="0">
                  <c:v>Manufacturing</c:v>
                </c:pt>
              </c:strCache>
            </c:strRef>
          </c:tx>
          <c:spPr>
            <a:ln w="47625">
              <a:solidFill>
                <a:srgbClr val="5B9BD5">
                  <a:lumMod val="50000"/>
                </a:srgbClr>
              </a:solidFill>
            </a:ln>
          </c:spPr>
          <c:marker>
            <c:symbol val="none"/>
          </c:marker>
          <c:cat>
            <c:multiLvlStrRef>
              <c:f>'6. Quarterly production volumes'!$B$7:$AC$8</c:f>
              <c:multiLvlStrCache>
                <c:ptCount val="28"/>
                <c:lvl>
                  <c:pt idx="0">
                    <c:v>1</c:v>
                  </c:pt>
                  <c:pt idx="1">
                    <c:v>2</c:v>
                  </c:pt>
                  <c:pt idx="2">
                    <c:v>3</c:v>
                  </c:pt>
                  <c:pt idx="3">
                    <c:v>4</c:v>
                  </c:pt>
                  <c:pt idx="4">
                    <c:v>1</c:v>
                  </c:pt>
                  <c:pt idx="5">
                    <c:v>2</c:v>
                  </c:pt>
                  <c:pt idx="6">
                    <c:v>3</c:v>
                  </c:pt>
                  <c:pt idx="7">
                    <c:v>4</c:v>
                  </c:pt>
                  <c:pt idx="8">
                    <c:v>1</c:v>
                  </c:pt>
                  <c:pt idx="9">
                    <c:v>2</c:v>
                  </c:pt>
                  <c:pt idx="10">
                    <c:v>3</c:v>
                  </c:pt>
                  <c:pt idx="11">
                    <c:v>4</c:v>
                  </c:pt>
                  <c:pt idx="12">
                    <c:v>1</c:v>
                  </c:pt>
                  <c:pt idx="13">
                    <c:v>2</c:v>
                  </c:pt>
                  <c:pt idx="14">
                    <c:v>3</c:v>
                  </c:pt>
                  <c:pt idx="15">
                    <c:v>4</c:v>
                  </c:pt>
                  <c:pt idx="16">
                    <c:v>1</c:v>
                  </c:pt>
                  <c:pt idx="17">
                    <c:v>2</c:v>
                  </c:pt>
                  <c:pt idx="18">
                    <c:v>3</c:v>
                  </c:pt>
                  <c:pt idx="19">
                    <c:v>4</c:v>
                  </c:pt>
                  <c:pt idx="20">
                    <c:v>1</c:v>
                  </c:pt>
                  <c:pt idx="21">
                    <c:v>2</c:v>
                  </c:pt>
                  <c:pt idx="22">
                    <c:v>3</c:v>
                  </c:pt>
                  <c:pt idx="23">
                    <c:v>4</c:v>
                  </c:pt>
                  <c:pt idx="24">
                    <c:v>1</c:v>
                  </c:pt>
                  <c:pt idx="25">
                    <c:v>2</c:v>
                  </c:pt>
                  <c:pt idx="26">
                    <c:v>3</c:v>
                  </c:pt>
                  <c:pt idx="27">
                    <c:v>4</c:v>
                  </c:pt>
                </c:lvl>
                <c:lvl>
                  <c:pt idx="0">
                    <c:v>2011</c:v>
                  </c:pt>
                  <c:pt idx="4">
                    <c:v>2012</c:v>
                  </c:pt>
                  <c:pt idx="8">
                    <c:v>2013</c:v>
                  </c:pt>
                  <c:pt idx="12">
                    <c:v>2014</c:v>
                  </c:pt>
                  <c:pt idx="16">
                    <c:v>2015</c:v>
                  </c:pt>
                  <c:pt idx="20">
                    <c:v>2016</c:v>
                  </c:pt>
                  <c:pt idx="24">
                    <c:v>2017</c:v>
                  </c:pt>
                </c:lvl>
              </c:multiLvlStrCache>
            </c:multiLvlStrRef>
          </c:cat>
          <c:val>
            <c:numRef>
              <c:f>'6. Quarterly production volumes'!$B$11:$AC$11</c:f>
              <c:numCache>
                <c:formatCode>_ * #\ ##0_ ;_ * \-#\ ##0_ ;_ * "-"??_ ;_ @_ </c:formatCode>
                <c:ptCount val="28"/>
                <c:pt idx="0">
                  <c:v>100</c:v>
                </c:pt>
                <c:pt idx="1">
                  <c:v>98.753415637957659</c:v>
                </c:pt>
                <c:pt idx="2">
                  <c:v>98.552076673000315</c:v>
                </c:pt>
                <c:pt idx="3">
                  <c:v>99.55324051666058</c:v>
                </c:pt>
                <c:pt idx="4">
                  <c:v>101.0634397481422</c:v>
                </c:pt>
                <c:pt idx="5">
                  <c:v>100.9404119046374</c:v>
                </c:pt>
                <c:pt idx="6">
                  <c:v>101.07136057173851</c:v>
                </c:pt>
                <c:pt idx="7">
                  <c:v>102.10345565362913</c:v>
                </c:pt>
                <c:pt idx="8">
                  <c:v>100.19469565944243</c:v>
                </c:pt>
                <c:pt idx="9">
                  <c:v>103.17676865643244</c:v>
                </c:pt>
                <c:pt idx="10">
                  <c:v>101.39222682795995</c:v>
                </c:pt>
                <c:pt idx="11">
                  <c:v>104.54162414437194</c:v>
                </c:pt>
                <c:pt idx="12">
                  <c:v>103.13729229413462</c:v>
                </c:pt>
                <c:pt idx="13">
                  <c:v>102.0556459735996</c:v>
                </c:pt>
                <c:pt idx="14">
                  <c:v>101.75021820600951</c:v>
                </c:pt>
                <c:pt idx="15">
                  <c:v>103.78487458536662</c:v>
                </c:pt>
                <c:pt idx="16">
                  <c:v>103.18457056544754</c:v>
                </c:pt>
                <c:pt idx="17">
                  <c:v>101.48688760899557</c:v>
                </c:pt>
                <c:pt idx="18">
                  <c:v>102.63935018082412</c:v>
                </c:pt>
                <c:pt idx="19">
                  <c:v>101.96822153167363</c:v>
                </c:pt>
                <c:pt idx="20">
                  <c:v>102.2709145171891</c:v>
                </c:pt>
                <c:pt idx="21">
                  <c:v>104.29547446137985</c:v>
                </c:pt>
                <c:pt idx="22">
                  <c:v>103.54704217853143</c:v>
                </c:pt>
                <c:pt idx="23">
                  <c:v>102.88721131755159</c:v>
                </c:pt>
                <c:pt idx="24">
                  <c:v>101.8034209535797</c:v>
                </c:pt>
                <c:pt idx="25">
                  <c:v>102.54191903092349</c:v>
                </c:pt>
                <c:pt idx="26">
                  <c:v>103.46781585488878</c:v>
                </c:pt>
                <c:pt idx="27">
                  <c:v>104.56608416299125</c:v>
                </c:pt>
              </c:numCache>
            </c:numRef>
          </c:val>
          <c:smooth val="1"/>
          <c:extLst>
            <c:ext xmlns:c16="http://schemas.microsoft.com/office/drawing/2014/chart" uri="{C3380CC4-5D6E-409C-BE32-E72D297353CC}">
              <c16:uniqueId val="{00000002-D16F-46B9-B1D2-EAE326A06AE6}"/>
            </c:ext>
          </c:extLst>
        </c:ser>
        <c:ser>
          <c:idx val="0"/>
          <c:order val="3"/>
          <c:tx>
            <c:strRef>
              <c:f>'6. Quarterly production volumes'!$A$9</c:f>
              <c:strCache>
                <c:ptCount val="1"/>
                <c:pt idx="0">
                  <c:v>Agriculture</c:v>
                </c:pt>
              </c:strCache>
            </c:strRef>
          </c:tx>
          <c:spPr>
            <a:ln w="22225">
              <a:solidFill>
                <a:srgbClr val="1F497D">
                  <a:lumMod val="50000"/>
                </a:srgbClr>
              </a:solidFill>
            </a:ln>
          </c:spPr>
          <c:marker>
            <c:symbol val="diamond"/>
            <c:size val="9"/>
          </c:marker>
          <c:cat>
            <c:multiLvlStrRef>
              <c:f>'6. Quarterly production volumes'!$B$7:$AC$8</c:f>
              <c:multiLvlStrCache>
                <c:ptCount val="28"/>
                <c:lvl>
                  <c:pt idx="0">
                    <c:v>1</c:v>
                  </c:pt>
                  <c:pt idx="1">
                    <c:v>2</c:v>
                  </c:pt>
                  <c:pt idx="2">
                    <c:v>3</c:v>
                  </c:pt>
                  <c:pt idx="3">
                    <c:v>4</c:v>
                  </c:pt>
                  <c:pt idx="4">
                    <c:v>1</c:v>
                  </c:pt>
                  <c:pt idx="5">
                    <c:v>2</c:v>
                  </c:pt>
                  <c:pt idx="6">
                    <c:v>3</c:v>
                  </c:pt>
                  <c:pt idx="7">
                    <c:v>4</c:v>
                  </c:pt>
                  <c:pt idx="8">
                    <c:v>1</c:v>
                  </c:pt>
                  <c:pt idx="9">
                    <c:v>2</c:v>
                  </c:pt>
                  <c:pt idx="10">
                    <c:v>3</c:v>
                  </c:pt>
                  <c:pt idx="11">
                    <c:v>4</c:v>
                  </c:pt>
                  <c:pt idx="12">
                    <c:v>1</c:v>
                  </c:pt>
                  <c:pt idx="13">
                    <c:v>2</c:v>
                  </c:pt>
                  <c:pt idx="14">
                    <c:v>3</c:v>
                  </c:pt>
                  <c:pt idx="15">
                    <c:v>4</c:v>
                  </c:pt>
                  <c:pt idx="16">
                    <c:v>1</c:v>
                  </c:pt>
                  <c:pt idx="17">
                    <c:v>2</c:v>
                  </c:pt>
                  <c:pt idx="18">
                    <c:v>3</c:v>
                  </c:pt>
                  <c:pt idx="19">
                    <c:v>4</c:v>
                  </c:pt>
                  <c:pt idx="20">
                    <c:v>1</c:v>
                  </c:pt>
                  <c:pt idx="21">
                    <c:v>2</c:v>
                  </c:pt>
                  <c:pt idx="22">
                    <c:v>3</c:v>
                  </c:pt>
                  <c:pt idx="23">
                    <c:v>4</c:v>
                  </c:pt>
                  <c:pt idx="24">
                    <c:v>1</c:v>
                  </c:pt>
                  <c:pt idx="25">
                    <c:v>2</c:v>
                  </c:pt>
                  <c:pt idx="26">
                    <c:v>3</c:v>
                  </c:pt>
                  <c:pt idx="27">
                    <c:v>4</c:v>
                  </c:pt>
                </c:lvl>
                <c:lvl>
                  <c:pt idx="0">
                    <c:v>2011</c:v>
                  </c:pt>
                  <c:pt idx="4">
                    <c:v>2012</c:v>
                  </c:pt>
                  <c:pt idx="8">
                    <c:v>2013</c:v>
                  </c:pt>
                  <c:pt idx="12">
                    <c:v>2014</c:v>
                  </c:pt>
                  <c:pt idx="16">
                    <c:v>2015</c:v>
                  </c:pt>
                  <c:pt idx="20">
                    <c:v>2016</c:v>
                  </c:pt>
                  <c:pt idx="24">
                    <c:v>2017</c:v>
                  </c:pt>
                </c:lvl>
              </c:multiLvlStrCache>
            </c:multiLvlStrRef>
          </c:cat>
          <c:val>
            <c:numRef>
              <c:f>'6. Quarterly production volumes'!$B$9:$AC$9</c:f>
              <c:numCache>
                <c:formatCode>_ * #\ ##0_ ;_ * \-#\ ##0_ ;_ * "-"??_ ;_ @_ </c:formatCode>
                <c:ptCount val="28"/>
                <c:pt idx="0">
                  <c:v>100</c:v>
                </c:pt>
                <c:pt idx="1">
                  <c:v>98.240425200183225</c:v>
                </c:pt>
                <c:pt idx="2">
                  <c:v>97.682269236502236</c:v>
                </c:pt>
                <c:pt idx="3">
                  <c:v>97.570333104886302</c:v>
                </c:pt>
                <c:pt idx="4">
                  <c:v>98.047525167366118</c:v>
                </c:pt>
                <c:pt idx="5">
                  <c:v>99.533789354608444</c:v>
                </c:pt>
                <c:pt idx="6">
                  <c:v>100.57462660061056</c:v>
                </c:pt>
                <c:pt idx="7">
                  <c:v>102.27594691495325</c:v>
                </c:pt>
                <c:pt idx="8">
                  <c:v>102.24339865443939</c:v>
                </c:pt>
                <c:pt idx="9">
                  <c:v>102.82920149563076</c:v>
                </c:pt>
                <c:pt idx="10">
                  <c:v>105.26072874725081</c:v>
                </c:pt>
                <c:pt idx="11">
                  <c:v>108.03751595579686</c:v>
                </c:pt>
                <c:pt idx="12">
                  <c:v>109.04450566901018</c:v>
                </c:pt>
                <c:pt idx="13">
                  <c:v>110.26180414942579</c:v>
                </c:pt>
                <c:pt idx="14">
                  <c:v>112.72433428794815</c:v>
                </c:pt>
                <c:pt idx="15">
                  <c:v>114.79552942802702</c:v>
                </c:pt>
                <c:pt idx="16">
                  <c:v>111.32891594870455</c:v>
                </c:pt>
                <c:pt idx="17">
                  <c:v>105.16314036733607</c:v>
                </c:pt>
                <c:pt idx="18">
                  <c:v>101.87681083302873</c:v>
                </c:pt>
                <c:pt idx="19">
                  <c:v>100.06119544781613</c:v>
                </c:pt>
                <c:pt idx="20">
                  <c:v>96.823339532887928</c:v>
                </c:pt>
                <c:pt idx="21">
                  <c:v>93.927136519548185</c:v>
                </c:pt>
                <c:pt idx="22">
                  <c:v>92.906258263984455</c:v>
                </c:pt>
                <c:pt idx="23">
                  <c:v>91.938535375398843</c:v>
                </c:pt>
                <c:pt idx="24">
                  <c:v>97.453412247080806</c:v>
                </c:pt>
                <c:pt idx="25">
                  <c:v>105.40292704741503</c:v>
                </c:pt>
                <c:pt idx="26">
                  <c:v>114.87791090578681</c:v>
                </c:pt>
                <c:pt idx="27">
                  <c:v>124.4010221591524</c:v>
                </c:pt>
              </c:numCache>
            </c:numRef>
          </c:val>
          <c:smooth val="1"/>
          <c:extLst>
            <c:ext xmlns:c16="http://schemas.microsoft.com/office/drawing/2014/chart" uri="{C3380CC4-5D6E-409C-BE32-E72D297353CC}">
              <c16:uniqueId val="{00000003-D16F-46B9-B1D2-EAE326A06AE6}"/>
            </c:ext>
          </c:extLst>
        </c:ser>
        <c:ser>
          <c:idx val="1"/>
          <c:order val="4"/>
          <c:tx>
            <c:strRef>
              <c:f>'6. Quarterly production volumes'!$A$10</c:f>
              <c:strCache>
                <c:ptCount val="1"/>
                <c:pt idx="0">
                  <c:v>Mining</c:v>
                </c:pt>
              </c:strCache>
            </c:strRef>
          </c:tx>
          <c:spPr>
            <a:ln w="19050">
              <a:solidFill>
                <a:sysClr val="windowText" lastClr="000000"/>
              </a:solidFill>
            </a:ln>
          </c:spPr>
          <c:marker>
            <c:symbol val="circle"/>
            <c:size val="8"/>
            <c:spPr>
              <a:solidFill>
                <a:sysClr val="windowText" lastClr="000000"/>
              </a:solidFill>
              <a:ln>
                <a:solidFill>
                  <a:sysClr val="windowText" lastClr="000000"/>
                </a:solidFill>
              </a:ln>
            </c:spPr>
          </c:marker>
          <c:cat>
            <c:multiLvlStrRef>
              <c:f>'6. Quarterly production volumes'!$B$7:$AC$8</c:f>
              <c:multiLvlStrCache>
                <c:ptCount val="28"/>
                <c:lvl>
                  <c:pt idx="0">
                    <c:v>1</c:v>
                  </c:pt>
                  <c:pt idx="1">
                    <c:v>2</c:v>
                  </c:pt>
                  <c:pt idx="2">
                    <c:v>3</c:v>
                  </c:pt>
                  <c:pt idx="3">
                    <c:v>4</c:v>
                  </c:pt>
                  <c:pt idx="4">
                    <c:v>1</c:v>
                  </c:pt>
                  <c:pt idx="5">
                    <c:v>2</c:v>
                  </c:pt>
                  <c:pt idx="6">
                    <c:v>3</c:v>
                  </c:pt>
                  <c:pt idx="7">
                    <c:v>4</c:v>
                  </c:pt>
                  <c:pt idx="8">
                    <c:v>1</c:v>
                  </c:pt>
                  <c:pt idx="9">
                    <c:v>2</c:v>
                  </c:pt>
                  <c:pt idx="10">
                    <c:v>3</c:v>
                  </c:pt>
                  <c:pt idx="11">
                    <c:v>4</c:v>
                  </c:pt>
                  <c:pt idx="12">
                    <c:v>1</c:v>
                  </c:pt>
                  <c:pt idx="13">
                    <c:v>2</c:v>
                  </c:pt>
                  <c:pt idx="14">
                    <c:v>3</c:v>
                  </c:pt>
                  <c:pt idx="15">
                    <c:v>4</c:v>
                  </c:pt>
                  <c:pt idx="16">
                    <c:v>1</c:v>
                  </c:pt>
                  <c:pt idx="17">
                    <c:v>2</c:v>
                  </c:pt>
                  <c:pt idx="18">
                    <c:v>3</c:v>
                  </c:pt>
                  <c:pt idx="19">
                    <c:v>4</c:v>
                  </c:pt>
                  <c:pt idx="20">
                    <c:v>1</c:v>
                  </c:pt>
                  <c:pt idx="21">
                    <c:v>2</c:v>
                  </c:pt>
                  <c:pt idx="22">
                    <c:v>3</c:v>
                  </c:pt>
                  <c:pt idx="23">
                    <c:v>4</c:v>
                  </c:pt>
                  <c:pt idx="24">
                    <c:v>1</c:v>
                  </c:pt>
                  <c:pt idx="25">
                    <c:v>2</c:v>
                  </c:pt>
                  <c:pt idx="26">
                    <c:v>3</c:v>
                  </c:pt>
                  <c:pt idx="27">
                    <c:v>4</c:v>
                  </c:pt>
                </c:lvl>
                <c:lvl>
                  <c:pt idx="0">
                    <c:v>2011</c:v>
                  </c:pt>
                  <c:pt idx="4">
                    <c:v>2012</c:v>
                  </c:pt>
                  <c:pt idx="8">
                    <c:v>2013</c:v>
                  </c:pt>
                  <c:pt idx="12">
                    <c:v>2014</c:v>
                  </c:pt>
                  <c:pt idx="16">
                    <c:v>2015</c:v>
                  </c:pt>
                  <c:pt idx="20">
                    <c:v>2016</c:v>
                  </c:pt>
                  <c:pt idx="24">
                    <c:v>2017</c:v>
                  </c:pt>
                </c:lvl>
              </c:multiLvlStrCache>
            </c:multiLvlStrRef>
          </c:cat>
          <c:val>
            <c:numRef>
              <c:f>'6. Quarterly production volumes'!$B$10:$AC$10</c:f>
              <c:numCache>
                <c:formatCode>_ * #\ ##0_ ;_ * \-#\ ##0_ ;_ * "-"??_ ;_ @_ </c:formatCode>
                <c:ptCount val="28"/>
                <c:pt idx="0">
                  <c:v>100</c:v>
                </c:pt>
                <c:pt idx="1">
                  <c:v>99.268364064935909</c:v>
                </c:pt>
                <c:pt idx="2">
                  <c:v>94.436927258393879</c:v>
                </c:pt>
                <c:pt idx="3">
                  <c:v>94.023033388605484</c:v>
                </c:pt>
                <c:pt idx="4">
                  <c:v>91.472992719622425</c:v>
                </c:pt>
                <c:pt idx="5">
                  <c:v>96.902397928261337</c:v>
                </c:pt>
                <c:pt idx="6">
                  <c:v>94.863244414280445</c:v>
                </c:pt>
                <c:pt idx="7">
                  <c:v>93.20326322938574</c:v>
                </c:pt>
                <c:pt idx="8">
                  <c:v>96.325838888151296</c:v>
                </c:pt>
                <c:pt idx="9">
                  <c:v>95.190949950071229</c:v>
                </c:pt>
                <c:pt idx="10">
                  <c:v>97.945714925923184</c:v>
                </c:pt>
                <c:pt idx="11">
                  <c:v>101.87140339566598</c:v>
                </c:pt>
                <c:pt idx="12">
                  <c:v>95.458035397601279</c:v>
                </c:pt>
                <c:pt idx="13">
                  <c:v>94.712209700607289</c:v>
                </c:pt>
                <c:pt idx="14">
                  <c:v>95.579974234094706</c:v>
                </c:pt>
                <c:pt idx="15">
                  <c:v>98.832602991759686</c:v>
                </c:pt>
                <c:pt idx="16">
                  <c:v>101.66073968438822</c:v>
                </c:pt>
                <c:pt idx="17">
                  <c:v>99.787348578012455</c:v>
                </c:pt>
                <c:pt idx="18">
                  <c:v>97.21964477744595</c:v>
                </c:pt>
                <c:pt idx="19">
                  <c:v>97.707481519984015</c:v>
                </c:pt>
                <c:pt idx="20">
                  <c:v>92.308532583096621</c:v>
                </c:pt>
                <c:pt idx="21">
                  <c:v>95.81357886996166</c:v>
                </c:pt>
                <c:pt idx="22">
                  <c:v>97.133283413213164</c:v>
                </c:pt>
                <c:pt idx="23">
                  <c:v>94.622427627747285</c:v>
                </c:pt>
                <c:pt idx="24">
                  <c:v>97.47717330226142</c:v>
                </c:pt>
                <c:pt idx="25">
                  <c:v>99.328054070754817</c:v>
                </c:pt>
                <c:pt idx="26">
                  <c:v>100.82757293433421</c:v>
                </c:pt>
                <c:pt idx="27">
                  <c:v>99.692972347060987</c:v>
                </c:pt>
              </c:numCache>
            </c:numRef>
          </c:val>
          <c:smooth val="1"/>
          <c:extLst>
            <c:ext xmlns:c16="http://schemas.microsoft.com/office/drawing/2014/chart" uri="{C3380CC4-5D6E-409C-BE32-E72D297353CC}">
              <c16:uniqueId val="{00000004-D16F-46B9-B1D2-EAE326A06AE6}"/>
            </c:ext>
          </c:extLst>
        </c:ser>
        <c:dLbls>
          <c:showLegendKey val="0"/>
          <c:showVal val="0"/>
          <c:showCatName val="0"/>
          <c:showSerName val="0"/>
          <c:showPercent val="0"/>
          <c:showBubbleSize val="0"/>
        </c:dLbls>
        <c:marker val="1"/>
        <c:smooth val="0"/>
        <c:axId val="263162880"/>
        <c:axId val="263169152"/>
      </c:lineChart>
      <c:catAx>
        <c:axId val="263162880"/>
        <c:scaling>
          <c:orientation val="minMax"/>
        </c:scaling>
        <c:delete val="0"/>
        <c:axPos val="b"/>
        <c:numFmt formatCode="General" sourceLinked="1"/>
        <c:majorTickMark val="out"/>
        <c:minorTickMark val="none"/>
        <c:tickLblPos val="nextTo"/>
        <c:txPr>
          <a:bodyPr rot="5400000" vert="horz"/>
          <a:lstStyle/>
          <a:p>
            <a:pPr>
              <a:defRPr/>
            </a:pPr>
            <a:endParaRPr lang="en-US"/>
          </a:p>
        </c:txPr>
        <c:crossAx val="263169152"/>
        <c:crosses val="autoZero"/>
        <c:auto val="1"/>
        <c:lblAlgn val="ctr"/>
        <c:lblOffset val="100"/>
        <c:noMultiLvlLbl val="0"/>
      </c:catAx>
      <c:valAx>
        <c:axId val="263169152"/>
        <c:scaling>
          <c:orientation val="minMax"/>
          <c:min val="90"/>
        </c:scaling>
        <c:delete val="0"/>
        <c:axPos val="l"/>
        <c:majorGridlines>
          <c:spPr>
            <a:ln>
              <a:solidFill>
                <a:sysClr val="window" lastClr="FFFFFF">
                  <a:lumMod val="75000"/>
                </a:sysClr>
              </a:solidFill>
            </a:ln>
          </c:spPr>
        </c:majorGridlines>
        <c:title>
          <c:tx>
            <c:rich>
              <a:bodyPr rot="-5400000" vert="horz"/>
              <a:lstStyle/>
              <a:p>
                <a:pPr>
                  <a:defRPr/>
                </a:pPr>
                <a:r>
                  <a:rPr lang="en-US"/>
                  <a:t>Q1 2011 = 100</a:t>
                </a:r>
              </a:p>
            </c:rich>
          </c:tx>
          <c:overlay val="0"/>
        </c:title>
        <c:numFmt formatCode="_ * #\ ##0_ ;_ * \-#\ ##0_ ;_ * &quot;-&quot;??_ ;_ @_ " sourceLinked="1"/>
        <c:majorTickMark val="out"/>
        <c:minorTickMark val="none"/>
        <c:tickLblPos val="nextTo"/>
        <c:crossAx val="263162880"/>
        <c:crosses val="autoZero"/>
        <c:crossBetween val="between"/>
      </c:valAx>
      <c:spPr>
        <a:noFill/>
        <a:ln w="25400">
          <a:noFill/>
        </a:ln>
      </c:spPr>
    </c:plotArea>
    <c:legend>
      <c:legendPos val="r"/>
      <c:layout>
        <c:manualLayout>
          <c:xMode val="edge"/>
          <c:yMode val="edge"/>
          <c:x val="0.82979856836914279"/>
          <c:y val="0.15578863636311746"/>
          <c:w val="0.1620124549821218"/>
          <c:h val="0.49994714470683349"/>
        </c:manualLayout>
      </c:layout>
      <c:overlay val="0"/>
    </c:legend>
    <c:plotVisOnly val="1"/>
    <c:dispBlanksAs val="gap"/>
    <c:showDLblsOverMax val="0"/>
  </c:chart>
  <c:txPr>
    <a:bodyPr/>
    <a:lstStyle/>
    <a:p>
      <a:pPr>
        <a:defRPr sz="14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35"/>
    </mc:Choice>
    <mc:Fallback>
      <c:style val="35"/>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1069740262484203"/>
          <c:y val="0.13466146518919178"/>
          <c:w val="0.86706529607069804"/>
          <c:h val="0.43947131608548934"/>
        </c:manualLayout>
      </c:layout>
      <c:barChart>
        <c:barDir val="col"/>
        <c:grouping val="clustered"/>
        <c:varyColors val="0"/>
        <c:ser>
          <c:idx val="0"/>
          <c:order val="0"/>
          <c:tx>
            <c:strRef>
              <c:f>'7. Mfg sales in constant rands'!$B$4</c:f>
              <c:strCache>
                <c:ptCount val="1"/>
                <c:pt idx="0">
                  <c:v> 2010 Q4 </c:v>
                </c:pt>
              </c:strCache>
            </c:strRef>
          </c:tx>
          <c:spPr>
            <a:solidFill>
              <a:srgbClr val="1F497D">
                <a:lumMod val="50000"/>
              </a:srgbClr>
            </a:solidFill>
          </c:spPr>
          <c:invertIfNegative val="0"/>
          <c:cat>
            <c:strRef>
              <c:f>'7. Mfg sales in constant rands'!$A$5:$A$18</c:f>
              <c:strCache>
                <c:ptCount val="14"/>
                <c:pt idx="0">
                  <c:v> Food and beverages </c:v>
                </c:pt>
                <c:pt idx="1">
                  <c:v> Metals </c:v>
                </c:pt>
                <c:pt idx="2">
                  <c:v> Chemicals, plastic, rubber </c:v>
                </c:pt>
                <c:pt idx="3">
                  <c:v> Transport equipment </c:v>
                </c:pt>
                <c:pt idx="4">
                  <c:v> Coke, petroleum products and nuclear fuel </c:v>
                </c:pt>
                <c:pt idx="5">
                  <c:v> Publishing and printing </c:v>
                </c:pt>
                <c:pt idx="6">
                  <c:v> Machinery and appliances </c:v>
                </c:pt>
                <c:pt idx="7">
                  <c:v> Glass and non-metallic mineral products </c:v>
                </c:pt>
                <c:pt idx="8">
                  <c:v> Other manufacturing groups </c:v>
                </c:pt>
                <c:pt idx="9">
                  <c:v> Textiles, clothing, leather and footwear </c:v>
                </c:pt>
                <c:pt idx="10">
                  <c:v> Electrical machinery </c:v>
                </c:pt>
                <c:pt idx="11">
                  <c:v> Wood and paper </c:v>
                </c:pt>
                <c:pt idx="12">
                  <c:v> Radio and ICT equipment </c:v>
                </c:pt>
                <c:pt idx="13">
                  <c:v> Furniture </c:v>
                </c:pt>
              </c:strCache>
            </c:strRef>
          </c:cat>
          <c:val>
            <c:numRef>
              <c:f>'7. Mfg sales in constant rands'!$B$5:$B$18</c:f>
              <c:numCache>
                <c:formatCode>_ * #\ ##0_ ;_ * \-#\ ##0_ ;_ * "-"??_ ;_ @_ </c:formatCode>
                <c:ptCount val="14"/>
                <c:pt idx="0">
                  <c:v>127.5763729019608</c:v>
                </c:pt>
                <c:pt idx="1">
                  <c:v>90.083126458715597</c:v>
                </c:pt>
                <c:pt idx="2">
                  <c:v>73.36091206930692</c:v>
                </c:pt>
                <c:pt idx="3">
                  <c:v>78.77898144000001</c:v>
                </c:pt>
                <c:pt idx="4">
                  <c:v>34.162923518181813</c:v>
                </c:pt>
                <c:pt idx="5">
                  <c:v>33.830087703296705</c:v>
                </c:pt>
                <c:pt idx="6">
                  <c:v>28.55449824489796</c:v>
                </c:pt>
                <c:pt idx="7">
                  <c:v>17.447166444444441</c:v>
                </c:pt>
                <c:pt idx="8">
                  <c:v>18.390154306930693</c:v>
                </c:pt>
                <c:pt idx="9">
                  <c:v>16.364299999999997</c:v>
                </c:pt>
                <c:pt idx="10">
                  <c:v>14.571247233333334</c:v>
                </c:pt>
                <c:pt idx="11">
                  <c:v>13.328277119999999</c:v>
                </c:pt>
                <c:pt idx="12">
                  <c:v>5.6996998217821782</c:v>
                </c:pt>
                <c:pt idx="13">
                  <c:v>4.5618783437499992</c:v>
                </c:pt>
              </c:numCache>
            </c:numRef>
          </c:val>
          <c:extLst>
            <c:ext xmlns:c16="http://schemas.microsoft.com/office/drawing/2014/chart" uri="{C3380CC4-5D6E-409C-BE32-E72D297353CC}">
              <c16:uniqueId val="{00000000-78BB-4B90-94E0-EA141297C348}"/>
            </c:ext>
          </c:extLst>
        </c:ser>
        <c:ser>
          <c:idx val="1"/>
          <c:order val="1"/>
          <c:tx>
            <c:strRef>
              <c:f>'7. Mfg sales in constant rands'!$C$4</c:f>
              <c:strCache>
                <c:ptCount val="1"/>
                <c:pt idx="0">
                  <c:v> 2015 Q4 </c:v>
                </c:pt>
              </c:strCache>
            </c:strRef>
          </c:tx>
          <c:spPr>
            <a:solidFill>
              <a:srgbClr val="4F81BD">
                <a:lumMod val="20000"/>
                <a:lumOff val="80000"/>
              </a:srgbClr>
            </a:solidFill>
          </c:spPr>
          <c:invertIfNegative val="0"/>
          <c:cat>
            <c:strRef>
              <c:f>'7. Mfg sales in constant rands'!$A$5:$A$18</c:f>
              <c:strCache>
                <c:ptCount val="14"/>
                <c:pt idx="0">
                  <c:v> Food and beverages </c:v>
                </c:pt>
                <c:pt idx="1">
                  <c:v> Metals </c:v>
                </c:pt>
                <c:pt idx="2">
                  <c:v> Chemicals, plastic, rubber </c:v>
                </c:pt>
                <c:pt idx="3">
                  <c:v> Transport equipment </c:v>
                </c:pt>
                <c:pt idx="4">
                  <c:v> Coke, petroleum products and nuclear fuel </c:v>
                </c:pt>
                <c:pt idx="5">
                  <c:v> Publishing and printing </c:v>
                </c:pt>
                <c:pt idx="6">
                  <c:v> Machinery and appliances </c:v>
                </c:pt>
                <c:pt idx="7">
                  <c:v> Glass and non-metallic mineral products </c:v>
                </c:pt>
                <c:pt idx="8">
                  <c:v> Other manufacturing groups </c:v>
                </c:pt>
                <c:pt idx="9">
                  <c:v> Textiles, clothing, leather and footwear </c:v>
                </c:pt>
                <c:pt idx="10">
                  <c:v> Electrical machinery </c:v>
                </c:pt>
                <c:pt idx="11">
                  <c:v> Wood and paper </c:v>
                </c:pt>
                <c:pt idx="12">
                  <c:v> Radio and ICT equipment </c:v>
                </c:pt>
                <c:pt idx="13">
                  <c:v> Furniture </c:v>
                </c:pt>
              </c:strCache>
            </c:strRef>
          </c:cat>
          <c:val>
            <c:numRef>
              <c:f>'7. Mfg sales in constant rands'!$C$5:$C$18</c:f>
              <c:numCache>
                <c:formatCode>_ * #\ ##0_ ;_ * \-#\ ##0_ ;_ * "-"??_ ;_ @_ </c:formatCode>
                <c:ptCount val="14"/>
                <c:pt idx="0">
                  <c:v>144.77768160784314</c:v>
                </c:pt>
                <c:pt idx="1">
                  <c:v>83.153655192660565</c:v>
                </c:pt>
                <c:pt idx="2">
                  <c:v>83.252270999999993</c:v>
                </c:pt>
                <c:pt idx="3">
                  <c:v>75.719603520000007</c:v>
                </c:pt>
                <c:pt idx="4">
                  <c:v>41.14244552727272</c:v>
                </c:pt>
                <c:pt idx="5">
                  <c:v>31.300735351648349</c:v>
                </c:pt>
                <c:pt idx="6">
                  <c:v>26.874821877551021</c:v>
                </c:pt>
                <c:pt idx="7">
                  <c:v>17.101678</c:v>
                </c:pt>
                <c:pt idx="8">
                  <c:v>16.98899969306931</c:v>
                </c:pt>
                <c:pt idx="9">
                  <c:v>16.037014000000003</c:v>
                </c:pt>
                <c:pt idx="10">
                  <c:v>16.294728088888888</c:v>
                </c:pt>
                <c:pt idx="11">
                  <c:v>14.022458219999999</c:v>
                </c:pt>
                <c:pt idx="12">
                  <c:v>7.7198465940594057</c:v>
                </c:pt>
                <c:pt idx="13">
                  <c:v>4.9127920624999994</c:v>
                </c:pt>
              </c:numCache>
            </c:numRef>
          </c:val>
          <c:extLst>
            <c:ext xmlns:c16="http://schemas.microsoft.com/office/drawing/2014/chart" uri="{C3380CC4-5D6E-409C-BE32-E72D297353CC}">
              <c16:uniqueId val="{00000001-78BB-4B90-94E0-EA141297C348}"/>
            </c:ext>
          </c:extLst>
        </c:ser>
        <c:ser>
          <c:idx val="2"/>
          <c:order val="2"/>
          <c:tx>
            <c:strRef>
              <c:f>'7. Mfg sales in constant rands'!$D$4</c:f>
              <c:strCache>
                <c:ptCount val="1"/>
                <c:pt idx="0">
                  <c:v> 2016 Q4 </c:v>
                </c:pt>
              </c:strCache>
            </c:strRef>
          </c:tx>
          <c:invertIfNegative val="0"/>
          <c:cat>
            <c:strRef>
              <c:f>'7. Mfg sales in constant rands'!$A$5:$A$18</c:f>
              <c:strCache>
                <c:ptCount val="14"/>
                <c:pt idx="0">
                  <c:v> Food and beverages </c:v>
                </c:pt>
                <c:pt idx="1">
                  <c:v> Metals </c:v>
                </c:pt>
                <c:pt idx="2">
                  <c:v> Chemicals, plastic, rubber </c:v>
                </c:pt>
                <c:pt idx="3">
                  <c:v> Transport equipment </c:v>
                </c:pt>
                <c:pt idx="4">
                  <c:v> Coke, petroleum products and nuclear fuel </c:v>
                </c:pt>
                <c:pt idx="5">
                  <c:v> Publishing and printing </c:v>
                </c:pt>
                <c:pt idx="6">
                  <c:v> Machinery and appliances </c:v>
                </c:pt>
                <c:pt idx="7">
                  <c:v> Glass and non-metallic mineral products </c:v>
                </c:pt>
                <c:pt idx="8">
                  <c:v> Other manufacturing groups </c:v>
                </c:pt>
                <c:pt idx="9">
                  <c:v> Textiles, clothing, leather and footwear </c:v>
                </c:pt>
                <c:pt idx="10">
                  <c:v> Electrical machinery </c:v>
                </c:pt>
                <c:pt idx="11">
                  <c:v> Wood and paper </c:v>
                </c:pt>
                <c:pt idx="12">
                  <c:v> Radio and ICT equipment </c:v>
                </c:pt>
                <c:pt idx="13">
                  <c:v> Furniture </c:v>
                </c:pt>
              </c:strCache>
            </c:strRef>
          </c:cat>
          <c:val>
            <c:numRef>
              <c:f>'7. Mfg sales in constant rands'!$D$5:$D$18</c:f>
              <c:numCache>
                <c:formatCode>_ * #\ ##0_ ;_ * \-#\ ##0_ ;_ * "-"??_ ;_ @_ </c:formatCode>
                <c:ptCount val="14"/>
                <c:pt idx="0">
                  <c:v>140.47735443137256</c:v>
                </c:pt>
                <c:pt idx="1">
                  <c:v>90.083126458715597</c:v>
                </c:pt>
                <c:pt idx="2">
                  <c:v>84.076550910891072</c:v>
                </c:pt>
                <c:pt idx="3">
                  <c:v>72.660225600000004</c:v>
                </c:pt>
                <c:pt idx="4">
                  <c:v>39.305729209090913</c:v>
                </c:pt>
                <c:pt idx="5">
                  <c:v>32.249242483516483</c:v>
                </c:pt>
                <c:pt idx="6">
                  <c:v>26.594875816326532</c:v>
                </c:pt>
                <c:pt idx="7">
                  <c:v>16.583445333333334</c:v>
                </c:pt>
                <c:pt idx="8">
                  <c:v>17.339288346534651</c:v>
                </c:pt>
                <c:pt idx="9">
                  <c:v>16.037014000000003</c:v>
                </c:pt>
                <c:pt idx="10">
                  <c:v>15.197967544444444</c:v>
                </c:pt>
                <c:pt idx="11">
                  <c:v>14.022458219999999</c:v>
                </c:pt>
                <c:pt idx="12">
                  <c:v>7.7919946930693067</c:v>
                </c:pt>
                <c:pt idx="13">
                  <c:v>4.8125309999999999</c:v>
                </c:pt>
              </c:numCache>
            </c:numRef>
          </c:val>
          <c:extLst>
            <c:ext xmlns:c16="http://schemas.microsoft.com/office/drawing/2014/chart" uri="{C3380CC4-5D6E-409C-BE32-E72D297353CC}">
              <c16:uniqueId val="{00000002-78BB-4B90-94E0-EA141297C348}"/>
            </c:ext>
          </c:extLst>
        </c:ser>
        <c:ser>
          <c:idx val="3"/>
          <c:order val="3"/>
          <c:tx>
            <c:strRef>
              <c:f>'7. Mfg sales in constant rands'!$E$4</c:f>
              <c:strCache>
                <c:ptCount val="1"/>
                <c:pt idx="0">
                  <c:v>2017 Q3</c:v>
                </c:pt>
              </c:strCache>
            </c:strRef>
          </c:tx>
          <c:spPr>
            <a:solidFill>
              <a:srgbClr val="C0504D">
                <a:lumMod val="60000"/>
                <a:lumOff val="40000"/>
              </a:srgbClr>
            </a:solidFill>
          </c:spPr>
          <c:invertIfNegative val="0"/>
          <c:cat>
            <c:strRef>
              <c:f>'7. Mfg sales in constant rands'!$A$5:$A$18</c:f>
              <c:strCache>
                <c:ptCount val="14"/>
                <c:pt idx="0">
                  <c:v> Food and beverages </c:v>
                </c:pt>
                <c:pt idx="1">
                  <c:v> Metals </c:v>
                </c:pt>
                <c:pt idx="2">
                  <c:v> Chemicals, plastic, rubber </c:v>
                </c:pt>
                <c:pt idx="3">
                  <c:v> Transport equipment </c:v>
                </c:pt>
                <c:pt idx="4">
                  <c:v> Coke, petroleum products and nuclear fuel </c:v>
                </c:pt>
                <c:pt idx="5">
                  <c:v> Publishing and printing </c:v>
                </c:pt>
                <c:pt idx="6">
                  <c:v> Machinery and appliances </c:v>
                </c:pt>
                <c:pt idx="7">
                  <c:v> Glass and non-metallic mineral products </c:v>
                </c:pt>
                <c:pt idx="8">
                  <c:v> Other manufacturing groups </c:v>
                </c:pt>
                <c:pt idx="9">
                  <c:v> Textiles, clothing, leather and footwear </c:v>
                </c:pt>
                <c:pt idx="10">
                  <c:v> Electrical machinery </c:v>
                </c:pt>
                <c:pt idx="11">
                  <c:v> Wood and paper </c:v>
                </c:pt>
                <c:pt idx="12">
                  <c:v> Radio and ICT equipment </c:v>
                </c:pt>
                <c:pt idx="13">
                  <c:v> Furniture </c:v>
                </c:pt>
              </c:strCache>
            </c:strRef>
          </c:cat>
          <c:val>
            <c:numRef>
              <c:f>'7. Mfg sales in constant rands'!$E$5:$E$18</c:f>
              <c:numCache>
                <c:formatCode>_ * #\ ##0_ ;_ * \-#\ ##0_ ;_ * "-"??_ ;_ @_ </c:formatCode>
                <c:ptCount val="14"/>
                <c:pt idx="0">
                  <c:v>146.21112400000001</c:v>
                </c:pt>
                <c:pt idx="1">
                  <c:v>93.547862091743127</c:v>
                </c:pt>
                <c:pt idx="2">
                  <c:v>81.603711178217807</c:v>
                </c:pt>
                <c:pt idx="3">
                  <c:v>78.014136960000002</c:v>
                </c:pt>
                <c:pt idx="4">
                  <c:v>37.469012890909084</c:v>
                </c:pt>
                <c:pt idx="5">
                  <c:v>29.403721087912086</c:v>
                </c:pt>
                <c:pt idx="6">
                  <c:v>27.434714</c:v>
                </c:pt>
                <c:pt idx="7">
                  <c:v>16.583445333333334</c:v>
                </c:pt>
                <c:pt idx="8">
                  <c:v>17.164144019801981</c:v>
                </c:pt>
                <c:pt idx="9">
                  <c:v>15.546085</c:v>
                </c:pt>
                <c:pt idx="10">
                  <c:v>14.257887077777777</c:v>
                </c:pt>
                <c:pt idx="11">
                  <c:v>13.744785780000001</c:v>
                </c:pt>
                <c:pt idx="12">
                  <c:v>7.5034022970297025</c:v>
                </c:pt>
                <c:pt idx="13">
                  <c:v>4.7122699375000003</c:v>
                </c:pt>
              </c:numCache>
            </c:numRef>
          </c:val>
          <c:extLst>
            <c:ext xmlns:c16="http://schemas.microsoft.com/office/drawing/2014/chart" uri="{C3380CC4-5D6E-409C-BE32-E72D297353CC}">
              <c16:uniqueId val="{00000003-78BB-4B90-94E0-EA141297C348}"/>
            </c:ext>
          </c:extLst>
        </c:ser>
        <c:ser>
          <c:idx val="4"/>
          <c:order val="4"/>
          <c:tx>
            <c:strRef>
              <c:f>'7. Mfg sales in constant rands'!$F$4</c:f>
              <c:strCache>
                <c:ptCount val="1"/>
                <c:pt idx="0">
                  <c:v>2017 Q4</c:v>
                </c:pt>
              </c:strCache>
            </c:strRef>
          </c:tx>
          <c:invertIfNegative val="0"/>
          <c:cat>
            <c:strRef>
              <c:f>'7. Mfg sales in constant rands'!$A$5:$A$18</c:f>
              <c:strCache>
                <c:ptCount val="14"/>
                <c:pt idx="0">
                  <c:v> Food and beverages </c:v>
                </c:pt>
                <c:pt idx="1">
                  <c:v> Metals </c:v>
                </c:pt>
                <c:pt idx="2">
                  <c:v> Chemicals, plastic, rubber </c:v>
                </c:pt>
                <c:pt idx="3">
                  <c:v> Transport equipment </c:v>
                </c:pt>
                <c:pt idx="4">
                  <c:v> Coke, petroleum products and nuclear fuel </c:v>
                </c:pt>
                <c:pt idx="5">
                  <c:v> Publishing and printing </c:v>
                </c:pt>
                <c:pt idx="6">
                  <c:v> Machinery and appliances </c:v>
                </c:pt>
                <c:pt idx="7">
                  <c:v> Glass and non-metallic mineral products </c:v>
                </c:pt>
                <c:pt idx="8">
                  <c:v> Other manufacturing groups </c:v>
                </c:pt>
                <c:pt idx="9">
                  <c:v> Textiles, clothing, leather and footwear </c:v>
                </c:pt>
                <c:pt idx="10">
                  <c:v> Electrical machinery </c:v>
                </c:pt>
                <c:pt idx="11">
                  <c:v> Wood and paper </c:v>
                </c:pt>
                <c:pt idx="12">
                  <c:v> Radio and ICT equipment </c:v>
                </c:pt>
                <c:pt idx="13">
                  <c:v> Furniture </c:v>
                </c:pt>
              </c:strCache>
            </c:strRef>
          </c:cat>
          <c:val>
            <c:numRef>
              <c:f>'7. Mfg sales in constant rands'!$F$5:$F$18</c:f>
              <c:numCache>
                <c:formatCode>_ * #\ ##0_ ;_ * \-#\ ##0_ ;_ * "-"??_ ;_ @_ </c:formatCode>
                <c:ptCount val="14"/>
                <c:pt idx="0">
                  <c:v>146.21112400000001</c:v>
                </c:pt>
                <c:pt idx="1">
                  <c:v>94.414045999999999</c:v>
                </c:pt>
                <c:pt idx="2">
                  <c:v>83.252270999999993</c:v>
                </c:pt>
                <c:pt idx="3">
                  <c:v>76.484448</c:v>
                </c:pt>
                <c:pt idx="4">
                  <c:v>40.407758999999999</c:v>
                </c:pt>
                <c:pt idx="5">
                  <c:v>28.771383</c:v>
                </c:pt>
                <c:pt idx="6">
                  <c:v>27.434714</c:v>
                </c:pt>
                <c:pt idx="7">
                  <c:v>17.101678</c:v>
                </c:pt>
                <c:pt idx="8">
                  <c:v>17.689577</c:v>
                </c:pt>
                <c:pt idx="9">
                  <c:v>15.546085</c:v>
                </c:pt>
                <c:pt idx="10">
                  <c:v>14.101207</c:v>
                </c:pt>
                <c:pt idx="11">
                  <c:v>13.883621999999999</c:v>
                </c:pt>
                <c:pt idx="12">
                  <c:v>7.2869579999999994</c:v>
                </c:pt>
                <c:pt idx="13">
                  <c:v>4.8125309999999999</c:v>
                </c:pt>
              </c:numCache>
            </c:numRef>
          </c:val>
          <c:extLst>
            <c:ext xmlns:c16="http://schemas.microsoft.com/office/drawing/2014/chart" uri="{C3380CC4-5D6E-409C-BE32-E72D297353CC}">
              <c16:uniqueId val="{00000004-78BB-4B90-94E0-EA141297C348}"/>
            </c:ext>
          </c:extLst>
        </c:ser>
        <c:dLbls>
          <c:showLegendKey val="0"/>
          <c:showVal val="0"/>
          <c:showCatName val="0"/>
          <c:showSerName val="0"/>
          <c:showPercent val="0"/>
          <c:showBubbleSize val="0"/>
        </c:dLbls>
        <c:gapWidth val="11"/>
        <c:overlap val="19"/>
        <c:axId val="263289856"/>
        <c:axId val="263291648"/>
      </c:barChart>
      <c:catAx>
        <c:axId val="263289856"/>
        <c:scaling>
          <c:orientation val="minMax"/>
        </c:scaling>
        <c:delete val="0"/>
        <c:axPos val="b"/>
        <c:numFmt formatCode="General" sourceLinked="1"/>
        <c:majorTickMark val="out"/>
        <c:minorTickMark val="none"/>
        <c:tickLblPos val="nextTo"/>
        <c:txPr>
          <a:bodyPr rot="5400000" vert="horz"/>
          <a:lstStyle/>
          <a:p>
            <a:pPr>
              <a:defRPr/>
            </a:pPr>
            <a:endParaRPr lang="en-US"/>
          </a:p>
        </c:txPr>
        <c:crossAx val="263291648"/>
        <c:crosses val="autoZero"/>
        <c:auto val="1"/>
        <c:lblAlgn val="ctr"/>
        <c:lblOffset val="100"/>
        <c:noMultiLvlLbl val="0"/>
      </c:catAx>
      <c:valAx>
        <c:axId val="263291648"/>
        <c:scaling>
          <c:orientation val="minMax"/>
        </c:scaling>
        <c:delete val="0"/>
        <c:axPos val="l"/>
        <c:majorGridlines>
          <c:spPr>
            <a:ln>
              <a:solidFill>
                <a:sysClr val="window" lastClr="FFFFFF">
                  <a:lumMod val="85000"/>
                </a:sysClr>
              </a:solidFill>
            </a:ln>
          </c:spPr>
        </c:majorGridlines>
        <c:title>
          <c:tx>
            <c:rich>
              <a:bodyPr rot="-5400000" vert="horz"/>
              <a:lstStyle/>
              <a:p>
                <a:pPr>
                  <a:defRPr/>
                </a:pPr>
                <a:r>
                  <a:rPr lang="en-ZA"/>
                  <a:t>Billions of constant (2017) rand</a:t>
                </a:r>
              </a:p>
            </c:rich>
          </c:tx>
          <c:overlay val="0"/>
        </c:title>
        <c:numFmt formatCode="_ * #\ ##0_ ;_ * \-#\ ##0_ ;_ * &quot;-&quot;??_ ;_ @_ " sourceLinked="1"/>
        <c:majorTickMark val="out"/>
        <c:minorTickMark val="none"/>
        <c:tickLblPos val="nextTo"/>
        <c:crossAx val="263289856"/>
        <c:crosses val="autoZero"/>
        <c:crossBetween val="between"/>
      </c:valAx>
      <c:spPr>
        <a:noFill/>
        <a:ln w="25400">
          <a:noFill/>
        </a:ln>
      </c:spPr>
    </c:plotArea>
    <c:legend>
      <c:legendPos val="t"/>
      <c:overlay val="0"/>
    </c:legend>
    <c:plotVisOnly val="1"/>
    <c:dispBlanksAs val="gap"/>
    <c:showDLblsOverMax val="0"/>
  </c:chart>
  <c:txPr>
    <a:bodyPr/>
    <a:lstStyle/>
    <a:p>
      <a:pPr>
        <a:defRPr sz="1400">
          <a:latin typeface="Arial" panose="020B0604020202020204" pitchFamily="34" charset="0"/>
          <a:cs typeface="Arial" panose="020B0604020202020204" pitchFamily="34" charset="0"/>
        </a:defRPr>
      </a:pPr>
      <a:endParaRPr lang="en-US"/>
    </a:p>
  </c:txPr>
  <c:printSettings>
    <c:headerFooter/>
    <c:pageMargins b="0.75" l="0.7" r="0.7" t="0.75" header="0.3" footer="0.3"/>
    <c:pageSetup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35"/>
    </mc:Choice>
    <mc:Fallback>
      <c:style val="35"/>
    </mc:Fallback>
  </mc:AlternateContent>
  <c:clrMapOvr bg1="lt1" tx1="dk1" bg2="lt2" tx2="dk2" accent1="accent1" accent2="accent2" accent3="accent3" accent4="accent4" accent5="accent5" accent6="accent6" hlink="hlink" folHlink="folHlink"/>
  <c:chart>
    <c:autoTitleDeleted val="0"/>
    <c:plotArea>
      <c:layout/>
      <c:barChart>
        <c:barDir val="col"/>
        <c:grouping val="stacked"/>
        <c:varyColors val="0"/>
        <c:ser>
          <c:idx val="0"/>
          <c:order val="0"/>
          <c:tx>
            <c:strRef>
              <c:f>'8. Employment by sector'!$A$4</c:f>
              <c:strCache>
                <c:ptCount val="1"/>
                <c:pt idx="0">
                  <c:v> Agriculture </c:v>
                </c:pt>
              </c:strCache>
            </c:strRef>
          </c:tx>
          <c:spPr>
            <a:solidFill>
              <a:srgbClr val="1F497D">
                <a:lumMod val="50000"/>
              </a:srgbClr>
            </a:solidFill>
          </c:spPr>
          <c:invertIfNegative val="0"/>
          <c:dLbls>
            <c:spPr>
              <a:noFill/>
              <a:ln>
                <a:noFill/>
              </a:ln>
              <a:effectLst/>
            </c:spPr>
            <c:txPr>
              <a:bodyPr/>
              <a:lstStyle/>
              <a:p>
                <a:pPr>
                  <a:defRPr>
                    <a:solidFill>
                      <a:schemeClr val="bg1"/>
                    </a:solidFill>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'8. Employment by sector'!$B$3:$L$3</c:f>
              <c:strCache>
                <c:ptCount val="11"/>
                <c:pt idx="0">
                  <c:v>2008</c:v>
                </c:pt>
                <c:pt idx="1">
                  <c:v>2009</c:v>
                </c:pt>
                <c:pt idx="2">
                  <c:v>2010</c:v>
                </c:pt>
                <c:pt idx="3">
                  <c:v>2011</c:v>
                </c:pt>
                <c:pt idx="4">
                  <c:v>2012</c:v>
                </c:pt>
                <c:pt idx="5">
                  <c:v>2013</c:v>
                </c:pt>
                <c:pt idx="6">
                  <c:v>2014</c:v>
                </c:pt>
                <c:pt idx="7">
                  <c:v>2015</c:v>
                </c:pt>
                <c:pt idx="8">
                  <c:v>2016</c:v>
                </c:pt>
                <c:pt idx="9">
                  <c:v>2017 Q3</c:v>
                </c:pt>
                <c:pt idx="10">
                  <c:v>2017</c:v>
                </c:pt>
              </c:strCache>
            </c:strRef>
          </c:cat>
          <c:val>
            <c:numRef>
              <c:f>'8. Employment by sector'!$B$4:$L$4</c:f>
              <c:numCache>
                <c:formatCode>_ * #\ ##0_ ;_ * \-#\ ##0_ ;_ * "-"??_ ;_ @_ </c:formatCode>
                <c:ptCount val="11"/>
                <c:pt idx="0">
                  <c:v>810</c:v>
                </c:pt>
                <c:pt idx="1">
                  <c:v>650</c:v>
                </c:pt>
                <c:pt idx="2">
                  <c:v>650</c:v>
                </c:pt>
                <c:pt idx="3">
                  <c:v>670</c:v>
                </c:pt>
                <c:pt idx="4">
                  <c:v>720</c:v>
                </c:pt>
                <c:pt idx="5">
                  <c:v>710</c:v>
                </c:pt>
                <c:pt idx="6">
                  <c:v>740</c:v>
                </c:pt>
                <c:pt idx="7">
                  <c:v>860</c:v>
                </c:pt>
                <c:pt idx="8">
                  <c:v>920</c:v>
                </c:pt>
                <c:pt idx="9">
                  <c:v>810</c:v>
                </c:pt>
                <c:pt idx="10">
                  <c:v>850</c:v>
                </c:pt>
              </c:numCache>
            </c:numRef>
          </c:val>
          <c:extLst>
            <c:ext xmlns:c16="http://schemas.microsoft.com/office/drawing/2014/chart" uri="{C3380CC4-5D6E-409C-BE32-E72D297353CC}">
              <c16:uniqueId val="{00000000-FFA4-400F-883B-1DFAF3C10725}"/>
            </c:ext>
          </c:extLst>
        </c:ser>
        <c:ser>
          <c:idx val="1"/>
          <c:order val="1"/>
          <c:tx>
            <c:strRef>
              <c:f>'8. Employment by sector'!$A$5</c:f>
              <c:strCache>
                <c:ptCount val="1"/>
                <c:pt idx="0">
                  <c:v> Manufacturing </c:v>
                </c:pt>
              </c:strCache>
            </c:strRef>
          </c:tx>
          <c:spPr>
            <a:solidFill>
              <a:schemeClr val="accent1">
                <a:lumMod val="20000"/>
                <a:lumOff val="80000"/>
              </a:schemeClr>
            </a:solidFill>
          </c:spPr>
          <c:invertIfNegative val="0"/>
          <c:dLbls>
            <c:spPr>
              <a:noFill/>
              <a:ln>
                <a:noFill/>
              </a:ln>
              <a:effectLst/>
            </c:sp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'8. Employment by sector'!$B$3:$L$3</c:f>
              <c:strCache>
                <c:ptCount val="11"/>
                <c:pt idx="0">
                  <c:v>2008</c:v>
                </c:pt>
                <c:pt idx="1">
                  <c:v>2009</c:v>
                </c:pt>
                <c:pt idx="2">
                  <c:v>2010</c:v>
                </c:pt>
                <c:pt idx="3">
                  <c:v>2011</c:v>
                </c:pt>
                <c:pt idx="4">
                  <c:v>2012</c:v>
                </c:pt>
                <c:pt idx="5">
                  <c:v>2013</c:v>
                </c:pt>
                <c:pt idx="6">
                  <c:v>2014</c:v>
                </c:pt>
                <c:pt idx="7">
                  <c:v>2015</c:v>
                </c:pt>
                <c:pt idx="8">
                  <c:v>2016</c:v>
                </c:pt>
                <c:pt idx="9">
                  <c:v>2017 Q3</c:v>
                </c:pt>
                <c:pt idx="10">
                  <c:v>2017</c:v>
                </c:pt>
              </c:strCache>
            </c:strRef>
          </c:cat>
          <c:val>
            <c:numRef>
              <c:f>'8. Employment by sector'!$B$5:$L$5</c:f>
              <c:numCache>
                <c:formatCode>_ * #\ ##0_ ;_ * \-#\ ##0_ ;_ * "-"??_ ;_ @_ </c:formatCode>
                <c:ptCount val="11"/>
                <c:pt idx="0">
                  <c:v>2100</c:v>
                </c:pt>
                <c:pt idx="1">
                  <c:v>1890</c:v>
                </c:pt>
                <c:pt idx="2">
                  <c:v>1890</c:v>
                </c:pt>
                <c:pt idx="3">
                  <c:v>1910</c:v>
                </c:pt>
                <c:pt idx="4">
                  <c:v>1810</c:v>
                </c:pt>
                <c:pt idx="5">
                  <c:v>1770</c:v>
                </c:pt>
                <c:pt idx="6">
                  <c:v>1750</c:v>
                </c:pt>
                <c:pt idx="7">
                  <c:v>1740</c:v>
                </c:pt>
                <c:pt idx="8">
                  <c:v>1730</c:v>
                </c:pt>
                <c:pt idx="9">
                  <c:v>1750</c:v>
                </c:pt>
                <c:pt idx="10">
                  <c:v>1790</c:v>
                </c:pt>
              </c:numCache>
            </c:numRef>
          </c:val>
          <c:extLst>
            <c:ext xmlns:c16="http://schemas.microsoft.com/office/drawing/2014/chart" uri="{C3380CC4-5D6E-409C-BE32-E72D297353CC}">
              <c16:uniqueId val="{00000001-FFA4-400F-883B-1DFAF3C10725}"/>
            </c:ext>
          </c:extLst>
        </c:ser>
        <c:ser>
          <c:idx val="2"/>
          <c:order val="2"/>
          <c:tx>
            <c:strRef>
              <c:f>'8. Employment by sector'!$A$6</c:f>
              <c:strCache>
                <c:ptCount val="1"/>
                <c:pt idx="0">
                  <c:v> Utilities </c:v>
                </c:pt>
              </c:strCache>
            </c:strRef>
          </c:tx>
          <c:invertIfNegative val="0"/>
          <c:cat>
            <c:strRef>
              <c:f>'8. Employment by sector'!$B$3:$L$3</c:f>
              <c:strCache>
                <c:ptCount val="11"/>
                <c:pt idx="0">
                  <c:v>2008</c:v>
                </c:pt>
                <c:pt idx="1">
                  <c:v>2009</c:v>
                </c:pt>
                <c:pt idx="2">
                  <c:v>2010</c:v>
                </c:pt>
                <c:pt idx="3">
                  <c:v>2011</c:v>
                </c:pt>
                <c:pt idx="4">
                  <c:v>2012</c:v>
                </c:pt>
                <c:pt idx="5">
                  <c:v>2013</c:v>
                </c:pt>
                <c:pt idx="6">
                  <c:v>2014</c:v>
                </c:pt>
                <c:pt idx="7">
                  <c:v>2015</c:v>
                </c:pt>
                <c:pt idx="8">
                  <c:v>2016</c:v>
                </c:pt>
                <c:pt idx="9">
                  <c:v>2017 Q3</c:v>
                </c:pt>
                <c:pt idx="10">
                  <c:v>2017</c:v>
                </c:pt>
              </c:strCache>
            </c:strRef>
          </c:cat>
          <c:val>
            <c:numRef>
              <c:f>'8. Employment by sector'!$B$6:$L$6</c:f>
              <c:numCache>
                <c:formatCode>_ * #\ ##0_ ;_ * \-#\ ##0_ ;_ * "-"??_ ;_ @_ </c:formatCode>
                <c:ptCount val="11"/>
                <c:pt idx="0">
                  <c:v>90</c:v>
                </c:pt>
                <c:pt idx="1">
                  <c:v>110</c:v>
                </c:pt>
                <c:pt idx="2">
                  <c:v>100</c:v>
                </c:pt>
                <c:pt idx="3">
                  <c:v>90</c:v>
                </c:pt>
                <c:pt idx="4">
                  <c:v>100</c:v>
                </c:pt>
                <c:pt idx="5">
                  <c:v>130</c:v>
                </c:pt>
                <c:pt idx="6">
                  <c:v>100</c:v>
                </c:pt>
                <c:pt idx="7">
                  <c:v>120</c:v>
                </c:pt>
                <c:pt idx="8">
                  <c:v>130</c:v>
                </c:pt>
                <c:pt idx="9">
                  <c:v>150</c:v>
                </c:pt>
                <c:pt idx="10">
                  <c:v>150</c:v>
                </c:pt>
              </c:numCache>
            </c:numRef>
          </c:val>
          <c:extLst>
            <c:ext xmlns:c16="http://schemas.microsoft.com/office/drawing/2014/chart" uri="{C3380CC4-5D6E-409C-BE32-E72D297353CC}">
              <c16:uniqueId val="{00000002-FFA4-400F-883B-1DFAF3C10725}"/>
            </c:ext>
          </c:extLst>
        </c:ser>
        <c:ser>
          <c:idx val="3"/>
          <c:order val="3"/>
          <c:tx>
            <c:strRef>
              <c:f>'8. Employment by sector'!$A$7</c:f>
              <c:strCache>
                <c:ptCount val="1"/>
                <c:pt idx="0">
                  <c:v> Construction </c:v>
                </c:pt>
              </c:strCache>
            </c:strRef>
          </c:tx>
          <c:invertIfNegative val="0"/>
          <c:dLbls>
            <c:spPr>
              <a:noFill/>
              <a:ln>
                <a:noFill/>
              </a:ln>
              <a:effectLst/>
            </c:sp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'8. Employment by sector'!$B$3:$L$3</c:f>
              <c:strCache>
                <c:ptCount val="11"/>
                <c:pt idx="0">
                  <c:v>2008</c:v>
                </c:pt>
                <c:pt idx="1">
                  <c:v>2009</c:v>
                </c:pt>
                <c:pt idx="2">
                  <c:v>2010</c:v>
                </c:pt>
                <c:pt idx="3">
                  <c:v>2011</c:v>
                </c:pt>
                <c:pt idx="4">
                  <c:v>2012</c:v>
                </c:pt>
                <c:pt idx="5">
                  <c:v>2013</c:v>
                </c:pt>
                <c:pt idx="6">
                  <c:v>2014</c:v>
                </c:pt>
                <c:pt idx="7">
                  <c:v>2015</c:v>
                </c:pt>
                <c:pt idx="8">
                  <c:v>2016</c:v>
                </c:pt>
                <c:pt idx="9">
                  <c:v>2017 Q3</c:v>
                </c:pt>
                <c:pt idx="10">
                  <c:v>2017</c:v>
                </c:pt>
              </c:strCache>
            </c:strRef>
          </c:cat>
          <c:val>
            <c:numRef>
              <c:f>'8. Employment by sector'!$B$7:$L$7</c:f>
              <c:numCache>
                <c:formatCode>_ * #\ ##0_ ;_ * \-#\ ##0_ ;_ * "-"??_ ;_ @_ </c:formatCode>
                <c:ptCount val="11"/>
                <c:pt idx="0">
                  <c:v>1280</c:v>
                </c:pt>
                <c:pt idx="1">
                  <c:v>1180</c:v>
                </c:pt>
                <c:pt idx="2">
                  <c:v>1110</c:v>
                </c:pt>
                <c:pt idx="3">
                  <c:v>1110</c:v>
                </c:pt>
                <c:pt idx="4">
                  <c:v>1130</c:v>
                </c:pt>
                <c:pt idx="5">
                  <c:v>1200</c:v>
                </c:pt>
                <c:pt idx="6">
                  <c:v>1330</c:v>
                </c:pt>
                <c:pt idx="7">
                  <c:v>1440</c:v>
                </c:pt>
                <c:pt idx="8">
                  <c:v>1480</c:v>
                </c:pt>
                <c:pt idx="9">
                  <c:v>1360</c:v>
                </c:pt>
                <c:pt idx="10">
                  <c:v>1390</c:v>
                </c:pt>
              </c:numCache>
            </c:numRef>
          </c:val>
          <c:extLst>
            <c:ext xmlns:c16="http://schemas.microsoft.com/office/drawing/2014/chart" uri="{C3380CC4-5D6E-409C-BE32-E72D297353CC}">
              <c16:uniqueId val="{00000003-FFA4-400F-883B-1DFAF3C10725}"/>
            </c:ext>
          </c:extLst>
        </c:ser>
        <c:dLbls>
          <c:showLegendKey val="0"/>
          <c:showVal val="0"/>
          <c:showCatName val="0"/>
          <c:showSerName val="0"/>
          <c:showPercent val="0"/>
          <c:showBubbleSize val="0"/>
        </c:dLbls>
        <c:gapWidth val="17"/>
        <c:overlap val="100"/>
        <c:axId val="264422144"/>
        <c:axId val="264423680"/>
      </c:barChart>
      <c:lineChart>
        <c:grouping val="standard"/>
        <c:varyColors val="0"/>
        <c:ser>
          <c:idx val="4"/>
          <c:order val="4"/>
          <c:tx>
            <c:strRef>
              <c:f>'8. Employment by sector'!$A$8</c:f>
              <c:strCache>
                <c:ptCount val="1"/>
                <c:pt idx="0">
                  <c:v> Other (right axis) </c:v>
                </c:pt>
              </c:strCache>
            </c:strRef>
          </c:tx>
          <c:spPr>
            <a:ln>
              <a:solidFill>
                <a:sysClr val="windowText" lastClr="000000"/>
              </a:solidFill>
            </a:ln>
          </c:spPr>
          <c:marker>
            <c:symbol val="none"/>
          </c:marker>
          <c:cat>
            <c:strRef>
              <c:f>'8. Employment by sector'!$B$3:$L$3</c:f>
              <c:strCache>
                <c:ptCount val="11"/>
                <c:pt idx="0">
                  <c:v>2008</c:v>
                </c:pt>
                <c:pt idx="1">
                  <c:v>2009</c:v>
                </c:pt>
                <c:pt idx="2">
                  <c:v>2010</c:v>
                </c:pt>
                <c:pt idx="3">
                  <c:v>2011</c:v>
                </c:pt>
                <c:pt idx="4">
                  <c:v>2012</c:v>
                </c:pt>
                <c:pt idx="5">
                  <c:v>2013</c:v>
                </c:pt>
                <c:pt idx="6">
                  <c:v>2014</c:v>
                </c:pt>
                <c:pt idx="7">
                  <c:v>2015</c:v>
                </c:pt>
                <c:pt idx="8">
                  <c:v>2016</c:v>
                </c:pt>
                <c:pt idx="9">
                  <c:v>2017 Q3</c:v>
                </c:pt>
                <c:pt idx="10">
                  <c:v>2017</c:v>
                </c:pt>
              </c:strCache>
            </c:strRef>
          </c:cat>
          <c:val>
            <c:numRef>
              <c:f>'8. Employment by sector'!$B$8:$L$8</c:f>
              <c:numCache>
                <c:formatCode>_ * #\ ##0_ ;_ * \-#\ ##0_ ;_ * "-"??_ ;_ @_ </c:formatCode>
                <c:ptCount val="11"/>
                <c:pt idx="0">
                  <c:v>10.494907655919251</c:v>
                </c:pt>
                <c:pt idx="1">
                  <c:v>10.153520485801659</c:v>
                </c:pt>
                <c:pt idx="2">
                  <c:v>10.149569336728954</c:v>
                </c:pt>
                <c:pt idx="3">
                  <c:v>10.565432115592619</c:v>
                </c:pt>
                <c:pt idx="4">
                  <c:v>10.75728816753424</c:v>
                </c:pt>
                <c:pt idx="5">
                  <c:v>11.366189849952807</c:v>
                </c:pt>
                <c:pt idx="6">
                  <c:v>11.390888343022509</c:v>
                </c:pt>
                <c:pt idx="7">
                  <c:v>11.857839905414993</c:v>
                </c:pt>
                <c:pt idx="8">
                  <c:v>11.807862383145256</c:v>
                </c:pt>
                <c:pt idx="9">
                  <c:v>11.896543919969721</c:v>
                </c:pt>
                <c:pt idx="10">
                  <c:v>11.991272631454128</c:v>
                </c:pt>
              </c:numCache>
            </c:numRef>
          </c:val>
          <c:smooth val="1"/>
          <c:extLst>
            <c:ext xmlns:c16="http://schemas.microsoft.com/office/drawing/2014/chart" uri="{C3380CC4-5D6E-409C-BE32-E72D297353CC}">
              <c16:uniqueId val="{00000004-FFA4-400F-883B-1DFAF3C10725}"/>
            </c:ext>
          </c:extLst>
        </c:ser>
        <c:dLbls>
          <c:showLegendKey val="0"/>
          <c:showVal val="0"/>
          <c:showCatName val="0"/>
          <c:showSerName val="0"/>
          <c:showPercent val="0"/>
          <c:showBubbleSize val="0"/>
        </c:dLbls>
        <c:marker val="1"/>
        <c:smooth val="0"/>
        <c:axId val="264435968"/>
        <c:axId val="264434048"/>
      </c:lineChart>
      <c:catAx>
        <c:axId val="264422144"/>
        <c:scaling>
          <c:orientation val="minMax"/>
        </c:scaling>
        <c:delete val="0"/>
        <c:axPos val="b"/>
        <c:numFmt formatCode="General" sourceLinked="1"/>
        <c:majorTickMark val="out"/>
        <c:minorTickMark val="none"/>
        <c:tickLblPos val="nextTo"/>
        <c:crossAx val="264423680"/>
        <c:crosses val="autoZero"/>
        <c:auto val="1"/>
        <c:lblAlgn val="ctr"/>
        <c:lblOffset val="100"/>
        <c:noMultiLvlLbl val="0"/>
      </c:catAx>
      <c:valAx>
        <c:axId val="264423680"/>
        <c:scaling>
          <c:orientation val="minMax"/>
        </c:scaling>
        <c:delete val="0"/>
        <c:axPos val="l"/>
        <c:majorGridlines>
          <c:spPr>
            <a:ln>
              <a:solidFill>
                <a:sysClr val="window" lastClr="FFFFFF">
                  <a:lumMod val="75000"/>
                </a:sysClr>
              </a:solidFill>
            </a:ln>
          </c:spPr>
        </c:majorGridlines>
        <c:title>
          <c:tx>
            <c:rich>
              <a:bodyPr rot="-5400000" vert="horz"/>
              <a:lstStyle/>
              <a:p>
                <a:pPr>
                  <a:defRPr/>
                </a:pPr>
                <a:r>
                  <a:rPr lang="en-US"/>
                  <a:t>thousands employed</a:t>
                </a:r>
              </a:p>
            </c:rich>
          </c:tx>
          <c:overlay val="0"/>
        </c:title>
        <c:numFmt formatCode="_ * #\ ##0_ ;_ * \-#\ ##0_ ;_ * &quot;-&quot;??_ ;_ @_ " sourceLinked="1"/>
        <c:majorTickMark val="out"/>
        <c:minorTickMark val="none"/>
        <c:tickLblPos val="nextTo"/>
        <c:crossAx val="264422144"/>
        <c:crosses val="autoZero"/>
        <c:crossBetween val="between"/>
      </c:valAx>
      <c:valAx>
        <c:axId val="264434048"/>
        <c:scaling>
          <c:orientation val="minMax"/>
          <c:max val="12.5"/>
          <c:min val="0"/>
        </c:scaling>
        <c:delete val="0"/>
        <c:axPos val="r"/>
        <c:title>
          <c:tx>
            <c:rich>
              <a:bodyPr rot="5400000" vert="horz"/>
              <a:lstStyle/>
              <a:p>
                <a:pPr>
                  <a:defRPr/>
                </a:pPr>
                <a:r>
                  <a:rPr lang="en-US"/>
                  <a:t>millions employed</a:t>
                </a:r>
              </a:p>
            </c:rich>
          </c:tx>
          <c:overlay val="0"/>
        </c:title>
        <c:numFmt formatCode="_ * #\ ##0_ ;_ * \-#\ ##0_ ;_ * &quot;-&quot;??_ ;_ @_ " sourceLinked="1"/>
        <c:majorTickMark val="out"/>
        <c:minorTickMark val="none"/>
        <c:tickLblPos val="nextTo"/>
        <c:crossAx val="264435968"/>
        <c:crosses val="max"/>
        <c:crossBetween val="between"/>
      </c:valAx>
      <c:catAx>
        <c:axId val="264435968"/>
        <c:scaling>
          <c:orientation val="minMax"/>
        </c:scaling>
        <c:delete val="1"/>
        <c:axPos val="b"/>
        <c:numFmt formatCode="General" sourceLinked="1"/>
        <c:majorTickMark val="out"/>
        <c:minorTickMark val="none"/>
        <c:tickLblPos val="nextTo"/>
        <c:crossAx val="264434048"/>
        <c:crosses val="autoZero"/>
        <c:auto val="1"/>
        <c:lblAlgn val="ctr"/>
        <c:lblOffset val="100"/>
        <c:noMultiLvlLbl val="0"/>
      </c:catAx>
      <c:spPr>
        <a:noFill/>
        <a:ln w="25400">
          <a:noFill/>
        </a:ln>
      </c:spPr>
    </c:plotArea>
    <c:legend>
      <c:legendPos val="r"/>
      <c:layout>
        <c:manualLayout>
          <c:xMode val="edge"/>
          <c:yMode val="edge"/>
          <c:x val="0.84976574525327198"/>
          <c:y val="0.21530366021039349"/>
          <c:w val="0.14203798293734346"/>
          <c:h val="0.53132749342158925"/>
        </c:manualLayout>
      </c:layout>
      <c:overlay val="0"/>
    </c:legend>
    <c:plotVisOnly val="1"/>
    <c:dispBlanksAs val="gap"/>
    <c:showDLblsOverMax val="0"/>
  </c:chart>
  <c:txPr>
    <a:bodyPr/>
    <a:lstStyle/>
    <a:p>
      <a:pPr>
        <a:defRPr sz="14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35"/>
    </mc:Choice>
    <mc:Fallback>
      <c:style val="35"/>
    </mc:Fallback>
  </mc:AlternateContent>
  <c:clrMapOvr bg1="lt1" tx1="dk1" bg2="lt2" tx2="dk2" accent1="accent1" accent2="accent2" accent3="accent3" accent4="accent4" accent5="accent5" accent6="accent6" hlink="hlink" folHlink="folHlink"/>
  <c:chart>
    <c:autoTitleDeleted val="0"/>
    <c:plotArea>
      <c:layout/>
      <c:lineChart>
        <c:grouping val="standard"/>
        <c:varyColors val="0"/>
        <c:ser>
          <c:idx val="0"/>
          <c:order val="0"/>
          <c:tx>
            <c:strRef>
              <c:f>'9. Employment in mfg and other'!$A$5</c:f>
              <c:strCache>
                <c:ptCount val="1"/>
                <c:pt idx="0">
                  <c:v> Base </c:v>
                </c:pt>
              </c:strCache>
            </c:strRef>
          </c:tx>
          <c:spPr>
            <a:ln w="47625">
              <a:solidFill>
                <a:srgbClr val="1F497D">
                  <a:lumMod val="50000"/>
                </a:srgbClr>
              </a:solidFill>
            </a:ln>
          </c:spPr>
          <c:marker>
            <c:symbol val="none"/>
          </c:marker>
          <c:cat>
            <c:numRef>
              <c:f>'9. Employment in mfg and other'!$B$4:$AO$4</c:f>
              <c:numCache>
                <c:formatCode>General</c:formatCode>
                <c:ptCount val="40"/>
                <c:pt idx="0">
                  <c:v>2008</c:v>
                </c:pt>
                <c:pt idx="4">
                  <c:v>2009</c:v>
                </c:pt>
                <c:pt idx="8">
                  <c:v>2010</c:v>
                </c:pt>
                <c:pt idx="12">
                  <c:v>2011</c:v>
                </c:pt>
                <c:pt idx="16">
                  <c:v>2012</c:v>
                </c:pt>
                <c:pt idx="20">
                  <c:v>2013</c:v>
                </c:pt>
                <c:pt idx="24">
                  <c:v>2014</c:v>
                </c:pt>
                <c:pt idx="28">
                  <c:v>2015</c:v>
                </c:pt>
                <c:pt idx="32">
                  <c:v>2016</c:v>
                </c:pt>
                <c:pt idx="36">
                  <c:v>2017</c:v>
                </c:pt>
              </c:numCache>
            </c:numRef>
          </c:cat>
          <c:val>
            <c:numRef>
              <c:f>'9. Employment in mfg and other'!$B$5:$AO$5</c:f>
              <c:numCache>
                <c:formatCode>_ * #\ ##0_ ;_ * \-#\ ##0_ ;_ * "-"??_ ;_ @_ </c:formatCode>
                <c:ptCount val="40"/>
                <c:pt idx="0">
                  <c:v>100</c:v>
                </c:pt>
                <c:pt idx="1">
                  <c:v>100</c:v>
                </c:pt>
                <c:pt idx="2">
                  <c:v>100</c:v>
                </c:pt>
                <c:pt idx="3">
                  <c:v>100</c:v>
                </c:pt>
                <c:pt idx="4">
                  <c:v>100</c:v>
                </c:pt>
                <c:pt idx="5">
                  <c:v>100</c:v>
                </c:pt>
                <c:pt idx="6">
                  <c:v>100</c:v>
                </c:pt>
                <c:pt idx="7">
                  <c:v>100</c:v>
                </c:pt>
                <c:pt idx="8">
                  <c:v>100</c:v>
                </c:pt>
                <c:pt idx="9">
                  <c:v>100</c:v>
                </c:pt>
                <c:pt idx="10">
                  <c:v>100</c:v>
                </c:pt>
                <c:pt idx="11">
                  <c:v>100</c:v>
                </c:pt>
                <c:pt idx="12">
                  <c:v>100</c:v>
                </c:pt>
                <c:pt idx="13">
                  <c:v>100</c:v>
                </c:pt>
                <c:pt idx="14">
                  <c:v>100</c:v>
                </c:pt>
                <c:pt idx="15">
                  <c:v>100</c:v>
                </c:pt>
                <c:pt idx="16">
                  <c:v>100</c:v>
                </c:pt>
                <c:pt idx="17">
                  <c:v>100</c:v>
                </c:pt>
                <c:pt idx="18">
                  <c:v>100</c:v>
                </c:pt>
                <c:pt idx="19">
                  <c:v>100</c:v>
                </c:pt>
                <c:pt idx="20">
                  <c:v>100</c:v>
                </c:pt>
                <c:pt idx="21">
                  <c:v>100</c:v>
                </c:pt>
                <c:pt idx="22">
                  <c:v>100</c:v>
                </c:pt>
                <c:pt idx="23">
                  <c:v>100</c:v>
                </c:pt>
                <c:pt idx="24">
                  <c:v>100</c:v>
                </c:pt>
                <c:pt idx="25">
                  <c:v>100</c:v>
                </c:pt>
                <c:pt idx="26">
                  <c:v>100</c:v>
                </c:pt>
                <c:pt idx="27">
                  <c:v>100</c:v>
                </c:pt>
                <c:pt idx="28">
                  <c:v>100</c:v>
                </c:pt>
                <c:pt idx="29">
                  <c:v>100</c:v>
                </c:pt>
                <c:pt idx="30">
                  <c:v>100</c:v>
                </c:pt>
                <c:pt idx="31">
                  <c:v>100</c:v>
                </c:pt>
                <c:pt idx="32">
                  <c:v>100</c:v>
                </c:pt>
                <c:pt idx="33">
                  <c:v>100</c:v>
                </c:pt>
                <c:pt idx="34">
                  <c:v>100</c:v>
                </c:pt>
                <c:pt idx="35">
                  <c:v>100</c:v>
                </c:pt>
                <c:pt idx="36">
                  <c:v>100</c:v>
                </c:pt>
                <c:pt idx="37">
                  <c:v>100</c:v>
                </c:pt>
                <c:pt idx="38">
                  <c:v>100</c:v>
                </c:pt>
                <c:pt idx="39">
                  <c:v>100</c:v>
                </c:pt>
              </c:numCache>
            </c:numRef>
          </c:val>
          <c:smooth val="1"/>
          <c:extLst>
            <c:ext xmlns:c16="http://schemas.microsoft.com/office/drawing/2014/chart" uri="{C3380CC4-5D6E-409C-BE32-E72D297353CC}">
              <c16:uniqueId val="{00000000-CCF1-4A3D-97D8-2325DEC65C65}"/>
            </c:ext>
          </c:extLst>
        </c:ser>
        <c:ser>
          <c:idx val="2"/>
          <c:order val="1"/>
          <c:tx>
            <c:strRef>
              <c:f>'9. Employment in mfg and other'!$A$7</c:f>
              <c:strCache>
                <c:ptCount val="1"/>
                <c:pt idx="0">
                  <c:v> Total ex manufacturing </c:v>
                </c:pt>
              </c:strCache>
            </c:strRef>
          </c:tx>
          <c:spPr>
            <a:ln>
              <a:solidFill>
                <a:sysClr val="windowText" lastClr="000000"/>
              </a:solidFill>
            </a:ln>
          </c:spPr>
          <c:marker>
            <c:symbol val="none"/>
          </c:marker>
          <c:cat>
            <c:numRef>
              <c:f>'9. Employment in mfg and other'!$B$4:$AO$4</c:f>
              <c:numCache>
                <c:formatCode>General</c:formatCode>
                <c:ptCount val="40"/>
                <c:pt idx="0">
                  <c:v>2008</c:v>
                </c:pt>
                <c:pt idx="4">
                  <c:v>2009</c:v>
                </c:pt>
                <c:pt idx="8">
                  <c:v>2010</c:v>
                </c:pt>
                <c:pt idx="12">
                  <c:v>2011</c:v>
                </c:pt>
                <c:pt idx="16">
                  <c:v>2012</c:v>
                </c:pt>
                <c:pt idx="20">
                  <c:v>2013</c:v>
                </c:pt>
                <c:pt idx="24">
                  <c:v>2014</c:v>
                </c:pt>
                <c:pt idx="28">
                  <c:v>2015</c:v>
                </c:pt>
                <c:pt idx="32">
                  <c:v>2016</c:v>
                </c:pt>
                <c:pt idx="36">
                  <c:v>2017</c:v>
                </c:pt>
              </c:numCache>
            </c:numRef>
          </c:cat>
          <c:val>
            <c:numRef>
              <c:f>'9. Employment in mfg and other'!$B$7:$AO$7</c:f>
              <c:numCache>
                <c:formatCode>_ * #\ ##0_ ;_ * \-#\ ##0_ ;_ * "-"??_ ;_ @_ </c:formatCode>
                <c:ptCount val="40"/>
                <c:pt idx="0">
                  <c:v>100</c:v>
                </c:pt>
                <c:pt idx="1">
                  <c:v>101.29045841176602</c:v>
                </c:pt>
                <c:pt idx="2">
                  <c:v>101.35248623208383</c:v>
                </c:pt>
                <c:pt idx="3">
                  <c:v>102.79954680739314</c:v>
                </c:pt>
                <c:pt idx="4">
                  <c:v>102.08981354763935</c:v>
                </c:pt>
                <c:pt idx="5">
                  <c:v>99.989936415360958</c:v>
                </c:pt>
                <c:pt idx="6">
                  <c:v>97.062774634476995</c:v>
                </c:pt>
                <c:pt idx="7">
                  <c:v>98.055786597880527</c:v>
                </c:pt>
                <c:pt idx="8">
                  <c:v>96.953685508968192</c:v>
                </c:pt>
                <c:pt idx="9">
                  <c:v>97.370001165657712</c:v>
                </c:pt>
                <c:pt idx="10">
                  <c:v>95.997939798541495</c:v>
                </c:pt>
                <c:pt idx="11">
                  <c:v>97.429314561209921</c:v>
                </c:pt>
                <c:pt idx="12">
                  <c:v>97.333815860156122</c:v>
                </c:pt>
                <c:pt idx="13">
                  <c:v>98.078216981383235</c:v>
                </c:pt>
                <c:pt idx="14">
                  <c:v>99.639476202806577</c:v>
                </c:pt>
                <c:pt idx="15">
                  <c:v>100.81612132438585</c:v>
                </c:pt>
                <c:pt idx="16">
                  <c:v>100.9735199927176</c:v>
                </c:pt>
                <c:pt idx="17">
                  <c:v>101.80329218931115</c:v>
                </c:pt>
                <c:pt idx="18">
                  <c:v>103.26461176692013</c:v>
                </c:pt>
                <c:pt idx="19">
                  <c:v>103.10657335297077</c:v>
                </c:pt>
                <c:pt idx="20">
                  <c:v>103.04823632702815</c:v>
                </c:pt>
                <c:pt idx="21">
                  <c:v>104.27751224370314</c:v>
                </c:pt>
                <c:pt idx="22">
                  <c:v>107.55432398604306</c:v>
                </c:pt>
                <c:pt idx="23">
                  <c:v>108.7938547693162</c:v>
                </c:pt>
                <c:pt idx="24">
                  <c:v>107.49753074048454</c:v>
                </c:pt>
                <c:pt idx="25">
                  <c:v>108.30061470991473</c:v>
                </c:pt>
                <c:pt idx="26">
                  <c:v>108.51521509221004</c:v>
                </c:pt>
                <c:pt idx="27">
                  <c:v>110.09019488257019</c:v>
                </c:pt>
                <c:pt idx="28">
                  <c:v>110.98763023895444</c:v>
                </c:pt>
                <c:pt idx="29">
                  <c:v>112.77360212222796</c:v>
                </c:pt>
                <c:pt idx="30">
                  <c:v>114.0163146529942</c:v>
                </c:pt>
                <c:pt idx="31">
                  <c:v>115.84791208937834</c:v>
                </c:pt>
                <c:pt idx="32">
                  <c:v>113.81899635296018</c:v>
                </c:pt>
                <c:pt idx="33">
                  <c:v>112.22979438293666</c:v>
                </c:pt>
                <c:pt idx="34">
                  <c:v>114.79408497046846</c:v>
                </c:pt>
                <c:pt idx="35">
                  <c:v>116.34539525200569</c:v>
                </c:pt>
                <c:pt idx="36">
                  <c:v>117.00436297854178</c:v>
                </c:pt>
                <c:pt idx="37">
                  <c:v>116.01361553174337</c:v>
                </c:pt>
                <c:pt idx="38">
                  <c:v>117.1680347357039</c:v>
                </c:pt>
                <c:pt idx="39">
                  <c:v>116.66306410295245</c:v>
                </c:pt>
              </c:numCache>
            </c:numRef>
          </c:val>
          <c:smooth val="1"/>
          <c:extLst>
            <c:ext xmlns:c16="http://schemas.microsoft.com/office/drawing/2014/chart" uri="{C3380CC4-5D6E-409C-BE32-E72D297353CC}">
              <c16:uniqueId val="{00000001-CCF1-4A3D-97D8-2325DEC65C65}"/>
            </c:ext>
          </c:extLst>
        </c:ser>
        <c:ser>
          <c:idx val="1"/>
          <c:order val="2"/>
          <c:tx>
            <c:strRef>
              <c:f>'9. Employment in mfg and other'!$A$6</c:f>
              <c:strCache>
                <c:ptCount val="1"/>
                <c:pt idx="0">
                  <c:v> Manufacturing </c:v>
                </c:pt>
              </c:strCache>
            </c:strRef>
          </c:tx>
          <c:spPr>
            <a:ln w="19050">
              <a:solidFill>
                <a:sysClr val="windowText" lastClr="000000"/>
              </a:solidFill>
            </a:ln>
          </c:spPr>
          <c:marker>
            <c:symbol val="circle"/>
            <c:size val="8"/>
            <c:spPr>
              <a:solidFill>
                <a:sysClr val="windowText" lastClr="000000"/>
              </a:solidFill>
              <a:ln>
                <a:solidFill>
                  <a:sysClr val="windowText" lastClr="000000"/>
                </a:solidFill>
              </a:ln>
            </c:spPr>
          </c:marker>
          <c:cat>
            <c:numRef>
              <c:f>'9. Employment in mfg and other'!$B$4:$AO$4</c:f>
              <c:numCache>
                <c:formatCode>General</c:formatCode>
                <c:ptCount val="40"/>
                <c:pt idx="0">
                  <c:v>2008</c:v>
                </c:pt>
                <c:pt idx="4">
                  <c:v>2009</c:v>
                </c:pt>
                <c:pt idx="8">
                  <c:v>2010</c:v>
                </c:pt>
                <c:pt idx="12">
                  <c:v>2011</c:v>
                </c:pt>
                <c:pt idx="16">
                  <c:v>2012</c:v>
                </c:pt>
                <c:pt idx="20">
                  <c:v>2013</c:v>
                </c:pt>
                <c:pt idx="24">
                  <c:v>2014</c:v>
                </c:pt>
                <c:pt idx="28">
                  <c:v>2015</c:v>
                </c:pt>
                <c:pt idx="32">
                  <c:v>2016</c:v>
                </c:pt>
                <c:pt idx="36">
                  <c:v>2017</c:v>
                </c:pt>
              </c:numCache>
            </c:numRef>
          </c:cat>
          <c:val>
            <c:numRef>
              <c:f>'9. Employment in mfg and other'!$B$6:$AO$6</c:f>
              <c:numCache>
                <c:formatCode>_ * #\ ##0_ ;_ * \-#\ ##0_ ;_ * "-"??_ ;_ @_ </c:formatCode>
                <c:ptCount val="40"/>
                <c:pt idx="0">
                  <c:v>100</c:v>
                </c:pt>
                <c:pt idx="1">
                  <c:v>99.416815108848652</c:v>
                </c:pt>
                <c:pt idx="2">
                  <c:v>97.350246847756537</c:v>
                </c:pt>
                <c:pt idx="3">
                  <c:v>99.330945876920779</c:v>
                </c:pt>
                <c:pt idx="4">
                  <c:v>96.2185343855908</c:v>
                </c:pt>
                <c:pt idx="5">
                  <c:v>96.232680515496199</c:v>
                </c:pt>
                <c:pt idx="6">
                  <c:v>88.353741857368234</c:v>
                </c:pt>
                <c:pt idx="7">
                  <c:v>89.340634413858382</c:v>
                </c:pt>
                <c:pt idx="8">
                  <c:v>87.449184837843433</c:v>
                </c:pt>
                <c:pt idx="9">
                  <c:v>85.561578809686523</c:v>
                </c:pt>
                <c:pt idx="10">
                  <c:v>85.949646539455145</c:v>
                </c:pt>
                <c:pt idx="11">
                  <c:v>89.451281491554468</c:v>
                </c:pt>
                <c:pt idx="12">
                  <c:v>90.266583579055677</c:v>
                </c:pt>
                <c:pt idx="13">
                  <c:v>86.78327389149419</c:v>
                </c:pt>
                <c:pt idx="14">
                  <c:v>86.978848883819651</c:v>
                </c:pt>
                <c:pt idx="15">
                  <c:v>90.435989131074436</c:v>
                </c:pt>
                <c:pt idx="16">
                  <c:v>87.038078201555123</c:v>
                </c:pt>
                <c:pt idx="17">
                  <c:v>84.369510125257108</c:v>
                </c:pt>
                <c:pt idx="18">
                  <c:v>86.807381316404928</c:v>
                </c:pt>
                <c:pt idx="19">
                  <c:v>85.941372172286847</c:v>
                </c:pt>
                <c:pt idx="20">
                  <c:v>87.917187617573433</c:v>
                </c:pt>
                <c:pt idx="21">
                  <c:v>87.047456711501241</c:v>
                </c:pt>
                <c:pt idx="22">
                  <c:v>84.224105122238726</c:v>
                </c:pt>
                <c:pt idx="23">
                  <c:v>83.661493886692256</c:v>
                </c:pt>
                <c:pt idx="24">
                  <c:v>85.453145914671609</c:v>
                </c:pt>
                <c:pt idx="25">
                  <c:v>82.633087453494696</c:v>
                </c:pt>
                <c:pt idx="26">
                  <c:v>82.43761318187552</c:v>
                </c:pt>
                <c:pt idx="27">
                  <c:v>82.859318444856072</c:v>
                </c:pt>
                <c:pt idx="28">
                  <c:v>84.241728153874433</c:v>
                </c:pt>
                <c:pt idx="29">
                  <c:v>83.17301641925809</c:v>
                </c:pt>
                <c:pt idx="30">
                  <c:v>84.037614692946661</c:v>
                </c:pt>
                <c:pt idx="31">
                  <c:v>82.325790419829019</c:v>
                </c:pt>
                <c:pt idx="32">
                  <c:v>77.89904614213404</c:v>
                </c:pt>
                <c:pt idx="33">
                  <c:v>81.06420748790822</c:v>
                </c:pt>
                <c:pt idx="34">
                  <c:v>79.721997543334012</c:v>
                </c:pt>
                <c:pt idx="35">
                  <c:v>81.815294299576252</c:v>
                </c:pt>
                <c:pt idx="36">
                  <c:v>84.77134258550295</c:v>
                </c:pt>
                <c:pt idx="37">
                  <c:v>85.22514883289027</c:v>
                </c:pt>
                <c:pt idx="38">
                  <c:v>82.840993010741542</c:v>
                </c:pt>
                <c:pt idx="39">
                  <c:v>84.811385238996365</c:v>
                </c:pt>
              </c:numCache>
            </c:numRef>
          </c:val>
          <c:smooth val="1"/>
          <c:extLst>
            <c:ext xmlns:c16="http://schemas.microsoft.com/office/drawing/2014/chart" uri="{C3380CC4-5D6E-409C-BE32-E72D297353CC}">
              <c16:uniqueId val="{00000002-CCF1-4A3D-97D8-2325DEC65C65}"/>
            </c:ext>
          </c:extLst>
        </c:ser>
        <c:dLbls>
          <c:showLegendKey val="0"/>
          <c:showVal val="0"/>
          <c:showCatName val="0"/>
          <c:showSerName val="0"/>
          <c:showPercent val="0"/>
          <c:showBubbleSize val="0"/>
        </c:dLbls>
        <c:smooth val="0"/>
        <c:axId val="266552448"/>
        <c:axId val="266554368"/>
      </c:lineChart>
      <c:catAx>
        <c:axId val="266552448"/>
        <c:scaling>
          <c:orientation val="minMax"/>
        </c:scaling>
        <c:delete val="0"/>
        <c:axPos val="b"/>
        <c:numFmt formatCode="General" sourceLinked="1"/>
        <c:majorTickMark val="out"/>
        <c:minorTickMark val="none"/>
        <c:tickLblPos val="nextTo"/>
        <c:txPr>
          <a:bodyPr rot="0" vert="horz"/>
          <a:lstStyle/>
          <a:p>
            <a:pPr>
              <a:defRPr/>
            </a:pPr>
            <a:endParaRPr lang="en-US"/>
          </a:p>
        </c:txPr>
        <c:crossAx val="266554368"/>
        <c:crosses val="autoZero"/>
        <c:auto val="1"/>
        <c:lblAlgn val="ctr"/>
        <c:lblOffset val="100"/>
        <c:noMultiLvlLbl val="0"/>
      </c:catAx>
      <c:valAx>
        <c:axId val="266554368"/>
        <c:scaling>
          <c:orientation val="minMax"/>
          <c:max val="120"/>
          <c:min val="75"/>
        </c:scaling>
        <c:delete val="0"/>
        <c:axPos val="l"/>
        <c:majorGridlines>
          <c:spPr>
            <a:ln>
              <a:solidFill>
                <a:sysClr val="window" lastClr="FFFFFF">
                  <a:lumMod val="75000"/>
                </a:sysClr>
              </a:solidFill>
            </a:ln>
          </c:spPr>
        </c:majorGridlines>
        <c:title>
          <c:tx>
            <c:rich>
              <a:bodyPr rot="-5400000" vert="horz"/>
              <a:lstStyle/>
              <a:p>
                <a:pPr>
                  <a:defRPr/>
                </a:pPr>
                <a:r>
                  <a:rPr lang="en-US"/>
                  <a:t>Q1 2008 = 100</a:t>
                </a:r>
              </a:p>
            </c:rich>
          </c:tx>
          <c:overlay val="0"/>
        </c:title>
        <c:numFmt formatCode="_ * #\ ##0_ ;_ * \-#\ ##0_ ;_ * &quot;-&quot;??_ ;_ @_ " sourceLinked="1"/>
        <c:majorTickMark val="out"/>
        <c:minorTickMark val="none"/>
        <c:tickLblPos val="nextTo"/>
        <c:crossAx val="266552448"/>
        <c:crosses val="autoZero"/>
        <c:crossBetween val="between"/>
        <c:majorUnit val="5"/>
      </c:valAx>
      <c:spPr>
        <a:noFill/>
        <a:ln w="25400">
          <a:noFill/>
        </a:ln>
      </c:spPr>
    </c:plotArea>
    <c:legend>
      <c:legendPos val="t"/>
      <c:legendEntry>
        <c:idx val="0"/>
        <c:delete val="1"/>
      </c:legendEntry>
      <c:overlay val="0"/>
    </c:legend>
    <c:plotVisOnly val="1"/>
    <c:dispBlanksAs val="gap"/>
    <c:showDLblsOverMax val="0"/>
  </c:chart>
  <c:txPr>
    <a:bodyPr/>
    <a:lstStyle/>
    <a:p>
      <a:pPr>
        <a:defRPr sz="14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2.xml.rels><?xml version="1.0" encoding="UTF-8" standalone="yes"?>
<Relationships xmlns="http://schemas.openxmlformats.org/package/2006/relationships"><Relationship Id="rId2" Type="http://schemas.openxmlformats.org/officeDocument/2006/relationships/chart" Target="../charts/chart13.xml"/><Relationship Id="rId1" Type="http://schemas.openxmlformats.org/officeDocument/2006/relationships/chart" Target="../charts/chart12.xml"/></Relationships>
</file>

<file path=xl/drawings/_rels/drawing13.xml.rels><?xml version="1.0" encoding="UTF-8" standalone="yes"?>
<Relationships xmlns="http://schemas.openxmlformats.org/package/2006/relationships"><Relationship Id="rId3" Type="http://schemas.openxmlformats.org/officeDocument/2006/relationships/chart" Target="../charts/chart16.xml"/><Relationship Id="rId2" Type="http://schemas.openxmlformats.org/officeDocument/2006/relationships/chart" Target="../charts/chart15.xml"/><Relationship Id="rId1" Type="http://schemas.openxmlformats.org/officeDocument/2006/relationships/chart" Target="../charts/chart14.xml"/><Relationship Id="rId4" Type="http://schemas.openxmlformats.org/officeDocument/2006/relationships/chart" Target="../charts/chart17.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19.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20.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21.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22.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23.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_rels/drawing9.xml.rels><?xml version="1.0" encoding="UTF-8" standalone="yes"?>
<Relationships xmlns="http://schemas.openxmlformats.org/package/2006/relationships"><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absoluteAnchor>
    <xdr:pos x="5821652" y="1235484"/>
    <xdr:ext cx="9305192" cy="4422980"/>
    <xdr:graphicFrame macro="">
      <xdr:nvGraphicFramePr>
        <xdr:cNvPr id="2" name="Chart 1">
          <a:extLst>
            <a:ext uri="{FF2B5EF4-FFF2-40B4-BE49-F238E27FC236}">
              <a16:creationId xmlns:a16="http://schemas.microsoft.com/office/drawing/2014/main" id="{00000000-0008-0000-00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0.xml><?xml version="1.0" encoding="utf-8"?>
<xdr:wsDr xmlns:xdr="http://schemas.openxmlformats.org/drawingml/2006/spreadsheetDrawing" xmlns:a="http://schemas.openxmlformats.org/drawingml/2006/main">
  <xdr:absoluteAnchor>
    <xdr:pos x="7250206" y="392206"/>
    <xdr:ext cx="9648265" cy="4728882"/>
    <xdr:graphicFrame macro="">
      <xdr:nvGraphicFramePr>
        <xdr:cNvPr id="2" name="Chart 1">
          <a:extLst>
            <a:ext uri="{FF2B5EF4-FFF2-40B4-BE49-F238E27FC236}">
              <a16:creationId xmlns:a16="http://schemas.microsoft.com/office/drawing/2014/main" id="{00000000-0008-0000-09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1.xml><?xml version="1.0" encoding="utf-8"?>
<xdr:wsDr xmlns:xdr="http://schemas.openxmlformats.org/drawingml/2006/spreadsheetDrawing" xmlns:a="http://schemas.openxmlformats.org/drawingml/2006/main">
  <xdr:absoluteAnchor>
    <xdr:pos x="4762500" y="731520"/>
    <xdr:ext cx="6219825" cy="2581275"/>
    <xdr:graphicFrame macro="">
      <xdr:nvGraphicFramePr>
        <xdr:cNvPr id="2" name="Chart 1">
          <a:extLst>
            <a:ext uri="{FF2B5EF4-FFF2-40B4-BE49-F238E27FC236}">
              <a16:creationId xmlns:a16="http://schemas.microsoft.com/office/drawing/2014/main" id="{00000000-0008-0000-0A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2.xml><?xml version="1.0" encoding="utf-8"?>
<xdr:wsDr xmlns:xdr="http://schemas.openxmlformats.org/drawingml/2006/spreadsheetDrawing" xmlns:a="http://schemas.openxmlformats.org/drawingml/2006/main">
  <xdr:absoluteAnchor>
    <xdr:pos x="3285817" y="7005983"/>
    <xdr:ext cx="5035881" cy="6081346"/>
    <xdr:graphicFrame macro="">
      <xdr:nvGraphicFramePr>
        <xdr:cNvPr id="2" name="Chart 1">
          <a:extLst>
            <a:ext uri="{FF2B5EF4-FFF2-40B4-BE49-F238E27FC236}">
              <a16:creationId xmlns:a16="http://schemas.microsoft.com/office/drawing/2014/main" id="{00000000-0008-0000-0B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absoluteAnchor>
    <xdr:pos x="8434932" y="7005983"/>
    <xdr:ext cx="5202115" cy="6081346"/>
    <xdr:graphicFrame macro="">
      <xdr:nvGraphicFramePr>
        <xdr:cNvPr id="3" name="Chart 2">
          <a:extLst>
            <a:ext uri="{FF2B5EF4-FFF2-40B4-BE49-F238E27FC236}">
              <a16:creationId xmlns:a16="http://schemas.microsoft.com/office/drawing/2014/main" id="{00000000-0008-0000-0B00-000003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absoluteAnchor>
</xdr:wsDr>
</file>

<file path=xl/drawings/drawing13.xml><?xml version="1.0" encoding="utf-8"?>
<xdr:wsDr xmlns:xdr="http://schemas.openxmlformats.org/drawingml/2006/spreadsheetDrawing" xmlns:a="http://schemas.openxmlformats.org/drawingml/2006/main">
  <xdr:absoluteAnchor>
    <xdr:pos x="7374194" y="337984"/>
    <xdr:ext cx="6768360" cy="6081346"/>
    <xdr:graphicFrame macro="">
      <xdr:nvGraphicFramePr>
        <xdr:cNvPr id="2" name="Chart 1">
          <a:extLst>
            <a:ext uri="{FF2B5EF4-FFF2-40B4-BE49-F238E27FC236}">
              <a16:creationId xmlns:a16="http://schemas.microsoft.com/office/drawing/2014/main" id="{00000000-0008-0000-0C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absoluteAnchor>
    <xdr:pos x="14411739" y="331304"/>
    <xdr:ext cx="5549348" cy="6081346"/>
    <xdr:graphicFrame macro="">
      <xdr:nvGraphicFramePr>
        <xdr:cNvPr id="3" name="Chart 2">
          <a:extLst>
            <a:ext uri="{FF2B5EF4-FFF2-40B4-BE49-F238E27FC236}">
              <a16:creationId xmlns:a16="http://schemas.microsoft.com/office/drawing/2014/main" id="{00000000-0008-0000-0C00-000003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absoluteAnchor>
  <xdr:absoluteAnchor>
    <xdr:pos x="7330109" y="6771033"/>
    <xdr:ext cx="6833152" cy="6081346"/>
    <xdr:graphicFrame macro="">
      <xdr:nvGraphicFramePr>
        <xdr:cNvPr id="4" name="Chart 3">
          <a:extLst>
            <a:ext uri="{FF2B5EF4-FFF2-40B4-BE49-F238E27FC236}">
              <a16:creationId xmlns:a16="http://schemas.microsoft.com/office/drawing/2014/main" id="{00000000-0008-0000-0C00-000004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absoluteAnchor>
  <xdr:absoluteAnchor>
    <xdr:pos x="14432446" y="6771033"/>
    <xdr:ext cx="5528642" cy="6081346"/>
    <xdr:graphicFrame macro="">
      <xdr:nvGraphicFramePr>
        <xdr:cNvPr id="5" name="Chart 4">
          <a:extLst>
            <a:ext uri="{FF2B5EF4-FFF2-40B4-BE49-F238E27FC236}">
              <a16:creationId xmlns:a16="http://schemas.microsoft.com/office/drawing/2014/main" id="{00000000-0008-0000-0C00-000005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absoluteAnchor>
</xdr:wsDr>
</file>

<file path=xl/drawings/drawing14.xml><?xml version="1.0" encoding="utf-8"?>
<xdr:wsDr xmlns:xdr="http://schemas.openxmlformats.org/drawingml/2006/spreadsheetDrawing" xmlns:a="http://schemas.openxmlformats.org/drawingml/2006/main">
  <xdr:absoluteAnchor>
    <xdr:pos x="10501923" y="4371731"/>
    <xdr:ext cx="9301574" cy="5153269"/>
    <xdr:graphicFrame macro="">
      <xdr:nvGraphicFramePr>
        <xdr:cNvPr id="5" name="Chart 4">
          <a:extLst>
            <a:ext uri="{FF2B5EF4-FFF2-40B4-BE49-F238E27FC236}">
              <a16:creationId xmlns:a16="http://schemas.microsoft.com/office/drawing/2014/main" id="{00000000-0008-0000-0E00-000005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5.xml><?xml version="1.0" encoding="utf-8"?>
<xdr:wsDr xmlns:xdr="http://schemas.openxmlformats.org/drawingml/2006/spreadsheetDrawing" xmlns:a="http://schemas.openxmlformats.org/drawingml/2006/main">
  <xdr:absoluteAnchor>
    <xdr:pos x="609600" y="1714501"/>
    <xdr:ext cx="9301574" cy="4476750"/>
    <xdr:graphicFrame macro="">
      <xdr:nvGraphicFramePr>
        <xdr:cNvPr id="5" name="Chart 4">
          <a:extLst>
            <a:ext uri="{FF2B5EF4-FFF2-40B4-BE49-F238E27FC236}">
              <a16:creationId xmlns:a16="http://schemas.microsoft.com/office/drawing/2014/main" id="{00000000-0008-0000-0F00-000005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6.xml><?xml version="1.0" encoding="utf-8"?>
<xdr:wsDr xmlns:xdr="http://schemas.openxmlformats.org/drawingml/2006/spreadsheetDrawing" xmlns:a="http://schemas.openxmlformats.org/drawingml/2006/main">
  <xdr:absoluteAnchor>
    <xdr:pos x="6089321" y="2629271"/>
    <xdr:ext cx="9305192" cy="4004830"/>
    <xdr:graphicFrame macro="">
      <xdr:nvGraphicFramePr>
        <xdr:cNvPr id="2" name="Chart 1">
          <a:extLst>
            <a:ext uri="{FF2B5EF4-FFF2-40B4-BE49-F238E27FC236}">
              <a16:creationId xmlns:a16="http://schemas.microsoft.com/office/drawing/2014/main" id="{00000000-0008-0000-10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7.xml><?xml version="1.0" encoding="utf-8"?>
<xdr:wsDr xmlns:xdr="http://schemas.openxmlformats.org/drawingml/2006/spreadsheetDrawing" xmlns:a="http://schemas.openxmlformats.org/drawingml/2006/main">
  <xdr:absoluteAnchor>
    <xdr:pos x="3182579" y="7072359"/>
    <xdr:ext cx="9305192" cy="4980215"/>
    <xdr:graphicFrame macro="">
      <xdr:nvGraphicFramePr>
        <xdr:cNvPr id="2" name="Chart 1">
          <a:extLst>
            <a:ext uri="{FF2B5EF4-FFF2-40B4-BE49-F238E27FC236}">
              <a16:creationId xmlns:a16="http://schemas.microsoft.com/office/drawing/2014/main" id="{00000000-0008-0000-11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8.xml><?xml version="1.0" encoding="utf-8"?>
<xdr:wsDr xmlns:xdr="http://schemas.openxmlformats.org/drawingml/2006/spreadsheetDrawing" xmlns:a="http://schemas.openxmlformats.org/drawingml/2006/main">
  <xdr:absoluteAnchor>
    <xdr:pos x="5154863" y="2907632"/>
    <xdr:ext cx="10903953" cy="5898815"/>
    <xdr:graphicFrame macro="">
      <xdr:nvGraphicFramePr>
        <xdr:cNvPr id="2" name="Chart 1">
          <a:extLst>
            <a:ext uri="{FF2B5EF4-FFF2-40B4-BE49-F238E27FC236}">
              <a16:creationId xmlns:a16="http://schemas.microsoft.com/office/drawing/2014/main" id="{00000000-0008-0000-12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9.xml><?xml version="1.0" encoding="utf-8"?>
<xdr:wsDr xmlns:xdr="http://schemas.openxmlformats.org/drawingml/2006/spreadsheetDrawing" xmlns:a="http://schemas.openxmlformats.org/drawingml/2006/main">
  <xdr:absoluteAnchor>
    <xdr:pos x="3129643" y="742208"/>
    <xdr:ext cx="9301574" cy="3722688"/>
    <xdr:graphicFrame macro="">
      <xdr:nvGraphicFramePr>
        <xdr:cNvPr id="3" name="Chart 2">
          <a:extLst>
            <a:ext uri="{FF2B5EF4-FFF2-40B4-BE49-F238E27FC236}">
              <a16:creationId xmlns:a16="http://schemas.microsoft.com/office/drawing/2014/main" id="{00000000-0008-0000-1300-000003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xdr:absoluteAnchor>
    <xdr:pos x="6524625" y="1524000"/>
    <xdr:ext cx="9301574" cy="4352745"/>
    <xdr:graphicFrame macro="">
      <xdr:nvGraphicFramePr>
        <xdr:cNvPr id="3" name="Chart 2">
          <a:extLst>
            <a:ext uri="{FF2B5EF4-FFF2-40B4-BE49-F238E27FC236}">
              <a16:creationId xmlns:a16="http://schemas.microsoft.com/office/drawing/2014/main" id="{00000000-0008-0000-0100-000003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xdr:wsDr xmlns:xdr="http://schemas.openxmlformats.org/drawingml/2006/spreadsheetDrawing" xmlns:a="http://schemas.openxmlformats.org/drawingml/2006/main">
  <xdr:absoluteAnchor>
    <xdr:pos x="1477525" y="4528553"/>
    <xdr:ext cx="9305192" cy="5598026"/>
    <xdr:graphicFrame macro="">
      <xdr:nvGraphicFramePr>
        <xdr:cNvPr id="2" name="Chart 1">
          <a:extLst>
            <a:ext uri="{FF2B5EF4-FFF2-40B4-BE49-F238E27FC236}">
              <a16:creationId xmlns:a16="http://schemas.microsoft.com/office/drawing/2014/main" id="{00000000-0008-0000-02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7891182" y="623396"/>
    <xdr:ext cx="9305192" cy="4795712"/>
    <xdr:graphicFrame macro="">
      <xdr:nvGraphicFramePr>
        <xdr:cNvPr id="2" name="Chart 1">
          <a:extLst>
            <a:ext uri="{FF2B5EF4-FFF2-40B4-BE49-F238E27FC236}">
              <a16:creationId xmlns:a16="http://schemas.microsoft.com/office/drawing/2014/main" id="{00000000-0008-0000-03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8218123" y="4542966"/>
    <xdr:ext cx="9305192" cy="4547374"/>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1666875" y="4695825"/>
    <xdr:ext cx="9305192" cy="4379883"/>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absoluteAnchor>
    <xdr:pos x="7774940" y="548640"/>
    <xdr:ext cx="9476740" cy="5161280"/>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8.xml><?xml version="1.0" encoding="utf-8"?>
<xdr:wsDr xmlns:xdr="http://schemas.openxmlformats.org/drawingml/2006/spreadsheetDrawing" xmlns:a="http://schemas.openxmlformats.org/drawingml/2006/main">
  <xdr:absoluteAnchor>
    <xdr:pos x="10580914" y="1709057"/>
    <xdr:ext cx="11582399" cy="5758543"/>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9.xml><?xml version="1.0" encoding="utf-8"?>
<xdr:wsDr xmlns:xdr="http://schemas.openxmlformats.org/drawingml/2006/spreadsheetDrawing" xmlns:a="http://schemas.openxmlformats.org/drawingml/2006/main">
  <xdr:absoluteAnchor>
    <xdr:pos x="7191376" y="2655095"/>
    <xdr:ext cx="9296937" cy="4104680"/>
    <xdr:graphicFrame macro="">
      <xdr:nvGraphicFramePr>
        <xdr:cNvPr id="2" name="Chart 1">
          <a:extLst>
            <a:ext uri="{FF2B5EF4-FFF2-40B4-BE49-F238E27FC236}">
              <a16:creationId xmlns:a16="http://schemas.microsoft.com/office/drawing/2014/main" id="{00000000-0008-0000-08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neva.TIPSHQ/AppData/Local/Microsoft/Windows/Temporary%20Internet%20Files/Content.Outlook/Z7DA1ZHD/trends%20from%20200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NA/Publication/2014-05/SUT/SUT%202007.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Documents%20and%20Settings/ndivhuwog.000/Desktop/Malerat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2.5"/>
      <sheetName val="Table3.8b"/>
      <sheetName val="Table6"/>
      <sheetName val="Table 2.4"/>
      <sheetName val="Table3.8c"/>
      <sheetName val="Table 2"/>
      <sheetName val="Table1"/>
      <sheetName val="Table2.1"/>
      <sheetName val="Table3.7"/>
      <sheetName val="Table3.6"/>
      <sheetName val="Table4"/>
      <sheetName val="Table8"/>
      <sheetName val="Table2.2"/>
      <sheetName val="Table3.8a"/>
      <sheetName val="Table 2.3"/>
      <sheetName val="Table 2.6"/>
      <sheetName val="Table 2.7"/>
      <sheetName val="Table3.1"/>
      <sheetName val="Table3.2"/>
      <sheetName val="Table3.3"/>
      <sheetName val="Table3.4"/>
      <sheetName val="Table3.5"/>
      <sheetName val="Table3.9"/>
      <sheetName val="Table5"/>
      <sheetName val="Table 7"/>
      <sheetName val="sector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se table 2007 "/>
      <sheetName val="Supply table 2007"/>
    </sheetNames>
    <sheetDataSet>
      <sheetData sheetId="0">
        <row r="2">
          <cell r="B2" t="str">
            <v>Use of products</v>
          </cell>
          <cell r="C2" t="str">
            <v>Total supply at purchasers' prices</v>
          </cell>
          <cell r="D2" t="str">
            <v>Taxes less subsidies on products</v>
          </cell>
          <cell r="E2" t="str">
            <v>Agriculture</v>
          </cell>
          <cell r="F2" t="str">
            <v>Forestry</v>
          </cell>
          <cell r="G2" t="str">
            <v>Fishing</v>
          </cell>
          <cell r="H2" t="str">
            <v>Mining of coal and lignite</v>
          </cell>
          <cell r="I2" t="str">
            <v>Mining of gold and uranium ore</v>
          </cell>
          <cell r="J2" t="str">
            <v>Mining of metal ores</v>
          </cell>
          <cell r="K2" t="str">
            <v>Other mining and quarrying</v>
          </cell>
          <cell r="L2" t="str">
            <v>Food</v>
          </cell>
          <cell r="M2" t="str">
            <v>Beverages and tobacco</v>
          </cell>
          <cell r="N2" t="str">
            <v>Spinning, weaving and finishing of textiles</v>
          </cell>
          <cell r="O2" t="str">
            <v>Knitted, crouched fabrics, wearing apparel, fur articles</v>
          </cell>
          <cell r="P2" t="str">
            <v>Tanning and dressing of leather</v>
          </cell>
          <cell r="Q2" t="str">
            <v>Footwear</v>
          </cell>
          <cell r="R2" t="str">
            <v>Sawmilling, planing of wood, cork, straw</v>
          </cell>
          <cell r="S2" t="str">
            <v>Paper</v>
          </cell>
          <cell r="T2" t="str">
            <v>Publishing, printing, recorded media</v>
          </cell>
          <cell r="U2" t="str">
            <v xml:space="preserve"> Coke oven, petroleum refineries</v>
          </cell>
          <cell r="V2" t="str">
            <v>Nuclear fuel, basic chemicals</v>
          </cell>
          <cell r="W2" t="str">
            <v>Other chemical products, man-made fibres</v>
          </cell>
          <cell r="X2" t="str">
            <v>Rubber</v>
          </cell>
          <cell r="Y2" t="str">
            <v>Plastic</v>
          </cell>
          <cell r="Z2" t="str">
            <v>Glass</v>
          </cell>
          <cell r="AA2" t="str">
            <v>Non-metallic minerals</v>
          </cell>
          <cell r="AB2" t="str">
            <v>Basic iron and steel, casting of metals</v>
          </cell>
          <cell r="AC2" t="str">
            <v>Basic precious and non-ferrous metals</v>
          </cell>
          <cell r="AD2" t="str">
            <v>Fabricated metal products</v>
          </cell>
          <cell r="AE2" t="str">
            <v>Machinery and equipment</v>
          </cell>
          <cell r="AF2" t="str">
            <v>Electrical machinery and apparatus</v>
          </cell>
          <cell r="AG2" t="str">
            <v>Radio, television, communication equipment and apparatus</v>
          </cell>
          <cell r="AH2" t="str">
            <v>Medical, precision, optical instruments, watches and clocks</v>
          </cell>
          <cell r="AI2" t="str">
            <v>Motor vehicles, trailers, parts</v>
          </cell>
          <cell r="AJ2" t="str">
            <v>Other transport equipment</v>
          </cell>
          <cell r="AK2" t="str">
            <v>Furniture</v>
          </cell>
          <cell r="AL2" t="str">
            <v>Manufacturing n.e.c, recycling</v>
          </cell>
          <cell r="AM2" t="str">
            <v>Electricity, gas, steam and hot water supply</v>
          </cell>
          <cell r="AN2" t="str">
            <v>Collection, purification and distribution of water</v>
          </cell>
          <cell r="AO2" t="str">
            <v>Construction</v>
          </cell>
          <cell r="AP2" t="str">
            <v>Wholesale trade, commission trade</v>
          </cell>
          <cell r="AQ2" t="str">
            <v>Retail trade</v>
          </cell>
          <cell r="AR2" t="str">
            <v>Sale, maintenance, repair of motor vehicles</v>
          </cell>
          <cell r="AS2" t="str">
            <v>Hotels and restaurants</v>
          </cell>
          <cell r="AT2" t="str">
            <v>Land transport, transport via pipe lines</v>
          </cell>
          <cell r="AU2" t="str">
            <v>Water transport</v>
          </cell>
          <cell r="AV2" t="str">
            <v>Air transport</v>
          </cell>
          <cell r="AW2" t="str">
            <v>Auxiliary transport</v>
          </cell>
          <cell r="AX2" t="str">
            <v>Post and telecommunication</v>
          </cell>
          <cell r="AY2" t="str">
            <v>Financial intermediation</v>
          </cell>
          <cell r="AZ2" t="str">
            <v>Insurance and pension funding</v>
          </cell>
          <cell r="BA2" t="str">
            <v>Activities to financial intermediation</v>
          </cell>
          <cell r="BB2" t="str">
            <v>Real estate activities</v>
          </cell>
          <cell r="BC2" t="str">
            <v>Renting of machinery and equipment</v>
          </cell>
          <cell r="BD2" t="str">
            <v>Computer and related activities</v>
          </cell>
          <cell r="BE2" t="str">
            <v>Research and experimental development</v>
          </cell>
          <cell r="BF2" t="str">
            <v>Other business activities</v>
          </cell>
          <cell r="BG2" t="str">
            <v>Government</v>
          </cell>
          <cell r="BH2" t="str">
            <v>Education</v>
          </cell>
          <cell r="BI2" t="str">
            <v>Health and social work</v>
          </cell>
          <cell r="BJ2" t="str">
            <v>Sewerage and refuse disposal</v>
          </cell>
          <cell r="BK2" t="str">
            <v>Activities of membership organisations</v>
          </cell>
          <cell r="BL2" t="str">
            <v>Recreational, cultural and sporting activities</v>
          </cell>
          <cell r="BM2" t="str">
            <v>Other activities</v>
          </cell>
          <cell r="BN2" t="str">
            <v>Non-observed, informal, non-profit, households,</v>
          </cell>
        </row>
        <row r="3">
          <cell r="E3" t="str">
            <v>I1</v>
          </cell>
          <cell r="F3" t="str">
            <v>I2</v>
          </cell>
          <cell r="G3" t="str">
            <v>I3</v>
          </cell>
          <cell r="H3" t="str">
            <v>I4</v>
          </cell>
          <cell r="I3" t="str">
            <v>I5</v>
          </cell>
          <cell r="J3" t="str">
            <v>I6</v>
          </cell>
          <cell r="K3" t="str">
            <v>I7</v>
          </cell>
          <cell r="L3" t="str">
            <v>I8</v>
          </cell>
          <cell r="M3" t="str">
            <v>I9</v>
          </cell>
          <cell r="N3" t="str">
            <v>I10</v>
          </cell>
          <cell r="O3" t="str">
            <v>I11</v>
          </cell>
          <cell r="P3" t="str">
            <v>I12</v>
          </cell>
          <cell r="Q3" t="str">
            <v>I13</v>
          </cell>
          <cell r="R3" t="str">
            <v>I14</v>
          </cell>
          <cell r="S3" t="str">
            <v>I15</v>
          </cell>
          <cell r="T3" t="str">
            <v>I16</v>
          </cell>
          <cell r="U3" t="str">
            <v>I17</v>
          </cell>
          <cell r="V3" t="str">
            <v>I18</v>
          </cell>
          <cell r="W3" t="str">
            <v>I19</v>
          </cell>
          <cell r="X3" t="str">
            <v>I20</v>
          </cell>
          <cell r="Y3" t="str">
            <v>I21</v>
          </cell>
          <cell r="Z3" t="str">
            <v>I22</v>
          </cell>
          <cell r="AA3" t="str">
            <v>I23</v>
          </cell>
          <cell r="AB3" t="str">
            <v>I24</v>
          </cell>
          <cell r="AC3" t="str">
            <v>I25</v>
          </cell>
          <cell r="AD3" t="str">
            <v>I26</v>
          </cell>
          <cell r="AE3" t="str">
            <v>I27</v>
          </cell>
          <cell r="AF3" t="str">
            <v>I28</v>
          </cell>
          <cell r="AG3" t="str">
            <v>I29</v>
          </cell>
          <cell r="AH3" t="str">
            <v>I30</v>
          </cell>
          <cell r="AI3" t="str">
            <v>I31</v>
          </cell>
          <cell r="AJ3" t="str">
            <v>I32</v>
          </cell>
          <cell r="AK3" t="str">
            <v>I33</v>
          </cell>
          <cell r="AL3" t="str">
            <v>I34</v>
          </cell>
          <cell r="AM3" t="str">
            <v>I35</v>
          </cell>
          <cell r="AN3" t="str">
            <v>I36</v>
          </cell>
          <cell r="AO3" t="str">
            <v>I37</v>
          </cell>
          <cell r="AP3" t="str">
            <v>I38</v>
          </cell>
          <cell r="AQ3" t="str">
            <v>I39</v>
          </cell>
          <cell r="AR3" t="str">
            <v>I40</v>
          </cell>
          <cell r="AS3" t="str">
            <v>I41</v>
          </cell>
          <cell r="AT3" t="str">
            <v>I42</v>
          </cell>
          <cell r="AU3" t="str">
            <v>I43</v>
          </cell>
          <cell r="AV3" t="str">
            <v>I44</v>
          </cell>
          <cell r="AW3" t="str">
            <v>I45</v>
          </cell>
          <cell r="AX3" t="str">
            <v>I46</v>
          </cell>
          <cell r="AY3" t="str">
            <v>I47</v>
          </cell>
          <cell r="AZ3" t="str">
            <v>I48</v>
          </cell>
          <cell r="BA3" t="str">
            <v>I49</v>
          </cell>
          <cell r="BB3" t="str">
            <v>I50</v>
          </cell>
          <cell r="BC3" t="str">
            <v>I51</v>
          </cell>
          <cell r="BD3" t="str">
            <v>I52</v>
          </cell>
          <cell r="BE3" t="str">
            <v>I53</v>
          </cell>
          <cell r="BF3" t="str">
            <v>I54</v>
          </cell>
          <cell r="BG3" t="str">
            <v>I55</v>
          </cell>
          <cell r="BH3" t="str">
            <v>I56</v>
          </cell>
          <cell r="BI3" t="str">
            <v>I57</v>
          </cell>
          <cell r="BJ3" t="str">
            <v>I58</v>
          </cell>
          <cell r="BK3" t="str">
            <v>I59</v>
          </cell>
          <cell r="BL3" t="str">
            <v>I60</v>
          </cell>
          <cell r="BM3" t="str">
            <v>I61</v>
          </cell>
          <cell r="BN3" t="str">
            <v>I62</v>
          </cell>
        </row>
        <row r="5">
          <cell r="A5" t="str">
            <v>P1</v>
          </cell>
          <cell r="B5" t="str">
            <v xml:space="preserve">Agriculture </v>
          </cell>
          <cell r="C5">
            <v>96229.268775461431</v>
          </cell>
          <cell r="E5">
            <v>2209.3225934466764</v>
          </cell>
          <cell r="F5">
            <v>224.25137389750648</v>
          </cell>
          <cell r="G5">
            <v>20.539823810974866</v>
          </cell>
          <cell r="H5">
            <v>6.2846276320541712</v>
          </cell>
          <cell r="I5">
            <v>9.3813193626838043</v>
          </cell>
          <cell r="J5">
            <v>3.3536042272449844</v>
          </cell>
          <cell r="K5">
            <v>0.63705529884996803</v>
          </cell>
          <cell r="L5">
            <v>33957.773988792869</v>
          </cell>
          <cell r="M5">
            <v>5606.1178448806086</v>
          </cell>
          <cell r="N5">
            <v>1371.7516138372146</v>
          </cell>
          <cell r="O5">
            <v>22.410159408180498</v>
          </cell>
          <cell r="P5">
            <v>0.72206026267434131</v>
          </cell>
          <cell r="Q5">
            <v>53.178656687587164</v>
          </cell>
          <cell r="R5">
            <v>16.474173177505619</v>
          </cell>
          <cell r="S5">
            <v>78.954305457087173</v>
          </cell>
          <cell r="T5">
            <v>42.523489112787978</v>
          </cell>
          <cell r="U5">
            <v>60.696106945760313</v>
          </cell>
          <cell r="V5">
            <v>99.239026134192798</v>
          </cell>
          <cell r="W5">
            <v>253.35037621342315</v>
          </cell>
          <cell r="X5">
            <v>668.82738518307997</v>
          </cell>
          <cell r="Y5">
            <v>11.506734577976424</v>
          </cell>
          <cell r="Z5">
            <v>11.892783770343257</v>
          </cell>
          <cell r="AA5">
            <v>48.235414083661773</v>
          </cell>
          <cell r="AB5">
            <v>14.26515579106343</v>
          </cell>
          <cell r="AC5">
            <v>66.011242036496839</v>
          </cell>
          <cell r="AD5">
            <v>38.35765876299449</v>
          </cell>
          <cell r="AE5">
            <v>95.412307078833138</v>
          </cell>
          <cell r="AF5">
            <v>66.83417362428429</v>
          </cell>
          <cell r="AG5">
            <v>0</v>
          </cell>
          <cell r="AH5">
            <v>12.061631843540583</v>
          </cell>
          <cell r="AI5">
            <v>108.82760290583553</v>
          </cell>
          <cell r="AJ5">
            <v>86.286891149566912</v>
          </cell>
          <cell r="AK5">
            <v>19.216043167839</v>
          </cell>
          <cell r="AL5">
            <v>384.60197301647219</v>
          </cell>
          <cell r="AM5">
            <v>8.8303269838612533</v>
          </cell>
          <cell r="AN5">
            <v>0</v>
          </cell>
          <cell r="AO5">
            <v>2.8548385920604216</v>
          </cell>
          <cell r="AP5">
            <v>12.903741936499625</v>
          </cell>
          <cell r="AQ5">
            <v>4.3684186863107826</v>
          </cell>
          <cell r="AR5">
            <v>0</v>
          </cell>
          <cell r="AS5">
            <v>234.8950472107137</v>
          </cell>
          <cell r="AT5">
            <v>0.93006052886874413</v>
          </cell>
          <cell r="AU5">
            <v>2.5525263025488146E-2</v>
          </cell>
          <cell r="AV5">
            <v>0.30268910596692067</v>
          </cell>
          <cell r="AW5">
            <v>0.1903860981152567</v>
          </cell>
          <cell r="AX5">
            <v>1.5017856747026466</v>
          </cell>
          <cell r="AY5">
            <v>0</v>
          </cell>
          <cell r="AZ5">
            <v>0</v>
          </cell>
          <cell r="BA5">
            <v>0</v>
          </cell>
          <cell r="BB5">
            <v>28.189597911825331</v>
          </cell>
          <cell r="BC5">
            <v>2.2915598864097966</v>
          </cell>
          <cell r="BD5">
            <v>8.5193690638408075</v>
          </cell>
          <cell r="BE5">
            <v>0.84682692744507981</v>
          </cell>
          <cell r="BF5">
            <v>30.350285356995741</v>
          </cell>
          <cell r="BG5">
            <v>160.90125172525632</v>
          </cell>
          <cell r="BH5">
            <v>21.599381318920177</v>
          </cell>
          <cell r="BI5">
            <v>121.81615998954354</v>
          </cell>
          <cell r="BJ5">
            <v>0.51158041542250676</v>
          </cell>
          <cell r="BK5">
            <v>1.458355996388611</v>
          </cell>
          <cell r="BL5">
            <v>28.189633656255378</v>
          </cell>
          <cell r="BM5">
            <v>2.8250123325674861</v>
          </cell>
          <cell r="BN5">
            <v>1045.7890345193277</v>
          </cell>
        </row>
        <row r="6">
          <cell r="A6" t="str">
            <v>P2</v>
          </cell>
          <cell r="B6" t="str">
            <v xml:space="preserve">Live animal </v>
          </cell>
          <cell r="C6">
            <v>30765.606649822428</v>
          </cell>
          <cell r="E6">
            <v>0</v>
          </cell>
          <cell r="F6">
            <v>0</v>
          </cell>
          <cell r="G6">
            <v>0</v>
          </cell>
          <cell r="H6">
            <v>0</v>
          </cell>
          <cell r="I6">
            <v>0</v>
          </cell>
          <cell r="J6">
            <v>0</v>
          </cell>
          <cell r="K6">
            <v>0</v>
          </cell>
          <cell r="L6">
            <v>14883.066856892719</v>
          </cell>
          <cell r="M6">
            <v>56.640800583980969</v>
          </cell>
          <cell r="N6">
            <v>1436.4961451020049</v>
          </cell>
          <cell r="O6">
            <v>0</v>
          </cell>
          <cell r="P6">
            <v>2279.8466578719026</v>
          </cell>
          <cell r="Q6">
            <v>285.47960064542184</v>
          </cell>
          <cell r="R6">
            <v>0</v>
          </cell>
          <cell r="S6">
            <v>0</v>
          </cell>
          <cell r="T6">
            <v>0</v>
          </cell>
          <cell r="U6">
            <v>0</v>
          </cell>
          <cell r="V6">
            <v>0</v>
          </cell>
          <cell r="W6">
            <v>139.65055422778821</v>
          </cell>
          <cell r="X6">
            <v>0</v>
          </cell>
          <cell r="Y6">
            <v>0</v>
          </cell>
          <cell r="Z6">
            <v>0</v>
          </cell>
          <cell r="AA6">
            <v>0</v>
          </cell>
          <cell r="AB6">
            <v>0</v>
          </cell>
          <cell r="AC6">
            <v>0</v>
          </cell>
          <cell r="AD6">
            <v>0</v>
          </cell>
          <cell r="AE6">
            <v>0</v>
          </cell>
          <cell r="AF6">
            <v>0</v>
          </cell>
          <cell r="AG6">
            <v>0</v>
          </cell>
          <cell r="AH6">
            <v>0</v>
          </cell>
          <cell r="AI6">
            <v>0</v>
          </cell>
          <cell r="AJ6">
            <v>0</v>
          </cell>
          <cell r="AK6">
            <v>0</v>
          </cell>
          <cell r="AL6">
            <v>659.37099822208097</v>
          </cell>
          <cell r="AM6">
            <v>0</v>
          </cell>
          <cell r="AN6">
            <v>0</v>
          </cell>
          <cell r="AO6">
            <v>0</v>
          </cell>
          <cell r="AP6">
            <v>0</v>
          </cell>
          <cell r="AQ6">
            <v>0</v>
          </cell>
          <cell r="AR6">
            <v>0</v>
          </cell>
          <cell r="AS6">
            <v>0</v>
          </cell>
          <cell r="AT6">
            <v>0</v>
          </cell>
          <cell r="AU6">
            <v>0</v>
          </cell>
          <cell r="AV6">
            <v>0</v>
          </cell>
          <cell r="AW6">
            <v>0</v>
          </cell>
          <cell r="AX6">
            <v>0</v>
          </cell>
          <cell r="AY6">
            <v>0</v>
          </cell>
          <cell r="AZ6">
            <v>0</v>
          </cell>
          <cell r="BA6">
            <v>0</v>
          </cell>
          <cell r="BB6">
            <v>0</v>
          </cell>
          <cell r="BC6">
            <v>0</v>
          </cell>
          <cell r="BD6">
            <v>0</v>
          </cell>
          <cell r="BE6">
            <v>0</v>
          </cell>
          <cell r="BF6">
            <v>0</v>
          </cell>
          <cell r="BG6">
            <v>0</v>
          </cell>
          <cell r="BH6">
            <v>0</v>
          </cell>
          <cell r="BI6">
            <v>0</v>
          </cell>
          <cell r="BJ6">
            <v>0</v>
          </cell>
          <cell r="BK6">
            <v>0</v>
          </cell>
          <cell r="BL6">
            <v>0</v>
          </cell>
          <cell r="BM6">
            <v>0</v>
          </cell>
          <cell r="BN6">
            <v>1734.2037285138949</v>
          </cell>
        </row>
        <row r="7">
          <cell r="A7" t="str">
            <v>P3</v>
          </cell>
          <cell r="B7" t="str">
            <v xml:space="preserve">Forestry </v>
          </cell>
          <cell r="C7">
            <v>14010.890030718776</v>
          </cell>
          <cell r="E7">
            <v>0</v>
          </cell>
          <cell r="F7">
            <v>0</v>
          </cell>
          <cell r="G7">
            <v>0</v>
          </cell>
          <cell r="H7">
            <v>0</v>
          </cell>
          <cell r="I7">
            <v>0</v>
          </cell>
          <cell r="J7">
            <v>0</v>
          </cell>
          <cell r="K7">
            <v>0</v>
          </cell>
          <cell r="L7">
            <v>0</v>
          </cell>
          <cell r="M7">
            <v>0</v>
          </cell>
          <cell r="N7">
            <v>0</v>
          </cell>
          <cell r="O7">
            <v>0</v>
          </cell>
          <cell r="P7">
            <v>0</v>
          </cell>
          <cell r="Q7">
            <v>0</v>
          </cell>
          <cell r="R7">
            <v>3980.0671052038433</v>
          </cell>
          <cell r="S7">
            <v>5830.273874927123</v>
          </cell>
          <cell r="T7">
            <v>48.818359741645665</v>
          </cell>
          <cell r="U7">
            <v>0</v>
          </cell>
          <cell r="V7">
            <v>0</v>
          </cell>
          <cell r="W7">
            <v>28.875553505598418</v>
          </cell>
          <cell r="X7">
            <v>21.278496318991831</v>
          </cell>
          <cell r="Y7">
            <v>0</v>
          </cell>
          <cell r="Z7">
            <v>0</v>
          </cell>
          <cell r="AA7">
            <v>0</v>
          </cell>
          <cell r="AB7">
            <v>0</v>
          </cell>
          <cell r="AC7">
            <v>0</v>
          </cell>
          <cell r="AD7">
            <v>0</v>
          </cell>
          <cell r="AE7">
            <v>0</v>
          </cell>
          <cell r="AF7">
            <v>0</v>
          </cell>
          <cell r="AG7">
            <v>0</v>
          </cell>
          <cell r="AH7">
            <v>0</v>
          </cell>
          <cell r="AI7">
            <v>0</v>
          </cell>
          <cell r="AJ7">
            <v>0</v>
          </cell>
          <cell r="AK7">
            <v>314.47397424552486</v>
          </cell>
          <cell r="AL7">
            <v>22.319587626819697</v>
          </cell>
          <cell r="AM7">
            <v>0</v>
          </cell>
          <cell r="AN7">
            <v>0</v>
          </cell>
          <cell r="AO7">
            <v>0</v>
          </cell>
          <cell r="AP7">
            <v>0</v>
          </cell>
          <cell r="AQ7">
            <v>0</v>
          </cell>
          <cell r="AR7">
            <v>0</v>
          </cell>
          <cell r="AS7">
            <v>0</v>
          </cell>
          <cell r="AT7">
            <v>0</v>
          </cell>
          <cell r="AU7">
            <v>0</v>
          </cell>
          <cell r="AV7">
            <v>0</v>
          </cell>
          <cell r="AW7">
            <v>0</v>
          </cell>
          <cell r="AX7">
            <v>0</v>
          </cell>
          <cell r="AY7">
            <v>0</v>
          </cell>
          <cell r="AZ7">
            <v>0</v>
          </cell>
          <cell r="BA7">
            <v>0</v>
          </cell>
          <cell r="BB7">
            <v>0</v>
          </cell>
          <cell r="BC7">
            <v>0</v>
          </cell>
          <cell r="BD7">
            <v>0</v>
          </cell>
          <cell r="BE7">
            <v>0</v>
          </cell>
          <cell r="BF7">
            <v>0</v>
          </cell>
          <cell r="BG7">
            <v>0</v>
          </cell>
          <cell r="BH7">
            <v>0</v>
          </cell>
          <cell r="BI7">
            <v>0</v>
          </cell>
          <cell r="BJ7">
            <v>0</v>
          </cell>
          <cell r="BK7">
            <v>0</v>
          </cell>
          <cell r="BL7">
            <v>0</v>
          </cell>
          <cell r="BM7">
            <v>0</v>
          </cell>
          <cell r="BN7">
            <v>58.752418477953931</v>
          </cell>
        </row>
        <row r="8">
          <cell r="A8" t="str">
            <v>P4</v>
          </cell>
          <cell r="B8" t="str">
            <v xml:space="preserve">Fishing </v>
          </cell>
          <cell r="C8">
            <v>3493.7861820375292</v>
          </cell>
          <cell r="E8">
            <v>0</v>
          </cell>
          <cell r="F8">
            <v>0</v>
          </cell>
          <cell r="G8">
            <v>0</v>
          </cell>
          <cell r="H8">
            <v>0</v>
          </cell>
          <cell r="I8">
            <v>0</v>
          </cell>
          <cell r="J8">
            <v>0</v>
          </cell>
          <cell r="K8">
            <v>0</v>
          </cell>
          <cell r="L8">
            <v>1800.8610301983492</v>
          </cell>
          <cell r="M8">
            <v>0</v>
          </cell>
          <cell r="N8">
            <v>0</v>
          </cell>
          <cell r="O8">
            <v>0</v>
          </cell>
          <cell r="P8">
            <v>0</v>
          </cell>
          <cell r="Q8">
            <v>0</v>
          </cell>
          <cell r="R8">
            <v>0</v>
          </cell>
          <cell r="S8">
            <v>0</v>
          </cell>
          <cell r="T8">
            <v>0</v>
          </cell>
          <cell r="U8">
            <v>0</v>
          </cell>
          <cell r="V8">
            <v>0</v>
          </cell>
          <cell r="W8">
            <v>0</v>
          </cell>
          <cell r="X8">
            <v>0</v>
          </cell>
          <cell r="Y8">
            <v>0</v>
          </cell>
          <cell r="Z8">
            <v>0</v>
          </cell>
          <cell r="AA8">
            <v>0</v>
          </cell>
          <cell r="AB8">
            <v>0</v>
          </cell>
          <cell r="AC8">
            <v>0</v>
          </cell>
          <cell r="AD8">
            <v>0</v>
          </cell>
          <cell r="AE8">
            <v>0</v>
          </cell>
          <cell r="AF8">
            <v>0</v>
          </cell>
          <cell r="AG8">
            <v>0</v>
          </cell>
          <cell r="AH8">
            <v>0</v>
          </cell>
          <cell r="AI8">
            <v>0</v>
          </cell>
          <cell r="AJ8">
            <v>0</v>
          </cell>
          <cell r="AK8">
            <v>0</v>
          </cell>
          <cell r="AL8">
            <v>46.878737077512397</v>
          </cell>
          <cell r="AM8">
            <v>0.98784933087812965</v>
          </cell>
          <cell r="AN8">
            <v>0</v>
          </cell>
          <cell r="AO8">
            <v>0</v>
          </cell>
          <cell r="AP8">
            <v>0</v>
          </cell>
          <cell r="AQ8">
            <v>0</v>
          </cell>
          <cell r="AR8">
            <v>0</v>
          </cell>
          <cell r="AS8">
            <v>58.204681942727667</v>
          </cell>
          <cell r="AT8">
            <v>1.0019851162674536</v>
          </cell>
          <cell r="AU8">
            <v>2.7499214133363713E-2</v>
          </cell>
          <cell r="AV8">
            <v>0.32609703306521104</v>
          </cell>
          <cell r="AW8">
            <v>0.20510927056301761</v>
          </cell>
          <cell r="AX8">
            <v>1.6179236159027417</v>
          </cell>
          <cell r="AY8">
            <v>0</v>
          </cell>
          <cell r="AZ8">
            <v>0</v>
          </cell>
          <cell r="BA8">
            <v>0</v>
          </cell>
          <cell r="BB8">
            <v>2.4670117649862129</v>
          </cell>
          <cell r="BC8">
            <v>0.20054579060072292</v>
          </cell>
          <cell r="BD8">
            <v>0.74557231275506475</v>
          </cell>
          <cell r="BE8">
            <v>7.4110031631128337E-2</v>
          </cell>
          <cell r="BF8">
            <v>2.6561042580528875</v>
          </cell>
          <cell r="BG8">
            <v>29.391989823420833</v>
          </cell>
          <cell r="BH8">
            <v>1.6799131315009073</v>
          </cell>
          <cell r="BI8">
            <v>9.474371685646064</v>
          </cell>
          <cell r="BJ8">
            <v>3.9788670101126612E-2</v>
          </cell>
          <cell r="BK8">
            <v>0.11342507234641518</v>
          </cell>
          <cell r="BL8">
            <v>2.1924764905123202</v>
          </cell>
          <cell r="BM8">
            <v>0.21971811340610056</v>
          </cell>
          <cell r="BN8">
            <v>152.03566366163449</v>
          </cell>
        </row>
        <row r="9">
          <cell r="A9" t="str">
            <v>P5</v>
          </cell>
          <cell r="B9" t="str">
            <v xml:space="preserve">Coal and lignite </v>
          </cell>
          <cell r="C9">
            <v>51412.86036622752</v>
          </cell>
          <cell r="E9">
            <v>9.1720854011617181</v>
          </cell>
          <cell r="F9">
            <v>0</v>
          </cell>
          <cell r="G9">
            <v>0</v>
          </cell>
          <cell r="H9">
            <v>55.424774967466064</v>
          </cell>
          <cell r="I9">
            <v>93.698934778616277</v>
          </cell>
          <cell r="J9">
            <v>1649.9825079555155</v>
          </cell>
          <cell r="K9">
            <v>296.19192718947147</v>
          </cell>
          <cell r="L9">
            <v>465.80608787022271</v>
          </cell>
          <cell r="M9">
            <v>57.236033007373344</v>
          </cell>
          <cell r="N9">
            <v>164.10026359211182</v>
          </cell>
          <cell r="O9">
            <v>35.024682620113865</v>
          </cell>
          <cell r="P9">
            <v>3.8186833491879026</v>
          </cell>
          <cell r="Q9">
            <v>0.68869153717824461</v>
          </cell>
          <cell r="R9">
            <v>87.908325159254701</v>
          </cell>
          <cell r="S9">
            <v>1710.6486298277175</v>
          </cell>
          <cell r="T9">
            <v>12.470169347112678</v>
          </cell>
          <cell r="U9">
            <v>4304.0765431427226</v>
          </cell>
          <cell r="V9">
            <v>276.9743598702716</v>
          </cell>
          <cell r="W9">
            <v>72.63913011493446</v>
          </cell>
          <cell r="X9">
            <v>40.393823022326345</v>
          </cell>
          <cell r="Y9">
            <v>11.263356497831392</v>
          </cell>
          <cell r="Z9">
            <v>13.411350554221301</v>
          </cell>
          <cell r="AA9">
            <v>802.43929253286376</v>
          </cell>
          <cell r="AB9">
            <v>2034.4365545205942</v>
          </cell>
          <cell r="AC9">
            <v>15.606710459196872</v>
          </cell>
          <cell r="AD9">
            <v>38.159544316577239</v>
          </cell>
          <cell r="AE9">
            <v>17.958048613929467</v>
          </cell>
          <cell r="AF9">
            <v>11.925419618628634</v>
          </cell>
          <cell r="AG9">
            <v>2.2293325461282025</v>
          </cell>
          <cell r="AH9">
            <v>0.20714450887311509</v>
          </cell>
          <cell r="AI9">
            <v>2.9939965420154517</v>
          </cell>
          <cell r="AJ9">
            <v>3.159147011181318</v>
          </cell>
          <cell r="AK9">
            <v>18.624212687357883</v>
          </cell>
          <cell r="AL9">
            <v>10.018107582896649</v>
          </cell>
          <cell r="AM9">
            <v>11158.18501702779</v>
          </cell>
          <cell r="AN9">
            <v>804.02233233409515</v>
          </cell>
          <cell r="AO9">
            <v>0</v>
          </cell>
          <cell r="AP9">
            <v>0</v>
          </cell>
          <cell r="AQ9">
            <v>0</v>
          </cell>
          <cell r="AR9">
            <v>0</v>
          </cell>
          <cell r="AS9">
            <v>33.108049418915535</v>
          </cell>
          <cell r="AT9">
            <v>40.881483249787934</v>
          </cell>
          <cell r="AU9">
            <v>1.1219813984496148</v>
          </cell>
          <cell r="AV9">
            <v>13.304918584741369</v>
          </cell>
          <cell r="AW9">
            <v>8.3685586469930158</v>
          </cell>
          <cell r="AX9">
            <v>66.012075557926352</v>
          </cell>
          <cell r="AY9">
            <v>0</v>
          </cell>
          <cell r="AZ9">
            <v>0</v>
          </cell>
          <cell r="BA9">
            <v>0</v>
          </cell>
          <cell r="BB9">
            <v>0</v>
          </cell>
          <cell r="BC9">
            <v>0</v>
          </cell>
          <cell r="BD9">
            <v>0</v>
          </cell>
          <cell r="BE9">
            <v>0</v>
          </cell>
          <cell r="BF9">
            <v>0</v>
          </cell>
          <cell r="BG9">
            <v>363.4941077562321</v>
          </cell>
          <cell r="BH9">
            <v>5.26555526591439</v>
          </cell>
          <cell r="BI9">
            <v>29.696671086803164</v>
          </cell>
          <cell r="BJ9">
            <v>0.1247144494831907</v>
          </cell>
          <cell r="BK9">
            <v>0.35552194680851307</v>
          </cell>
          <cell r="BL9">
            <v>6.8721447041110526</v>
          </cell>
          <cell r="BM9">
            <v>0.68868910383991988</v>
          </cell>
          <cell r="BN9">
            <v>53.215126226254611</v>
          </cell>
        </row>
        <row r="10">
          <cell r="A10" t="str">
            <v>P6</v>
          </cell>
          <cell r="B10" t="str">
            <v>Metal ores</v>
          </cell>
          <cell r="C10">
            <v>186905.07998329104</v>
          </cell>
          <cell r="E10">
            <v>0</v>
          </cell>
          <cell r="F10">
            <v>0</v>
          </cell>
          <cell r="G10">
            <v>0</v>
          </cell>
          <cell r="H10">
            <v>0</v>
          </cell>
          <cell r="I10">
            <v>1.8857498108758473</v>
          </cell>
          <cell r="J10">
            <v>0</v>
          </cell>
          <cell r="K10">
            <v>0</v>
          </cell>
          <cell r="L10">
            <v>0</v>
          </cell>
          <cell r="M10">
            <v>0</v>
          </cell>
          <cell r="N10">
            <v>0</v>
          </cell>
          <cell r="O10">
            <v>0</v>
          </cell>
          <cell r="P10">
            <v>0</v>
          </cell>
          <cell r="Q10">
            <v>0</v>
          </cell>
          <cell r="R10">
            <v>8.88315401769351</v>
          </cell>
          <cell r="S10">
            <v>0</v>
          </cell>
          <cell r="T10">
            <v>0.26302863213147015</v>
          </cell>
          <cell r="U10">
            <v>8.1786273247213437</v>
          </cell>
          <cell r="V10">
            <v>0</v>
          </cell>
          <cell r="W10">
            <v>0</v>
          </cell>
          <cell r="X10">
            <v>0</v>
          </cell>
          <cell r="Y10">
            <v>0</v>
          </cell>
          <cell r="Z10">
            <v>0</v>
          </cell>
          <cell r="AA10">
            <v>0.10974345819447817</v>
          </cell>
          <cell r="AB10">
            <v>25522.131131930688</v>
          </cell>
          <cell r="AC10">
            <v>9034.5949728557316</v>
          </cell>
          <cell r="AD10">
            <v>1728.611410197504</v>
          </cell>
          <cell r="AE10">
            <v>1399.8929464895748</v>
          </cell>
          <cell r="AF10">
            <v>2128.0357426742312</v>
          </cell>
          <cell r="AG10">
            <v>405.30043721720824</v>
          </cell>
          <cell r="AH10">
            <v>0</v>
          </cell>
          <cell r="AI10">
            <v>3548.6044900326015</v>
          </cell>
          <cell r="AJ10">
            <v>301.27953049050365</v>
          </cell>
          <cell r="AK10">
            <v>0</v>
          </cell>
          <cell r="AL10">
            <v>165.89242875777404</v>
          </cell>
          <cell r="AM10">
            <v>0</v>
          </cell>
          <cell r="AN10">
            <v>0</v>
          </cell>
          <cell r="AO10">
            <v>0</v>
          </cell>
          <cell r="AP10">
            <v>0</v>
          </cell>
          <cell r="AQ10">
            <v>0</v>
          </cell>
          <cell r="AR10">
            <v>0</v>
          </cell>
          <cell r="AS10">
            <v>0</v>
          </cell>
          <cell r="AT10">
            <v>0</v>
          </cell>
          <cell r="AU10">
            <v>0</v>
          </cell>
          <cell r="AV10">
            <v>0</v>
          </cell>
          <cell r="AW10">
            <v>0</v>
          </cell>
          <cell r="AX10">
            <v>0</v>
          </cell>
          <cell r="AY10">
            <v>0</v>
          </cell>
          <cell r="AZ10">
            <v>0</v>
          </cell>
          <cell r="BA10">
            <v>0</v>
          </cell>
          <cell r="BB10">
            <v>0</v>
          </cell>
          <cell r="BC10">
            <v>0</v>
          </cell>
          <cell r="BD10">
            <v>0</v>
          </cell>
          <cell r="BE10">
            <v>0</v>
          </cell>
          <cell r="BF10">
            <v>0</v>
          </cell>
          <cell r="BG10">
            <v>0</v>
          </cell>
          <cell r="BH10">
            <v>0</v>
          </cell>
          <cell r="BI10">
            <v>0</v>
          </cell>
          <cell r="BJ10">
            <v>0</v>
          </cell>
          <cell r="BK10">
            <v>0</v>
          </cell>
          <cell r="BL10">
            <v>0</v>
          </cell>
          <cell r="BM10">
            <v>0</v>
          </cell>
          <cell r="BN10">
            <v>9.3431597841957608</v>
          </cell>
        </row>
        <row r="11">
          <cell r="A11" t="str">
            <v>P7</v>
          </cell>
          <cell r="B11" t="str">
            <v>Other minerals</v>
          </cell>
          <cell r="C11">
            <v>117340.52626055163</v>
          </cell>
          <cell r="E11">
            <v>1097.7741815890272</v>
          </cell>
          <cell r="F11">
            <v>111.84663147784698</v>
          </cell>
          <cell r="G11">
            <v>10.01478709761837</v>
          </cell>
          <cell r="H11">
            <v>104.56554921803004</v>
          </cell>
          <cell r="I11">
            <v>191.9707060593411</v>
          </cell>
          <cell r="J11">
            <v>230.09368965568663</v>
          </cell>
          <cell r="K11">
            <v>40.410857347638498</v>
          </cell>
          <cell r="L11">
            <v>421.19418373922468</v>
          </cell>
          <cell r="M11">
            <v>0.10083434202820429</v>
          </cell>
          <cell r="N11">
            <v>11.707007142253463</v>
          </cell>
          <cell r="O11">
            <v>0</v>
          </cell>
          <cell r="P11">
            <v>0</v>
          </cell>
          <cell r="Q11">
            <v>0</v>
          </cell>
          <cell r="R11">
            <v>308.66313037827189</v>
          </cell>
          <cell r="S11">
            <v>1.5894424642295717</v>
          </cell>
          <cell r="T11">
            <v>185.0497401820335</v>
          </cell>
          <cell r="U11">
            <v>50914.374373193605</v>
          </cell>
          <cell r="V11">
            <v>5642.3943158228221</v>
          </cell>
          <cell r="W11">
            <v>2441.4589331779603</v>
          </cell>
          <cell r="X11">
            <v>0</v>
          </cell>
          <cell r="Y11">
            <v>514.46451934929723</v>
          </cell>
          <cell r="Z11">
            <v>1133.2822320153884</v>
          </cell>
          <cell r="AA11">
            <v>9060.9005622070326</v>
          </cell>
          <cell r="AB11">
            <v>342.66367641869169</v>
          </cell>
          <cell r="AC11">
            <v>131.1643751304222</v>
          </cell>
          <cell r="AD11">
            <v>26.32242175014672</v>
          </cell>
          <cell r="AE11">
            <v>262.82478906942015</v>
          </cell>
          <cell r="AF11">
            <v>0</v>
          </cell>
          <cell r="AG11">
            <v>3.8968597061817447</v>
          </cell>
          <cell r="AH11">
            <v>0</v>
          </cell>
          <cell r="AI11">
            <v>99.864001387148136</v>
          </cell>
          <cell r="AJ11">
            <v>0.17671965802001532</v>
          </cell>
          <cell r="AK11">
            <v>2.9511572433041482</v>
          </cell>
          <cell r="AL11">
            <v>4927.0750656688115</v>
          </cell>
          <cell r="AM11">
            <v>31.492934600557092</v>
          </cell>
          <cell r="AN11">
            <v>18.563917518454112</v>
          </cell>
          <cell r="AO11">
            <v>4873.3470116833842</v>
          </cell>
          <cell r="AP11">
            <v>0</v>
          </cell>
          <cell r="AQ11">
            <v>0</v>
          </cell>
          <cell r="AR11">
            <v>0</v>
          </cell>
          <cell r="AS11">
            <v>16.530023432038359</v>
          </cell>
          <cell r="AT11">
            <v>352.83586459090361</v>
          </cell>
          <cell r="AU11">
            <v>9.6834861484368293</v>
          </cell>
          <cell r="AV11">
            <v>114.83077616033189</v>
          </cell>
          <cell r="AW11">
            <v>72.226528757533742</v>
          </cell>
          <cell r="AX11">
            <v>569.73049658225443</v>
          </cell>
          <cell r="AY11">
            <v>0</v>
          </cell>
          <cell r="AZ11">
            <v>0</v>
          </cell>
          <cell r="BA11">
            <v>0</v>
          </cell>
          <cell r="BB11">
            <v>0</v>
          </cell>
          <cell r="BC11">
            <v>0</v>
          </cell>
          <cell r="BD11">
            <v>0</v>
          </cell>
          <cell r="BE11">
            <v>0</v>
          </cell>
          <cell r="BF11">
            <v>0</v>
          </cell>
          <cell r="BG11">
            <v>1133.5093277612064</v>
          </cell>
          <cell r="BH11">
            <v>144.25977410930466</v>
          </cell>
          <cell r="BI11">
            <v>813.59606849299496</v>
          </cell>
          <cell r="BJ11">
            <v>3.4167865309618106</v>
          </cell>
          <cell r="BK11">
            <v>9.7401913278731858</v>
          </cell>
          <cell r="BL11">
            <v>188.27530860401291</v>
          </cell>
          <cell r="BM11">
            <v>18.867931212233458</v>
          </cell>
          <cell r="BN11">
            <v>2979.2443461483167</v>
          </cell>
        </row>
        <row r="12">
          <cell r="A12" t="str">
            <v>P8</v>
          </cell>
          <cell r="B12" t="str">
            <v>Electricity and gas</v>
          </cell>
          <cell r="C12">
            <v>11641.845611643848</v>
          </cell>
          <cell r="E12">
            <v>783.75426624306317</v>
          </cell>
          <cell r="F12">
            <v>79.707880861929667</v>
          </cell>
          <cell r="G12">
            <v>7.2521860192699652</v>
          </cell>
          <cell r="H12">
            <v>739.9262817452526</v>
          </cell>
          <cell r="I12">
            <v>75.431856910272828</v>
          </cell>
          <cell r="J12">
            <v>882.54109336621559</v>
          </cell>
          <cell r="K12">
            <v>210.77436921205026</v>
          </cell>
          <cell r="L12">
            <v>157.20207758561057</v>
          </cell>
          <cell r="M12">
            <v>3.5284519238696803</v>
          </cell>
          <cell r="N12">
            <v>66.77419401414798</v>
          </cell>
          <cell r="O12">
            <v>5.94033410368516</v>
          </cell>
          <cell r="P12">
            <v>1.8000782122218291</v>
          </cell>
          <cell r="Q12">
            <v>8.269132478009018E-3</v>
          </cell>
          <cell r="R12">
            <v>42.255548236869295</v>
          </cell>
          <cell r="S12">
            <v>183.19731293891178</v>
          </cell>
          <cell r="T12">
            <v>7.5552662377629085</v>
          </cell>
          <cell r="U12">
            <v>0.24768324062249217</v>
          </cell>
          <cell r="V12">
            <v>4245.9609175216674</v>
          </cell>
          <cell r="W12">
            <v>1362.7854387027764</v>
          </cell>
          <cell r="X12">
            <v>10.414338584933509</v>
          </cell>
          <cell r="Y12">
            <v>23.009859524697298</v>
          </cell>
          <cell r="Z12">
            <v>128.10700229799156</v>
          </cell>
          <cell r="AA12">
            <v>147.40773230189279</v>
          </cell>
          <cell r="AB12">
            <v>979.37270447743981</v>
          </cell>
          <cell r="AC12">
            <v>122.86323929437694</v>
          </cell>
          <cell r="AD12">
            <v>172.25913486464387</v>
          </cell>
          <cell r="AE12">
            <v>97.621093305598677</v>
          </cell>
          <cell r="AF12">
            <v>11.437758289627643</v>
          </cell>
          <cell r="AG12">
            <v>1.9042455710821589</v>
          </cell>
          <cell r="AH12">
            <v>0.33558781888575995</v>
          </cell>
          <cell r="AI12">
            <v>240.69218804957842</v>
          </cell>
          <cell r="AJ12">
            <v>51.344506887713699</v>
          </cell>
          <cell r="AK12">
            <v>14.10064677021753</v>
          </cell>
          <cell r="AL12">
            <v>13.654138332921409</v>
          </cell>
          <cell r="AM12">
            <v>0</v>
          </cell>
          <cell r="AN12">
            <v>0</v>
          </cell>
          <cell r="AO12">
            <v>0</v>
          </cell>
          <cell r="AP12">
            <v>0</v>
          </cell>
          <cell r="AQ12">
            <v>0</v>
          </cell>
          <cell r="AR12">
            <v>0</v>
          </cell>
          <cell r="AS12">
            <v>0</v>
          </cell>
          <cell r="AT12">
            <v>0</v>
          </cell>
          <cell r="AU12">
            <v>0</v>
          </cell>
          <cell r="AV12">
            <v>0</v>
          </cell>
          <cell r="AW12">
            <v>0</v>
          </cell>
          <cell r="AX12">
            <v>0</v>
          </cell>
          <cell r="AY12">
            <v>0</v>
          </cell>
          <cell r="AZ12">
            <v>0</v>
          </cell>
          <cell r="BA12">
            <v>0</v>
          </cell>
          <cell r="BB12">
            <v>0</v>
          </cell>
          <cell r="BC12">
            <v>0</v>
          </cell>
          <cell r="BD12">
            <v>0</v>
          </cell>
          <cell r="BE12">
            <v>0</v>
          </cell>
          <cell r="BF12">
            <v>0</v>
          </cell>
          <cell r="BG12">
            <v>0</v>
          </cell>
          <cell r="BH12">
            <v>0</v>
          </cell>
          <cell r="BI12">
            <v>0</v>
          </cell>
          <cell r="BJ12">
            <v>0</v>
          </cell>
          <cell r="BK12">
            <v>0</v>
          </cell>
          <cell r="BL12">
            <v>0</v>
          </cell>
          <cell r="BM12">
            <v>0</v>
          </cell>
          <cell r="BN12">
            <v>9.7319363493069986</v>
          </cell>
        </row>
        <row r="13">
          <cell r="A13" t="str">
            <v>P9</v>
          </cell>
          <cell r="B13" t="str">
            <v>Natural water</v>
          </cell>
          <cell r="C13">
            <v>5832.9918685860657</v>
          </cell>
          <cell r="E13">
            <v>286.17395650672876</v>
          </cell>
          <cell r="F13">
            <v>29.573335687569507</v>
          </cell>
          <cell r="G13">
            <v>3.0893414749411914</v>
          </cell>
          <cell r="H13">
            <v>37.735039883747731</v>
          </cell>
          <cell r="I13">
            <v>13.657790205938102</v>
          </cell>
          <cell r="J13">
            <v>159.74648826663017</v>
          </cell>
          <cell r="K13">
            <v>38.148220310524088</v>
          </cell>
          <cell r="L13">
            <v>133.49060723851284</v>
          </cell>
          <cell r="M13">
            <v>692.74906923644187</v>
          </cell>
          <cell r="N13">
            <v>0</v>
          </cell>
          <cell r="O13">
            <v>0</v>
          </cell>
          <cell r="P13">
            <v>5.3642101651350534E-2</v>
          </cell>
          <cell r="Q13">
            <v>0</v>
          </cell>
          <cell r="R13">
            <v>0</v>
          </cell>
          <cell r="S13">
            <v>0</v>
          </cell>
          <cell r="T13">
            <v>0</v>
          </cell>
          <cell r="U13">
            <v>0</v>
          </cell>
          <cell r="V13">
            <v>34.91067472408767</v>
          </cell>
          <cell r="W13">
            <v>17.808853773025056</v>
          </cell>
          <cell r="X13">
            <v>0</v>
          </cell>
          <cell r="Y13">
            <v>0</v>
          </cell>
          <cell r="Z13">
            <v>0</v>
          </cell>
          <cell r="AA13">
            <v>0</v>
          </cell>
          <cell r="AB13">
            <v>0</v>
          </cell>
          <cell r="AC13">
            <v>0</v>
          </cell>
          <cell r="AD13">
            <v>0</v>
          </cell>
          <cell r="AE13">
            <v>0</v>
          </cell>
          <cell r="AF13">
            <v>0</v>
          </cell>
          <cell r="AG13">
            <v>0</v>
          </cell>
          <cell r="AH13">
            <v>0</v>
          </cell>
          <cell r="AI13">
            <v>0</v>
          </cell>
          <cell r="AJ13">
            <v>0</v>
          </cell>
          <cell r="AK13">
            <v>0</v>
          </cell>
          <cell r="AL13">
            <v>3.6600385275447604</v>
          </cell>
          <cell r="AM13">
            <v>0</v>
          </cell>
          <cell r="AN13">
            <v>4208.4203901611227</v>
          </cell>
          <cell r="AO13">
            <v>0</v>
          </cell>
          <cell r="AP13">
            <v>0</v>
          </cell>
          <cell r="AQ13">
            <v>0</v>
          </cell>
          <cell r="AR13">
            <v>0</v>
          </cell>
          <cell r="AS13">
            <v>0</v>
          </cell>
          <cell r="AT13">
            <v>0</v>
          </cell>
          <cell r="AU13">
            <v>0</v>
          </cell>
          <cell r="AV13">
            <v>0</v>
          </cell>
          <cell r="AW13">
            <v>0</v>
          </cell>
          <cell r="AX13">
            <v>0</v>
          </cell>
          <cell r="AY13">
            <v>0</v>
          </cell>
          <cell r="AZ13">
            <v>0</v>
          </cell>
          <cell r="BA13">
            <v>0</v>
          </cell>
          <cell r="BB13">
            <v>0</v>
          </cell>
          <cell r="BC13">
            <v>0</v>
          </cell>
          <cell r="BD13">
            <v>0</v>
          </cell>
          <cell r="BE13">
            <v>0</v>
          </cell>
          <cell r="BF13">
            <v>0</v>
          </cell>
          <cell r="BG13">
            <v>0</v>
          </cell>
          <cell r="BH13">
            <v>0</v>
          </cell>
          <cell r="BI13">
            <v>0</v>
          </cell>
          <cell r="BJ13">
            <v>0</v>
          </cell>
          <cell r="BK13">
            <v>0</v>
          </cell>
          <cell r="BL13">
            <v>0</v>
          </cell>
          <cell r="BM13">
            <v>0</v>
          </cell>
          <cell r="BN13">
            <v>9.7192569830772406</v>
          </cell>
        </row>
        <row r="14">
          <cell r="A14" t="str">
            <v>P10</v>
          </cell>
          <cell r="B14" t="str">
            <v xml:space="preserve">Meat </v>
          </cell>
          <cell r="C14">
            <v>36815.432560295318</v>
          </cell>
          <cell r="E14">
            <v>0</v>
          </cell>
          <cell r="F14">
            <v>0</v>
          </cell>
          <cell r="G14">
            <v>0</v>
          </cell>
          <cell r="H14">
            <v>0</v>
          </cell>
          <cell r="I14">
            <v>0</v>
          </cell>
          <cell r="J14">
            <v>0</v>
          </cell>
          <cell r="K14">
            <v>0</v>
          </cell>
          <cell r="L14">
            <v>2715.7142649825892</v>
          </cell>
          <cell r="M14">
            <v>2.2671889920390507E-2</v>
          </cell>
          <cell r="N14">
            <v>0</v>
          </cell>
          <cell r="O14">
            <v>0</v>
          </cell>
          <cell r="P14">
            <v>0</v>
          </cell>
          <cell r="Q14">
            <v>0</v>
          </cell>
          <cell r="R14">
            <v>0</v>
          </cell>
          <cell r="S14">
            <v>19.660403317632152</v>
          </cell>
          <cell r="T14">
            <v>0</v>
          </cell>
          <cell r="U14">
            <v>0</v>
          </cell>
          <cell r="V14">
            <v>0</v>
          </cell>
          <cell r="W14">
            <v>2.1777469932264224</v>
          </cell>
          <cell r="X14">
            <v>0</v>
          </cell>
          <cell r="Y14">
            <v>0</v>
          </cell>
          <cell r="Z14">
            <v>0</v>
          </cell>
          <cell r="AA14">
            <v>0</v>
          </cell>
          <cell r="AB14">
            <v>0</v>
          </cell>
          <cell r="AC14">
            <v>0</v>
          </cell>
          <cell r="AD14">
            <v>0</v>
          </cell>
          <cell r="AE14">
            <v>10.193613160192932</v>
          </cell>
          <cell r="AF14">
            <v>0</v>
          </cell>
          <cell r="AG14">
            <v>0</v>
          </cell>
          <cell r="AH14">
            <v>0</v>
          </cell>
          <cell r="AI14">
            <v>0</v>
          </cell>
          <cell r="AJ14">
            <v>0</v>
          </cell>
          <cell r="AK14">
            <v>0</v>
          </cell>
          <cell r="AL14">
            <v>90.994167171878701</v>
          </cell>
          <cell r="AM14">
            <v>26.446297623421003</v>
          </cell>
          <cell r="AN14">
            <v>0</v>
          </cell>
          <cell r="AO14">
            <v>0</v>
          </cell>
          <cell r="AP14">
            <v>0</v>
          </cell>
          <cell r="AQ14">
            <v>0</v>
          </cell>
          <cell r="AR14">
            <v>0</v>
          </cell>
          <cell r="AS14">
            <v>1183.5894878278959</v>
          </cell>
          <cell r="AT14">
            <v>10.869573523705805</v>
          </cell>
          <cell r="AU14">
            <v>0.29831254478129365</v>
          </cell>
          <cell r="AV14">
            <v>3.5375133015633677</v>
          </cell>
          <cell r="AW14">
            <v>2.2250333468858483</v>
          </cell>
          <cell r="AX14">
            <v>17.551298330962926</v>
          </cell>
          <cell r="AY14">
            <v>0</v>
          </cell>
          <cell r="AZ14">
            <v>0</v>
          </cell>
          <cell r="BA14">
            <v>0</v>
          </cell>
          <cell r="BB14">
            <v>191.25025250287058</v>
          </cell>
          <cell r="BC14">
            <v>15.546919408789419</v>
          </cell>
          <cell r="BD14">
            <v>57.799032455912176</v>
          </cell>
          <cell r="BE14">
            <v>5.7452349695333185</v>
          </cell>
          <cell r="BF14">
            <v>205.90927746524139</v>
          </cell>
          <cell r="BG14">
            <v>376.07102091808696</v>
          </cell>
          <cell r="BH14">
            <v>26.374478113650596</v>
          </cell>
          <cell r="BI14">
            <v>148.74674408932586</v>
          </cell>
          <cell r="BJ14">
            <v>0.62467837715861385</v>
          </cell>
          <cell r="BK14">
            <v>1.7807629644915004</v>
          </cell>
          <cell r="BL14">
            <v>34.421674626738756</v>
          </cell>
          <cell r="BM14">
            <v>3.449553708782755</v>
          </cell>
          <cell r="BN14">
            <v>812.48382416676532</v>
          </cell>
        </row>
        <row r="15">
          <cell r="A15" t="str">
            <v>P11</v>
          </cell>
          <cell r="B15" t="str">
            <v xml:space="preserve">Fish </v>
          </cell>
          <cell r="C15">
            <v>12954.533636815091</v>
          </cell>
          <cell r="E15">
            <v>0</v>
          </cell>
          <cell r="F15">
            <v>0</v>
          </cell>
          <cell r="G15">
            <v>0</v>
          </cell>
          <cell r="H15">
            <v>0</v>
          </cell>
          <cell r="I15">
            <v>0</v>
          </cell>
          <cell r="J15">
            <v>0</v>
          </cell>
          <cell r="K15">
            <v>0</v>
          </cell>
          <cell r="L15">
            <v>228.90748589976118</v>
          </cell>
          <cell r="M15">
            <v>0</v>
          </cell>
          <cell r="N15">
            <v>0</v>
          </cell>
          <cell r="O15">
            <v>0</v>
          </cell>
          <cell r="P15">
            <v>0</v>
          </cell>
          <cell r="Q15">
            <v>0</v>
          </cell>
          <cell r="R15">
            <v>0</v>
          </cell>
          <cell r="S15">
            <v>0</v>
          </cell>
          <cell r="T15">
            <v>0</v>
          </cell>
          <cell r="U15">
            <v>0</v>
          </cell>
          <cell r="V15">
            <v>0</v>
          </cell>
          <cell r="W15">
            <v>0</v>
          </cell>
          <cell r="X15">
            <v>0</v>
          </cell>
          <cell r="Y15">
            <v>0</v>
          </cell>
          <cell r="Z15">
            <v>0</v>
          </cell>
          <cell r="AA15">
            <v>0</v>
          </cell>
          <cell r="AB15">
            <v>0</v>
          </cell>
          <cell r="AC15">
            <v>0</v>
          </cell>
          <cell r="AD15">
            <v>0</v>
          </cell>
          <cell r="AE15">
            <v>0</v>
          </cell>
          <cell r="AF15">
            <v>0</v>
          </cell>
          <cell r="AG15">
            <v>0</v>
          </cell>
          <cell r="AH15">
            <v>0</v>
          </cell>
          <cell r="AI15">
            <v>0</v>
          </cell>
          <cell r="AJ15">
            <v>0</v>
          </cell>
          <cell r="AK15">
            <v>0</v>
          </cell>
          <cell r="AL15">
            <v>2.5578977805023801</v>
          </cell>
          <cell r="AM15">
            <v>0</v>
          </cell>
          <cell r="AN15">
            <v>0</v>
          </cell>
          <cell r="AO15">
            <v>0</v>
          </cell>
          <cell r="AP15">
            <v>0</v>
          </cell>
          <cell r="AQ15">
            <v>0</v>
          </cell>
          <cell r="AR15">
            <v>0</v>
          </cell>
          <cell r="AS15">
            <v>0</v>
          </cell>
          <cell r="AT15">
            <v>0</v>
          </cell>
          <cell r="AU15">
            <v>0</v>
          </cell>
          <cell r="AV15">
            <v>0</v>
          </cell>
          <cell r="AW15">
            <v>0</v>
          </cell>
          <cell r="AX15">
            <v>0</v>
          </cell>
          <cell r="AY15">
            <v>0</v>
          </cell>
          <cell r="AZ15">
            <v>0</v>
          </cell>
          <cell r="BA15">
            <v>0</v>
          </cell>
          <cell r="BB15">
            <v>0</v>
          </cell>
          <cell r="BC15">
            <v>0</v>
          </cell>
          <cell r="BD15">
            <v>0</v>
          </cell>
          <cell r="BE15">
            <v>0</v>
          </cell>
          <cell r="BF15">
            <v>0</v>
          </cell>
          <cell r="BG15">
            <v>0</v>
          </cell>
          <cell r="BH15">
            <v>0</v>
          </cell>
          <cell r="BI15">
            <v>0</v>
          </cell>
          <cell r="BJ15">
            <v>0</v>
          </cell>
          <cell r="BK15">
            <v>0</v>
          </cell>
          <cell r="BL15">
            <v>0</v>
          </cell>
          <cell r="BM15">
            <v>0</v>
          </cell>
          <cell r="BN15">
            <v>6.7272474125097297</v>
          </cell>
        </row>
        <row r="16">
          <cell r="A16" t="str">
            <v>P12</v>
          </cell>
          <cell r="B16" t="str">
            <v xml:space="preserve">Vegetables </v>
          </cell>
          <cell r="C16">
            <v>7316.8621950158258</v>
          </cell>
          <cell r="E16">
            <v>0</v>
          </cell>
          <cell r="F16">
            <v>0</v>
          </cell>
          <cell r="G16">
            <v>0</v>
          </cell>
          <cell r="H16">
            <v>0</v>
          </cell>
          <cell r="I16">
            <v>0</v>
          </cell>
          <cell r="J16">
            <v>0</v>
          </cell>
          <cell r="K16">
            <v>0</v>
          </cell>
          <cell r="L16">
            <v>259.2392770881674</v>
          </cell>
          <cell r="M16">
            <v>0</v>
          </cell>
          <cell r="N16">
            <v>0</v>
          </cell>
          <cell r="O16">
            <v>0</v>
          </cell>
          <cell r="P16">
            <v>0</v>
          </cell>
          <cell r="Q16">
            <v>0</v>
          </cell>
          <cell r="R16">
            <v>0</v>
          </cell>
          <cell r="S16">
            <v>0</v>
          </cell>
          <cell r="T16">
            <v>0</v>
          </cell>
          <cell r="U16">
            <v>0</v>
          </cell>
          <cell r="V16">
            <v>0</v>
          </cell>
          <cell r="W16">
            <v>0</v>
          </cell>
          <cell r="X16">
            <v>0</v>
          </cell>
          <cell r="Y16">
            <v>0</v>
          </cell>
          <cell r="Z16">
            <v>0</v>
          </cell>
          <cell r="AA16">
            <v>0</v>
          </cell>
          <cell r="AB16">
            <v>0</v>
          </cell>
          <cell r="AC16">
            <v>0</v>
          </cell>
          <cell r="AD16">
            <v>0</v>
          </cell>
          <cell r="AE16">
            <v>0</v>
          </cell>
          <cell r="AF16">
            <v>0</v>
          </cell>
          <cell r="AG16">
            <v>0</v>
          </cell>
          <cell r="AH16">
            <v>0</v>
          </cell>
          <cell r="AI16">
            <v>0</v>
          </cell>
          <cell r="AJ16">
            <v>0</v>
          </cell>
          <cell r="AK16">
            <v>0</v>
          </cell>
          <cell r="AL16">
            <v>6.7246218923180496</v>
          </cell>
          <cell r="AM16">
            <v>2.1677316993670566</v>
          </cell>
          <cell r="AN16">
            <v>0</v>
          </cell>
          <cell r="AO16">
            <v>0</v>
          </cell>
          <cell r="AP16">
            <v>0</v>
          </cell>
          <cell r="AQ16">
            <v>0</v>
          </cell>
          <cell r="AR16">
            <v>0</v>
          </cell>
          <cell r="AS16">
            <v>16.754009582543823</v>
          </cell>
          <cell r="AT16">
            <v>0.7409064351757797</v>
          </cell>
          <cell r="AU16">
            <v>2.0333979400396177E-2</v>
          </cell>
          <cell r="AV16">
            <v>0.24112872174166661</v>
          </cell>
          <cell r="AW16">
            <v>0.15166570441729627</v>
          </cell>
          <cell r="AX16">
            <v>1.1963551146454749</v>
          </cell>
          <cell r="AY16">
            <v>0</v>
          </cell>
          <cell r="AZ16">
            <v>0</v>
          </cell>
          <cell r="BA16">
            <v>0</v>
          </cell>
          <cell r="BB16">
            <v>0</v>
          </cell>
          <cell r="BC16">
            <v>0</v>
          </cell>
          <cell r="BD16">
            <v>0</v>
          </cell>
          <cell r="BE16">
            <v>0</v>
          </cell>
          <cell r="BF16">
            <v>0</v>
          </cell>
          <cell r="BG16">
            <v>43.897555942634249</v>
          </cell>
          <cell r="BH16">
            <v>4.0649037066003464</v>
          </cell>
          <cell r="BI16">
            <v>22.92523813316669</v>
          </cell>
          <cell r="BJ16">
            <v>9.627706905908015E-2</v>
          </cell>
          <cell r="BK16">
            <v>0.27445585629206065</v>
          </cell>
          <cell r="BL16">
            <v>5.3051587286272639</v>
          </cell>
          <cell r="BM16">
            <v>0.53165426047579656</v>
          </cell>
          <cell r="BN16">
            <v>30.907699977116806</v>
          </cell>
        </row>
        <row r="17">
          <cell r="A17" t="str">
            <v>P13</v>
          </cell>
          <cell r="B17" t="str">
            <v>Fruit and nuts</v>
          </cell>
          <cell r="C17">
            <v>11777.380832340496</v>
          </cell>
          <cell r="E17">
            <v>0</v>
          </cell>
          <cell r="F17">
            <v>0</v>
          </cell>
          <cell r="G17">
            <v>0</v>
          </cell>
          <cell r="H17">
            <v>0</v>
          </cell>
          <cell r="I17">
            <v>0</v>
          </cell>
          <cell r="J17">
            <v>0</v>
          </cell>
          <cell r="K17">
            <v>0</v>
          </cell>
          <cell r="L17">
            <v>2589.7016181070412</v>
          </cell>
          <cell r="M17">
            <v>647.49432364008464</v>
          </cell>
          <cell r="N17">
            <v>0</v>
          </cell>
          <cell r="O17">
            <v>0</v>
          </cell>
          <cell r="P17">
            <v>0.12476756027554697</v>
          </cell>
          <cell r="Q17">
            <v>0</v>
          </cell>
          <cell r="R17">
            <v>0</v>
          </cell>
          <cell r="S17">
            <v>0</v>
          </cell>
          <cell r="T17">
            <v>0</v>
          </cell>
          <cell r="U17">
            <v>0</v>
          </cell>
          <cell r="V17">
            <v>0</v>
          </cell>
          <cell r="W17">
            <v>1.0117616685676594</v>
          </cell>
          <cell r="X17">
            <v>0</v>
          </cell>
          <cell r="Y17">
            <v>0</v>
          </cell>
          <cell r="Z17">
            <v>0</v>
          </cell>
          <cell r="AA17">
            <v>0</v>
          </cell>
          <cell r="AB17">
            <v>0</v>
          </cell>
          <cell r="AC17">
            <v>0</v>
          </cell>
          <cell r="AD17">
            <v>0</v>
          </cell>
          <cell r="AE17">
            <v>0</v>
          </cell>
          <cell r="AF17">
            <v>0</v>
          </cell>
          <cell r="AG17">
            <v>0</v>
          </cell>
          <cell r="AH17">
            <v>0</v>
          </cell>
          <cell r="AI17">
            <v>0</v>
          </cell>
          <cell r="AJ17">
            <v>0</v>
          </cell>
          <cell r="AK17">
            <v>0</v>
          </cell>
          <cell r="AL17">
            <v>67.486851653551696</v>
          </cell>
          <cell r="AM17">
            <v>1.4042225219995985</v>
          </cell>
          <cell r="AN17">
            <v>0</v>
          </cell>
          <cell r="AO17">
            <v>0</v>
          </cell>
          <cell r="AP17">
            <v>0</v>
          </cell>
          <cell r="AQ17">
            <v>0</v>
          </cell>
          <cell r="AR17">
            <v>0</v>
          </cell>
          <cell r="AS17">
            <v>13.32065679193421</v>
          </cell>
          <cell r="AT17">
            <v>0.47998665492320125</v>
          </cell>
          <cell r="AU17">
            <v>1.3173105658554195E-2</v>
          </cell>
          <cell r="AV17">
            <v>0.15621212485113647</v>
          </cell>
          <cell r="AW17">
            <v>9.8254665735974939E-2</v>
          </cell>
          <cell r="AX17">
            <v>0.77504319346707795</v>
          </cell>
          <cell r="AY17">
            <v>0</v>
          </cell>
          <cell r="AZ17">
            <v>0</v>
          </cell>
          <cell r="BA17">
            <v>0</v>
          </cell>
          <cell r="BB17">
            <v>0</v>
          </cell>
          <cell r="BC17">
            <v>0</v>
          </cell>
          <cell r="BD17">
            <v>0</v>
          </cell>
          <cell r="BE17">
            <v>0</v>
          </cell>
          <cell r="BF17">
            <v>0</v>
          </cell>
          <cell r="BG17">
            <v>28.438464070311639</v>
          </cell>
          <cell r="BH17">
            <v>2.3700557804276574</v>
          </cell>
          <cell r="BI17">
            <v>13.366637213808731</v>
          </cell>
          <cell r="BJ17">
            <v>5.6134668989968814E-2</v>
          </cell>
          <cell r="BK17">
            <v>0.16002241027776853</v>
          </cell>
          <cell r="BL17">
            <v>3.0931906432256193</v>
          </cell>
          <cell r="BM17">
            <v>0.30998280504988984</v>
          </cell>
          <cell r="BN17">
            <v>187.25123702899305</v>
          </cell>
        </row>
        <row r="18">
          <cell r="A18" t="str">
            <v>P14</v>
          </cell>
          <cell r="B18" t="str">
            <v>Oils and fats</v>
          </cell>
          <cell r="C18">
            <v>18298.287722114841</v>
          </cell>
          <cell r="E18">
            <v>0</v>
          </cell>
          <cell r="F18">
            <v>0</v>
          </cell>
          <cell r="G18">
            <v>0</v>
          </cell>
          <cell r="H18">
            <v>0</v>
          </cell>
          <cell r="I18">
            <v>0</v>
          </cell>
          <cell r="J18">
            <v>0</v>
          </cell>
          <cell r="K18">
            <v>0</v>
          </cell>
          <cell r="L18">
            <v>4019.8271662779171</v>
          </cell>
          <cell r="M18">
            <v>0</v>
          </cell>
          <cell r="N18">
            <v>11.82675027893157</v>
          </cell>
          <cell r="O18">
            <v>0</v>
          </cell>
          <cell r="P18">
            <v>0</v>
          </cell>
          <cell r="Q18">
            <v>0</v>
          </cell>
          <cell r="R18">
            <v>0</v>
          </cell>
          <cell r="S18">
            <v>0</v>
          </cell>
          <cell r="T18">
            <v>0</v>
          </cell>
          <cell r="U18">
            <v>0</v>
          </cell>
          <cell r="V18">
            <v>351.48400100303729</v>
          </cell>
          <cell r="W18">
            <v>1393.6741814506988</v>
          </cell>
          <cell r="X18">
            <v>0</v>
          </cell>
          <cell r="Y18">
            <v>0</v>
          </cell>
          <cell r="Z18">
            <v>0</v>
          </cell>
          <cell r="AA18">
            <v>0</v>
          </cell>
          <cell r="AB18">
            <v>0</v>
          </cell>
          <cell r="AC18">
            <v>0</v>
          </cell>
          <cell r="AD18">
            <v>0</v>
          </cell>
          <cell r="AE18">
            <v>0</v>
          </cell>
          <cell r="AF18">
            <v>0</v>
          </cell>
          <cell r="AG18">
            <v>0</v>
          </cell>
          <cell r="AH18">
            <v>0</v>
          </cell>
          <cell r="AI18">
            <v>0</v>
          </cell>
          <cell r="AJ18">
            <v>0</v>
          </cell>
          <cell r="AK18">
            <v>0</v>
          </cell>
          <cell r="AL18">
            <v>36.4829347446722</v>
          </cell>
          <cell r="AM18">
            <v>0</v>
          </cell>
          <cell r="AN18">
            <v>0</v>
          </cell>
          <cell r="AO18">
            <v>0</v>
          </cell>
          <cell r="AP18">
            <v>0</v>
          </cell>
          <cell r="AQ18">
            <v>0</v>
          </cell>
          <cell r="AR18">
            <v>0</v>
          </cell>
          <cell r="AS18">
            <v>86.497793634333433</v>
          </cell>
          <cell r="AT18">
            <v>0</v>
          </cell>
          <cell r="AU18">
            <v>0</v>
          </cell>
          <cell r="AV18">
            <v>0</v>
          </cell>
          <cell r="AW18">
            <v>0</v>
          </cell>
          <cell r="AX18">
            <v>0</v>
          </cell>
          <cell r="AY18">
            <v>0</v>
          </cell>
          <cell r="AZ18">
            <v>0</v>
          </cell>
          <cell r="BA18">
            <v>0</v>
          </cell>
          <cell r="BB18">
            <v>0</v>
          </cell>
          <cell r="BC18">
            <v>0</v>
          </cell>
          <cell r="BD18">
            <v>0</v>
          </cell>
          <cell r="BE18">
            <v>0</v>
          </cell>
          <cell r="BF18">
            <v>0</v>
          </cell>
          <cell r="BG18">
            <v>59.616857970596385</v>
          </cell>
          <cell r="BH18">
            <v>10.590883574837571</v>
          </cell>
          <cell r="BI18">
            <v>59.730450096407978</v>
          </cell>
          <cell r="BJ18">
            <v>0.25084462091332244</v>
          </cell>
          <cell r="BK18">
            <v>0.71507967475386447</v>
          </cell>
          <cell r="BL18">
            <v>13.822299984546367</v>
          </cell>
          <cell r="BM18">
            <v>1.3851960049195631</v>
          </cell>
          <cell r="BN18">
            <v>149.67363103021484</v>
          </cell>
        </row>
        <row r="19">
          <cell r="A19" t="str">
            <v>P15</v>
          </cell>
          <cell r="B19" t="str">
            <v>Dairy products</v>
          </cell>
          <cell r="C19">
            <v>34954.720520000257</v>
          </cell>
          <cell r="E19">
            <v>0</v>
          </cell>
          <cell r="F19">
            <v>0</v>
          </cell>
          <cell r="G19">
            <v>0</v>
          </cell>
          <cell r="H19">
            <v>0</v>
          </cell>
          <cell r="I19">
            <v>0</v>
          </cell>
          <cell r="J19">
            <v>0</v>
          </cell>
          <cell r="K19">
            <v>0</v>
          </cell>
          <cell r="L19">
            <v>8843.93272677803</v>
          </cell>
          <cell r="M19">
            <v>21.186533918901329</v>
          </cell>
          <cell r="N19">
            <v>0</v>
          </cell>
          <cell r="O19">
            <v>0</v>
          </cell>
          <cell r="P19">
            <v>0</v>
          </cell>
          <cell r="Q19">
            <v>0</v>
          </cell>
          <cell r="R19">
            <v>0</v>
          </cell>
          <cell r="S19">
            <v>0</v>
          </cell>
          <cell r="T19">
            <v>0</v>
          </cell>
          <cell r="U19">
            <v>0</v>
          </cell>
          <cell r="V19">
            <v>0</v>
          </cell>
          <cell r="W19">
            <v>253.11241992071456</v>
          </cell>
          <cell r="X19">
            <v>0</v>
          </cell>
          <cell r="Y19">
            <v>0</v>
          </cell>
          <cell r="Z19">
            <v>0</v>
          </cell>
          <cell r="AA19">
            <v>0</v>
          </cell>
          <cell r="AB19">
            <v>0</v>
          </cell>
          <cell r="AC19">
            <v>0</v>
          </cell>
          <cell r="AD19">
            <v>0</v>
          </cell>
          <cell r="AE19">
            <v>0</v>
          </cell>
          <cell r="AF19">
            <v>0</v>
          </cell>
          <cell r="AG19">
            <v>0</v>
          </cell>
          <cell r="AH19">
            <v>0</v>
          </cell>
          <cell r="AI19">
            <v>0</v>
          </cell>
          <cell r="AJ19">
            <v>0</v>
          </cell>
          <cell r="AK19">
            <v>0</v>
          </cell>
          <cell r="AL19">
            <v>6.8896596405189596</v>
          </cell>
          <cell r="AM19">
            <v>6.3873543031771929</v>
          </cell>
          <cell r="AN19">
            <v>0</v>
          </cell>
          <cell r="AO19">
            <v>0</v>
          </cell>
          <cell r="AP19">
            <v>234.71178186371452</v>
          </cell>
          <cell r="AQ19">
            <v>79.45906999972776</v>
          </cell>
          <cell r="AR19">
            <v>0</v>
          </cell>
          <cell r="AS19">
            <v>695.6824013066921</v>
          </cell>
          <cell r="AT19">
            <v>5.5552983378106937</v>
          </cell>
          <cell r="AU19">
            <v>0.15246368043394998</v>
          </cell>
          <cell r="AV19">
            <v>1.8079772606808202</v>
          </cell>
          <cell r="AW19">
            <v>1.137185743908945</v>
          </cell>
          <cell r="AX19">
            <v>8.97024140199904</v>
          </cell>
          <cell r="AY19">
            <v>0</v>
          </cell>
          <cell r="AZ19">
            <v>0</v>
          </cell>
          <cell r="BA19">
            <v>0</v>
          </cell>
          <cell r="BB19">
            <v>44.675705227650667</v>
          </cell>
          <cell r="BC19">
            <v>3.6317316166402955</v>
          </cell>
          <cell r="BD19">
            <v>13.50174707039916</v>
          </cell>
          <cell r="BE19">
            <v>1.342076261878963</v>
          </cell>
          <cell r="BF19">
            <v>48.10002634395245</v>
          </cell>
          <cell r="BG19">
            <v>105.34143743594825</v>
          </cell>
          <cell r="BH19">
            <v>11.88650254602859</v>
          </cell>
          <cell r="BI19">
            <v>67.03748012424677</v>
          </cell>
          <cell r="BJ19">
            <v>0.28153130039383767</v>
          </cell>
          <cell r="BK19">
            <v>0.80255781441781071</v>
          </cell>
          <cell r="BL19">
            <v>15.513229165188063</v>
          </cell>
          <cell r="BM19">
            <v>1.5546517646878764</v>
          </cell>
          <cell r="BN19">
            <v>350.12879190138699</v>
          </cell>
        </row>
        <row r="20">
          <cell r="A20" t="str">
            <v>P16</v>
          </cell>
          <cell r="B20" t="str">
            <v>Grain mill products</v>
          </cell>
          <cell r="C20">
            <v>44571.272800761166</v>
          </cell>
          <cell r="E20">
            <v>0</v>
          </cell>
          <cell r="F20">
            <v>0</v>
          </cell>
          <cell r="G20">
            <v>0</v>
          </cell>
          <cell r="H20">
            <v>0</v>
          </cell>
          <cell r="I20">
            <v>0</v>
          </cell>
          <cell r="J20">
            <v>0</v>
          </cell>
          <cell r="K20">
            <v>0</v>
          </cell>
          <cell r="L20">
            <v>9435.4269857738946</v>
          </cell>
          <cell r="M20">
            <v>15.269571125364621</v>
          </cell>
          <cell r="N20">
            <v>0</v>
          </cell>
          <cell r="O20">
            <v>0</v>
          </cell>
          <cell r="P20">
            <v>0</v>
          </cell>
          <cell r="Q20">
            <v>0</v>
          </cell>
          <cell r="R20">
            <v>0</v>
          </cell>
          <cell r="S20">
            <v>0</v>
          </cell>
          <cell r="T20">
            <v>0</v>
          </cell>
          <cell r="U20">
            <v>0</v>
          </cell>
          <cell r="V20">
            <v>0</v>
          </cell>
          <cell r="W20">
            <v>0</v>
          </cell>
          <cell r="X20">
            <v>0</v>
          </cell>
          <cell r="Y20">
            <v>0</v>
          </cell>
          <cell r="Z20">
            <v>0</v>
          </cell>
          <cell r="AA20">
            <v>0</v>
          </cell>
          <cell r="AB20">
            <v>0</v>
          </cell>
          <cell r="AC20">
            <v>0</v>
          </cell>
          <cell r="AD20">
            <v>0</v>
          </cell>
          <cell r="AE20">
            <v>0</v>
          </cell>
          <cell r="AF20">
            <v>0</v>
          </cell>
          <cell r="AG20">
            <v>0</v>
          </cell>
          <cell r="AH20">
            <v>0</v>
          </cell>
          <cell r="AI20">
            <v>0</v>
          </cell>
          <cell r="AJ20">
            <v>0</v>
          </cell>
          <cell r="AK20">
            <v>0</v>
          </cell>
          <cell r="AL20">
            <v>220.047179712016</v>
          </cell>
          <cell r="AM20">
            <v>2.279445735610798</v>
          </cell>
          <cell r="AN20">
            <v>0</v>
          </cell>
          <cell r="AO20">
            <v>0</v>
          </cell>
          <cell r="AP20">
            <v>0</v>
          </cell>
          <cell r="AQ20">
            <v>0</v>
          </cell>
          <cell r="AR20">
            <v>0</v>
          </cell>
          <cell r="AS20">
            <v>53.106972591422604</v>
          </cell>
          <cell r="AT20">
            <v>0.95446869061673545</v>
          </cell>
          <cell r="AU20">
            <v>2.6195138511273905E-2</v>
          </cell>
          <cell r="AV20">
            <v>0.31063276600674977</v>
          </cell>
          <cell r="AW20">
            <v>0.19538251988902888</v>
          </cell>
          <cell r="AX20">
            <v>1.5411979780110725</v>
          </cell>
          <cell r="AY20">
            <v>0</v>
          </cell>
          <cell r="AZ20">
            <v>0</v>
          </cell>
          <cell r="BA20">
            <v>0</v>
          </cell>
          <cell r="BB20">
            <v>20.481024791477616</v>
          </cell>
          <cell r="BC20">
            <v>1.664922465070952</v>
          </cell>
          <cell r="BD20">
            <v>6.1897090391302267</v>
          </cell>
          <cell r="BE20">
            <v>0.61525827183998127</v>
          </cell>
          <cell r="BF20">
            <v>22.050862476626264</v>
          </cell>
          <cell r="BG20">
            <v>35.071646008804649</v>
          </cell>
          <cell r="BH20">
            <v>4.0513755040304629</v>
          </cell>
          <cell r="BI20">
            <v>22.848941795586935</v>
          </cell>
          <cell r="BJ20">
            <v>9.5956654164393265E-2</v>
          </cell>
          <cell r="BK20">
            <v>0.27354245349376555</v>
          </cell>
          <cell r="BL20">
            <v>5.2875028953956518</v>
          </cell>
          <cell r="BM20">
            <v>0.52988488854180171</v>
          </cell>
          <cell r="BN20">
            <v>608.39676472688313</v>
          </cell>
        </row>
        <row r="21">
          <cell r="A21" t="str">
            <v>P17</v>
          </cell>
          <cell r="B21" t="str">
            <v>Starches products</v>
          </cell>
          <cell r="C21">
            <v>10057.091367236533</v>
          </cell>
          <cell r="E21">
            <v>0</v>
          </cell>
          <cell r="F21">
            <v>0</v>
          </cell>
          <cell r="G21">
            <v>0</v>
          </cell>
          <cell r="H21">
            <v>0</v>
          </cell>
          <cell r="I21">
            <v>0</v>
          </cell>
          <cell r="J21">
            <v>0</v>
          </cell>
          <cell r="K21">
            <v>0</v>
          </cell>
          <cell r="L21">
            <v>223.32744880345467</v>
          </cell>
          <cell r="M21">
            <v>37.279545423879107</v>
          </cell>
          <cell r="N21">
            <v>9.2327610682294257</v>
          </cell>
          <cell r="O21">
            <v>0</v>
          </cell>
          <cell r="P21">
            <v>0</v>
          </cell>
          <cell r="Q21">
            <v>0</v>
          </cell>
          <cell r="R21">
            <v>1.3841455109607372</v>
          </cell>
          <cell r="S21">
            <v>197.53862099135222</v>
          </cell>
          <cell r="T21">
            <v>0</v>
          </cell>
          <cell r="U21">
            <v>0</v>
          </cell>
          <cell r="V21">
            <v>20.870446049994197</v>
          </cell>
          <cell r="W21">
            <v>222.89305904245444</v>
          </cell>
          <cell r="X21">
            <v>0</v>
          </cell>
          <cell r="Y21">
            <v>0</v>
          </cell>
          <cell r="Z21">
            <v>0</v>
          </cell>
          <cell r="AA21">
            <v>0</v>
          </cell>
          <cell r="AB21">
            <v>0</v>
          </cell>
          <cell r="AC21">
            <v>0</v>
          </cell>
          <cell r="AD21">
            <v>0</v>
          </cell>
          <cell r="AE21">
            <v>0</v>
          </cell>
          <cell r="AF21">
            <v>0</v>
          </cell>
          <cell r="AG21">
            <v>0</v>
          </cell>
          <cell r="AH21">
            <v>0</v>
          </cell>
          <cell r="AI21">
            <v>0</v>
          </cell>
          <cell r="AJ21">
            <v>0</v>
          </cell>
          <cell r="AK21">
            <v>0</v>
          </cell>
          <cell r="AL21">
            <v>3.6210170042198802</v>
          </cell>
          <cell r="AM21">
            <v>0</v>
          </cell>
          <cell r="AN21">
            <v>0</v>
          </cell>
          <cell r="AO21">
            <v>0</v>
          </cell>
          <cell r="AP21">
            <v>0</v>
          </cell>
          <cell r="AQ21">
            <v>0</v>
          </cell>
          <cell r="AR21">
            <v>0</v>
          </cell>
          <cell r="AS21">
            <v>0</v>
          </cell>
          <cell r="AT21">
            <v>0</v>
          </cell>
          <cell r="AU21">
            <v>0</v>
          </cell>
          <cell r="AV21">
            <v>0</v>
          </cell>
          <cell r="AW21">
            <v>0</v>
          </cell>
          <cell r="AX21">
            <v>0</v>
          </cell>
          <cell r="AY21">
            <v>0</v>
          </cell>
          <cell r="AZ21">
            <v>0</v>
          </cell>
          <cell r="BA21">
            <v>0</v>
          </cell>
          <cell r="BB21">
            <v>0</v>
          </cell>
          <cell r="BC21">
            <v>0</v>
          </cell>
          <cell r="BD21">
            <v>0</v>
          </cell>
          <cell r="BE21">
            <v>0</v>
          </cell>
          <cell r="BF21">
            <v>0</v>
          </cell>
          <cell r="BG21">
            <v>0</v>
          </cell>
          <cell r="BH21">
            <v>0</v>
          </cell>
          <cell r="BI21">
            <v>0</v>
          </cell>
          <cell r="BJ21">
            <v>0</v>
          </cell>
          <cell r="BK21">
            <v>0</v>
          </cell>
          <cell r="BL21">
            <v>0</v>
          </cell>
          <cell r="BM21">
            <v>0</v>
          </cell>
          <cell r="BN21">
            <v>9.6668330305469237</v>
          </cell>
        </row>
        <row r="22">
          <cell r="A22" t="str">
            <v>P18</v>
          </cell>
          <cell r="B22" t="str">
            <v xml:space="preserve">Animal feeding </v>
          </cell>
          <cell r="C22">
            <v>16100.40840218369</v>
          </cell>
          <cell r="E22">
            <v>11435.371176584174</v>
          </cell>
          <cell r="F22">
            <v>1159.7279366635639</v>
          </cell>
          <cell r="G22">
            <v>107.17540856314253</v>
          </cell>
          <cell r="H22">
            <v>4.4257612153077073</v>
          </cell>
          <cell r="I22">
            <v>6.3686365293055074</v>
          </cell>
          <cell r="J22">
            <v>0</v>
          </cell>
          <cell r="K22">
            <v>0</v>
          </cell>
          <cell r="L22">
            <v>722.65923492406375</v>
          </cell>
          <cell r="M22">
            <v>0</v>
          </cell>
          <cell r="N22">
            <v>0</v>
          </cell>
          <cell r="O22">
            <v>0</v>
          </cell>
          <cell r="P22">
            <v>0</v>
          </cell>
          <cell r="Q22">
            <v>0</v>
          </cell>
          <cell r="R22">
            <v>0</v>
          </cell>
          <cell r="S22">
            <v>0</v>
          </cell>
          <cell r="T22">
            <v>0</v>
          </cell>
          <cell r="U22">
            <v>0</v>
          </cell>
          <cell r="V22">
            <v>0</v>
          </cell>
          <cell r="W22">
            <v>0</v>
          </cell>
          <cell r="X22">
            <v>0</v>
          </cell>
          <cell r="Y22">
            <v>0</v>
          </cell>
          <cell r="Z22">
            <v>0</v>
          </cell>
          <cell r="AA22">
            <v>0</v>
          </cell>
          <cell r="AB22">
            <v>0</v>
          </cell>
          <cell r="AC22">
            <v>0</v>
          </cell>
          <cell r="AD22">
            <v>0</v>
          </cell>
          <cell r="AE22">
            <v>0</v>
          </cell>
          <cell r="AF22">
            <v>0</v>
          </cell>
          <cell r="AG22">
            <v>0</v>
          </cell>
          <cell r="AH22">
            <v>0</v>
          </cell>
          <cell r="AI22">
            <v>0</v>
          </cell>
          <cell r="AJ22">
            <v>0</v>
          </cell>
          <cell r="AK22">
            <v>0</v>
          </cell>
          <cell r="AL22">
            <v>0.18055284327912599</v>
          </cell>
          <cell r="AM22">
            <v>4.2900704124486255</v>
          </cell>
          <cell r="AN22">
            <v>0</v>
          </cell>
          <cell r="AO22">
            <v>0</v>
          </cell>
          <cell r="AP22">
            <v>0</v>
          </cell>
          <cell r="AQ22">
            <v>0</v>
          </cell>
          <cell r="AR22">
            <v>0</v>
          </cell>
          <cell r="AS22">
            <v>0</v>
          </cell>
          <cell r="AT22">
            <v>0</v>
          </cell>
          <cell r="AU22">
            <v>0</v>
          </cell>
          <cell r="AV22">
            <v>0</v>
          </cell>
          <cell r="AW22">
            <v>0</v>
          </cell>
          <cell r="AX22">
            <v>0</v>
          </cell>
          <cell r="AY22">
            <v>0</v>
          </cell>
          <cell r="AZ22">
            <v>0</v>
          </cell>
          <cell r="BA22">
            <v>0</v>
          </cell>
          <cell r="BB22">
            <v>0</v>
          </cell>
          <cell r="BC22">
            <v>0</v>
          </cell>
          <cell r="BD22">
            <v>0</v>
          </cell>
          <cell r="BE22">
            <v>0</v>
          </cell>
          <cell r="BF22">
            <v>0</v>
          </cell>
          <cell r="BG22">
            <v>3.3668233103288889</v>
          </cell>
          <cell r="BH22">
            <v>0</v>
          </cell>
          <cell r="BI22">
            <v>0</v>
          </cell>
          <cell r="BJ22">
            <v>0</v>
          </cell>
          <cell r="BK22">
            <v>0</v>
          </cell>
          <cell r="BL22">
            <v>0</v>
          </cell>
          <cell r="BM22">
            <v>0</v>
          </cell>
          <cell r="BN22">
            <v>0.47485230138173501</v>
          </cell>
        </row>
        <row r="23">
          <cell r="A23" t="str">
            <v>P19</v>
          </cell>
          <cell r="B23" t="str">
            <v>Bakery products</v>
          </cell>
          <cell r="C23">
            <v>30697.539911223306</v>
          </cell>
          <cell r="E23">
            <v>0</v>
          </cell>
          <cell r="F23">
            <v>0</v>
          </cell>
          <cell r="G23">
            <v>0</v>
          </cell>
          <cell r="H23">
            <v>0</v>
          </cell>
          <cell r="I23">
            <v>0</v>
          </cell>
          <cell r="J23">
            <v>0</v>
          </cell>
          <cell r="K23">
            <v>0</v>
          </cell>
          <cell r="L23">
            <v>168.6704016303303</v>
          </cell>
          <cell r="M23">
            <v>0.28950514156071477</v>
          </cell>
          <cell r="N23">
            <v>0</v>
          </cell>
          <cell r="O23">
            <v>0</v>
          </cell>
          <cell r="P23">
            <v>0</v>
          </cell>
          <cell r="Q23">
            <v>0</v>
          </cell>
          <cell r="R23">
            <v>0</v>
          </cell>
          <cell r="S23">
            <v>0</v>
          </cell>
          <cell r="T23">
            <v>0</v>
          </cell>
          <cell r="U23">
            <v>0</v>
          </cell>
          <cell r="V23">
            <v>0</v>
          </cell>
          <cell r="W23">
            <v>0</v>
          </cell>
          <cell r="X23">
            <v>0</v>
          </cell>
          <cell r="Y23">
            <v>0</v>
          </cell>
          <cell r="Z23">
            <v>0</v>
          </cell>
          <cell r="AA23">
            <v>0</v>
          </cell>
          <cell r="AB23">
            <v>0</v>
          </cell>
          <cell r="AC23">
            <v>0</v>
          </cell>
          <cell r="AD23">
            <v>0</v>
          </cell>
          <cell r="AE23">
            <v>0</v>
          </cell>
          <cell r="AF23">
            <v>0</v>
          </cell>
          <cell r="AG23">
            <v>0</v>
          </cell>
          <cell r="AH23">
            <v>0</v>
          </cell>
          <cell r="AI23">
            <v>0</v>
          </cell>
          <cell r="AJ23">
            <v>0</v>
          </cell>
          <cell r="AK23">
            <v>0</v>
          </cell>
          <cell r="AL23">
            <v>4.0861776619349204</v>
          </cell>
          <cell r="AM23">
            <v>3.3206818532909006</v>
          </cell>
          <cell r="AN23">
            <v>0</v>
          </cell>
          <cell r="AO23">
            <v>0</v>
          </cell>
          <cell r="AP23">
            <v>0</v>
          </cell>
          <cell r="AQ23">
            <v>0</v>
          </cell>
          <cell r="AR23">
            <v>0</v>
          </cell>
          <cell r="AS23">
            <v>71.142956795584553</v>
          </cell>
          <cell r="AT23">
            <v>1.37910862407381</v>
          </cell>
          <cell r="AU23">
            <v>3.7849268168621317E-2</v>
          </cell>
          <cell r="AV23">
            <v>0.4488322463914447</v>
          </cell>
          <cell r="AW23">
            <v>0.2823075505998256</v>
          </cell>
          <cell r="AX23">
            <v>2.2268718123239695</v>
          </cell>
          <cell r="AY23">
            <v>0</v>
          </cell>
          <cell r="AZ23">
            <v>0</v>
          </cell>
          <cell r="BA23">
            <v>0</v>
          </cell>
          <cell r="BB23">
            <v>54.084022237485541</v>
          </cell>
          <cell r="BC23">
            <v>4.3965428752400673</v>
          </cell>
          <cell r="BD23">
            <v>16.345098193288809</v>
          </cell>
          <cell r="BE23">
            <v>1.6247059116805902</v>
          </cell>
          <cell r="BF23">
            <v>58.229475755424367</v>
          </cell>
          <cell r="BG23">
            <v>89.84707644837502</v>
          </cell>
          <cell r="BH23">
            <v>11.885535884966853</v>
          </cell>
          <cell r="BI23">
            <v>67.032028350568481</v>
          </cell>
          <cell r="BJ23">
            <v>0.28150840506826419</v>
          </cell>
          <cell r="BK23">
            <v>0.80249254699487116</v>
          </cell>
          <cell r="BL23">
            <v>15.511967563256407</v>
          </cell>
          <cell r="BM23">
            <v>1.5545253337785647</v>
          </cell>
          <cell r="BN23">
            <v>59.338720587414201</v>
          </cell>
        </row>
        <row r="24">
          <cell r="A24" t="str">
            <v>P20</v>
          </cell>
          <cell r="B24" t="str">
            <v>Sugar</v>
          </cell>
          <cell r="C24">
            <v>14187.564511899274</v>
          </cell>
          <cell r="E24">
            <v>0</v>
          </cell>
          <cell r="F24">
            <v>0</v>
          </cell>
          <cell r="G24">
            <v>0</v>
          </cell>
          <cell r="H24">
            <v>0</v>
          </cell>
          <cell r="I24">
            <v>0</v>
          </cell>
          <cell r="J24">
            <v>0</v>
          </cell>
          <cell r="K24">
            <v>0</v>
          </cell>
          <cell r="L24">
            <v>1531.2584271393148</v>
          </cell>
          <cell r="M24">
            <v>657.49531386692979</v>
          </cell>
          <cell r="N24">
            <v>0</v>
          </cell>
          <cell r="O24">
            <v>0</v>
          </cell>
          <cell r="P24">
            <v>0.64323070344991973</v>
          </cell>
          <cell r="Q24">
            <v>0</v>
          </cell>
          <cell r="R24">
            <v>0</v>
          </cell>
          <cell r="S24">
            <v>0</v>
          </cell>
          <cell r="T24">
            <v>0</v>
          </cell>
          <cell r="U24">
            <v>0</v>
          </cell>
          <cell r="V24">
            <v>214.83256892882306</v>
          </cell>
          <cell r="W24">
            <v>297.53626721048721</v>
          </cell>
          <cell r="X24">
            <v>0</v>
          </cell>
          <cell r="Y24">
            <v>0</v>
          </cell>
          <cell r="Z24">
            <v>0</v>
          </cell>
          <cell r="AA24">
            <v>0</v>
          </cell>
          <cell r="AB24">
            <v>0</v>
          </cell>
          <cell r="AC24">
            <v>0</v>
          </cell>
          <cell r="AD24">
            <v>0</v>
          </cell>
          <cell r="AE24">
            <v>0</v>
          </cell>
          <cell r="AF24">
            <v>0</v>
          </cell>
          <cell r="AG24">
            <v>0</v>
          </cell>
          <cell r="AH24">
            <v>0</v>
          </cell>
          <cell r="AI24">
            <v>0</v>
          </cell>
          <cell r="AJ24">
            <v>0</v>
          </cell>
          <cell r="AK24">
            <v>0</v>
          </cell>
          <cell r="AL24">
            <v>22.0138951090807</v>
          </cell>
          <cell r="AM24">
            <v>6.6269438988832752</v>
          </cell>
          <cell r="AN24">
            <v>0</v>
          </cell>
          <cell r="AO24">
            <v>0</v>
          </cell>
          <cell r="AP24">
            <v>127.91755050193832</v>
          </cell>
          <cell r="AQ24">
            <v>43.305067682665708</v>
          </cell>
          <cell r="AR24">
            <v>0</v>
          </cell>
          <cell r="AS24">
            <v>0</v>
          </cell>
          <cell r="AT24">
            <v>4.3183125953787886</v>
          </cell>
          <cell r="AU24">
            <v>0.11851493682609314</v>
          </cell>
          <cell r="AV24">
            <v>1.4053990446952775</v>
          </cell>
          <cell r="AW24">
            <v>0.88397116096963257</v>
          </cell>
          <cell r="AX24">
            <v>6.9728579950769598</v>
          </cell>
          <cell r="AY24">
            <v>0</v>
          </cell>
          <cell r="AZ24">
            <v>0</v>
          </cell>
          <cell r="BA24">
            <v>0</v>
          </cell>
          <cell r="BB24">
            <v>67.070034671577957</v>
          </cell>
          <cell r="BC24">
            <v>5.4521884815189265</v>
          </cell>
          <cell r="BD24">
            <v>20.269688850442154</v>
          </cell>
          <cell r="BE24">
            <v>2.0148109796465672</v>
          </cell>
          <cell r="BF24">
            <v>72.210845204431962</v>
          </cell>
          <cell r="BG24">
            <v>33.284772344371525</v>
          </cell>
          <cell r="BH24">
            <v>3.1861405007263794</v>
          </cell>
          <cell r="BI24">
            <v>17.969190656663439</v>
          </cell>
          <cell r="BJ24">
            <v>7.5463600410085929E-2</v>
          </cell>
          <cell r="BK24">
            <v>0.21512315727769277</v>
          </cell>
          <cell r="BL24">
            <v>4.1582734323116481</v>
          </cell>
          <cell r="BM24">
            <v>0.41671963075906954</v>
          </cell>
          <cell r="BN24">
            <v>62.75127196762206</v>
          </cell>
        </row>
        <row r="25">
          <cell r="A25" t="str">
            <v>P21</v>
          </cell>
          <cell r="B25" t="str">
            <v>Confectionary products</v>
          </cell>
          <cell r="C25">
            <v>4767.1843478216551</v>
          </cell>
          <cell r="E25">
            <v>0</v>
          </cell>
          <cell r="F25">
            <v>0</v>
          </cell>
          <cell r="G25">
            <v>0</v>
          </cell>
          <cell r="H25">
            <v>0</v>
          </cell>
          <cell r="I25">
            <v>0</v>
          </cell>
          <cell r="J25">
            <v>0</v>
          </cell>
          <cell r="K25">
            <v>0</v>
          </cell>
          <cell r="L25">
            <v>329.73757071329152</v>
          </cell>
          <cell r="M25">
            <v>0</v>
          </cell>
          <cell r="N25">
            <v>0</v>
          </cell>
          <cell r="O25">
            <v>0</v>
          </cell>
          <cell r="P25">
            <v>0</v>
          </cell>
          <cell r="Q25">
            <v>0</v>
          </cell>
          <cell r="R25">
            <v>0</v>
          </cell>
          <cell r="S25">
            <v>0</v>
          </cell>
          <cell r="T25">
            <v>0</v>
          </cell>
          <cell r="U25">
            <v>0</v>
          </cell>
          <cell r="V25">
            <v>0</v>
          </cell>
          <cell r="W25">
            <v>0</v>
          </cell>
          <cell r="X25">
            <v>0</v>
          </cell>
          <cell r="Y25">
            <v>0</v>
          </cell>
          <cell r="Z25">
            <v>0</v>
          </cell>
          <cell r="AA25">
            <v>0</v>
          </cell>
          <cell r="AB25">
            <v>0</v>
          </cell>
          <cell r="AC25">
            <v>0</v>
          </cell>
          <cell r="AD25">
            <v>0</v>
          </cell>
          <cell r="AE25">
            <v>0</v>
          </cell>
          <cell r="AF25">
            <v>0</v>
          </cell>
          <cell r="AG25">
            <v>0</v>
          </cell>
          <cell r="AH25">
            <v>0</v>
          </cell>
          <cell r="AI25">
            <v>0</v>
          </cell>
          <cell r="AJ25">
            <v>0</v>
          </cell>
          <cell r="AK25">
            <v>0</v>
          </cell>
          <cell r="AL25">
            <v>2.1270433235513604</v>
          </cell>
          <cell r="AM25">
            <v>0</v>
          </cell>
          <cell r="AN25">
            <v>0</v>
          </cell>
          <cell r="AO25">
            <v>0</v>
          </cell>
          <cell r="AP25">
            <v>0</v>
          </cell>
          <cell r="AQ25">
            <v>0</v>
          </cell>
          <cell r="AR25">
            <v>0</v>
          </cell>
          <cell r="AS25">
            <v>29.748751717750658</v>
          </cell>
          <cell r="AT25">
            <v>2.9030646164511786</v>
          </cell>
          <cell r="AU25">
            <v>7.9673833707399194E-2</v>
          </cell>
          <cell r="AV25">
            <v>0.94480521002932416</v>
          </cell>
          <cell r="AW25">
            <v>0.59426577921210355</v>
          </cell>
          <cell r="AX25">
            <v>4.6876313082820902</v>
          </cell>
          <cell r="AY25">
            <v>0</v>
          </cell>
          <cell r="AZ25">
            <v>0</v>
          </cell>
          <cell r="BA25">
            <v>0</v>
          </cell>
          <cell r="BB25">
            <v>0</v>
          </cell>
          <cell r="BC25">
            <v>0</v>
          </cell>
          <cell r="BD25">
            <v>0</v>
          </cell>
          <cell r="BE25">
            <v>0</v>
          </cell>
          <cell r="BF25">
            <v>0</v>
          </cell>
          <cell r="BG25">
            <v>0</v>
          </cell>
          <cell r="BH25">
            <v>0.60004282314762014</v>
          </cell>
          <cell r="BI25">
            <v>3.3841206590996178</v>
          </cell>
          <cell r="BJ25">
            <v>1.4211988399327906E-2</v>
          </cell>
          <cell r="BK25">
            <v>4.0513940483135863E-2</v>
          </cell>
          <cell r="BL25">
            <v>0.78312369751904809</v>
          </cell>
          <cell r="BM25">
            <v>7.848041341701617E-2</v>
          </cell>
          <cell r="BN25">
            <v>20.111189179711577</v>
          </cell>
        </row>
        <row r="26">
          <cell r="A26" t="str">
            <v>P22</v>
          </cell>
          <cell r="B26" t="str">
            <v>Pasta products</v>
          </cell>
          <cell r="C26">
            <v>1122.327623917505</v>
          </cell>
          <cell r="E26">
            <v>0</v>
          </cell>
          <cell r="F26">
            <v>0</v>
          </cell>
          <cell r="G26">
            <v>0</v>
          </cell>
          <cell r="H26">
            <v>0</v>
          </cell>
          <cell r="I26">
            <v>0</v>
          </cell>
          <cell r="J26">
            <v>0</v>
          </cell>
          <cell r="K26">
            <v>0</v>
          </cell>
          <cell r="L26">
            <v>36.974506852387108</v>
          </cell>
          <cell r="M26">
            <v>0</v>
          </cell>
          <cell r="N26">
            <v>0</v>
          </cell>
          <cell r="O26">
            <v>0</v>
          </cell>
          <cell r="P26">
            <v>0</v>
          </cell>
          <cell r="Q26">
            <v>0</v>
          </cell>
          <cell r="R26">
            <v>0</v>
          </cell>
          <cell r="S26">
            <v>0</v>
          </cell>
          <cell r="T26">
            <v>0</v>
          </cell>
          <cell r="U26">
            <v>0</v>
          </cell>
          <cell r="V26">
            <v>0</v>
          </cell>
          <cell r="W26">
            <v>0</v>
          </cell>
          <cell r="X26">
            <v>0</v>
          </cell>
          <cell r="Y26">
            <v>0</v>
          </cell>
          <cell r="Z26">
            <v>0</v>
          </cell>
          <cell r="AA26">
            <v>0</v>
          </cell>
          <cell r="AB26">
            <v>0</v>
          </cell>
          <cell r="AC26">
            <v>0</v>
          </cell>
          <cell r="AD26">
            <v>0</v>
          </cell>
          <cell r="AE26">
            <v>0</v>
          </cell>
          <cell r="AF26">
            <v>0</v>
          </cell>
          <cell r="AG26">
            <v>0</v>
          </cell>
          <cell r="AH26">
            <v>0</v>
          </cell>
          <cell r="AI26">
            <v>0</v>
          </cell>
          <cell r="AJ26">
            <v>0</v>
          </cell>
          <cell r="AK26">
            <v>0</v>
          </cell>
          <cell r="AL26">
            <v>0.61759926944501498</v>
          </cell>
          <cell r="AM26">
            <v>0</v>
          </cell>
          <cell r="AN26">
            <v>0</v>
          </cell>
          <cell r="AO26">
            <v>0</v>
          </cell>
          <cell r="AP26">
            <v>0</v>
          </cell>
          <cell r="AQ26">
            <v>0</v>
          </cell>
          <cell r="AR26">
            <v>0</v>
          </cell>
          <cell r="AS26">
            <v>0</v>
          </cell>
          <cell r="AT26">
            <v>0</v>
          </cell>
          <cell r="AU26">
            <v>0</v>
          </cell>
          <cell r="AV26">
            <v>0</v>
          </cell>
          <cell r="AW26">
            <v>0</v>
          </cell>
          <cell r="AX26">
            <v>0</v>
          </cell>
          <cell r="AY26">
            <v>0</v>
          </cell>
          <cell r="AZ26">
            <v>0</v>
          </cell>
          <cell r="BA26">
            <v>0</v>
          </cell>
          <cell r="BB26">
            <v>0</v>
          </cell>
          <cell r="BC26">
            <v>0</v>
          </cell>
          <cell r="BD26">
            <v>0</v>
          </cell>
          <cell r="BE26">
            <v>0</v>
          </cell>
          <cell r="BF26">
            <v>0</v>
          </cell>
          <cell r="BG26">
            <v>0</v>
          </cell>
          <cell r="BH26">
            <v>0</v>
          </cell>
          <cell r="BI26">
            <v>0</v>
          </cell>
          <cell r="BJ26">
            <v>0</v>
          </cell>
          <cell r="BK26">
            <v>0</v>
          </cell>
          <cell r="BL26">
            <v>0</v>
          </cell>
          <cell r="BM26">
            <v>0</v>
          </cell>
          <cell r="BN26">
            <v>1.6242803441996301</v>
          </cell>
        </row>
        <row r="27">
          <cell r="A27" t="str">
            <v>P23</v>
          </cell>
          <cell r="B27" t="str">
            <v>Food n.e.c.</v>
          </cell>
          <cell r="C27">
            <v>18820.978187275214</v>
          </cell>
          <cell r="E27">
            <v>0</v>
          </cell>
          <cell r="F27">
            <v>0</v>
          </cell>
          <cell r="G27">
            <v>0</v>
          </cell>
          <cell r="H27">
            <v>0</v>
          </cell>
          <cell r="I27">
            <v>0</v>
          </cell>
          <cell r="J27">
            <v>0</v>
          </cell>
          <cell r="K27">
            <v>0</v>
          </cell>
          <cell r="L27">
            <v>3231.4949520590258</v>
          </cell>
          <cell r="M27">
            <v>183.48321301982403</v>
          </cell>
          <cell r="N27">
            <v>0</v>
          </cell>
          <cell r="O27">
            <v>0</v>
          </cell>
          <cell r="P27">
            <v>5.7074255800630934E-2</v>
          </cell>
          <cell r="Q27">
            <v>0</v>
          </cell>
          <cell r="R27">
            <v>0</v>
          </cell>
          <cell r="S27">
            <v>0</v>
          </cell>
          <cell r="T27">
            <v>0</v>
          </cell>
          <cell r="U27">
            <v>0</v>
          </cell>
          <cell r="V27">
            <v>14.7354343469099</v>
          </cell>
          <cell r="W27">
            <v>0</v>
          </cell>
          <cell r="X27">
            <v>0</v>
          </cell>
          <cell r="Y27">
            <v>0</v>
          </cell>
          <cell r="Z27">
            <v>0</v>
          </cell>
          <cell r="AA27">
            <v>0</v>
          </cell>
          <cell r="AB27">
            <v>0</v>
          </cell>
          <cell r="AC27">
            <v>0</v>
          </cell>
          <cell r="AD27">
            <v>0</v>
          </cell>
          <cell r="AE27">
            <v>0</v>
          </cell>
          <cell r="AF27">
            <v>0</v>
          </cell>
          <cell r="AG27">
            <v>0</v>
          </cell>
          <cell r="AH27">
            <v>0</v>
          </cell>
          <cell r="AI27">
            <v>0</v>
          </cell>
          <cell r="AJ27">
            <v>0</v>
          </cell>
          <cell r="AK27">
            <v>0</v>
          </cell>
          <cell r="AL27">
            <v>51.360285408569396</v>
          </cell>
          <cell r="AM27">
            <v>1.9971985142908639</v>
          </cell>
          <cell r="AN27">
            <v>0</v>
          </cell>
          <cell r="AO27">
            <v>0</v>
          </cell>
          <cell r="AP27">
            <v>250.49391439565571</v>
          </cell>
          <cell r="AQ27">
            <v>84.801935891004476</v>
          </cell>
          <cell r="AR27">
            <v>0</v>
          </cell>
          <cell r="AS27">
            <v>133.8740863246428</v>
          </cell>
          <cell r="AT27">
            <v>6.0838450005255993</v>
          </cell>
          <cell r="AU27">
            <v>0.16696950254797083</v>
          </cell>
          <cell r="AV27">
            <v>1.9799932874157014</v>
          </cell>
          <cell r="AW27">
            <v>1.2453807846215472</v>
          </cell>
          <cell r="AX27">
            <v>9.8236953244472058</v>
          </cell>
          <cell r="AY27">
            <v>0</v>
          </cell>
          <cell r="AZ27">
            <v>0</v>
          </cell>
          <cell r="BA27">
            <v>0</v>
          </cell>
          <cell r="BB27">
            <v>109.02288331384493</v>
          </cell>
          <cell r="BC27">
            <v>8.8625764327749419</v>
          </cell>
          <cell r="BD27">
            <v>32.948543014339251</v>
          </cell>
          <cell r="BE27">
            <v>3.2750915279688426</v>
          </cell>
          <cell r="BF27">
            <v>117.37931237499497</v>
          </cell>
          <cell r="BG27">
            <v>55.761085805365511</v>
          </cell>
          <cell r="BH27">
            <v>11.558106075765075</v>
          </cell>
          <cell r="BI27">
            <v>65.185390179124909</v>
          </cell>
          <cell r="BJ27">
            <v>0.27375324415231272</v>
          </cell>
          <cell r="BK27">
            <v>0.78038500518173182</v>
          </cell>
          <cell r="BL27">
            <v>15.084634658056316</v>
          </cell>
          <cell r="BM27">
            <v>1.5117003456278428</v>
          </cell>
          <cell r="BN27">
            <v>211.99716647409909</v>
          </cell>
        </row>
        <row r="28">
          <cell r="A28" t="str">
            <v>P24</v>
          </cell>
          <cell r="B28" t="str">
            <v>Alcohol, beverages</v>
          </cell>
          <cell r="C28">
            <v>60645.792659419691</v>
          </cell>
          <cell r="E28">
            <v>0</v>
          </cell>
          <cell r="F28">
            <v>0</v>
          </cell>
          <cell r="G28">
            <v>0</v>
          </cell>
          <cell r="H28">
            <v>5.3006193709993985</v>
          </cell>
          <cell r="I28">
            <v>7.6983646087387214</v>
          </cell>
          <cell r="J28">
            <v>2.0337381125862195</v>
          </cell>
          <cell r="K28">
            <v>0.4482577951237236</v>
          </cell>
          <cell r="L28">
            <v>263.49565011403536</v>
          </cell>
          <cell r="M28">
            <v>11586.512722270005</v>
          </cell>
          <cell r="N28">
            <v>0</v>
          </cell>
          <cell r="O28">
            <v>0</v>
          </cell>
          <cell r="P28">
            <v>0</v>
          </cell>
          <cell r="Q28">
            <v>0</v>
          </cell>
          <cell r="R28">
            <v>0</v>
          </cell>
          <cell r="S28">
            <v>0</v>
          </cell>
          <cell r="T28">
            <v>0</v>
          </cell>
          <cell r="U28">
            <v>0</v>
          </cell>
          <cell r="V28">
            <v>0</v>
          </cell>
          <cell r="W28">
            <v>0</v>
          </cell>
          <cell r="X28">
            <v>0</v>
          </cell>
          <cell r="Y28">
            <v>0</v>
          </cell>
          <cell r="Z28">
            <v>0</v>
          </cell>
          <cell r="AA28">
            <v>0</v>
          </cell>
          <cell r="AB28">
            <v>0</v>
          </cell>
          <cell r="AC28">
            <v>0</v>
          </cell>
          <cell r="AD28">
            <v>0</v>
          </cell>
          <cell r="AE28">
            <v>0</v>
          </cell>
          <cell r="AF28">
            <v>0</v>
          </cell>
          <cell r="AG28">
            <v>0</v>
          </cell>
          <cell r="AH28">
            <v>0</v>
          </cell>
          <cell r="AI28">
            <v>0</v>
          </cell>
          <cell r="AJ28">
            <v>0</v>
          </cell>
          <cell r="AK28">
            <v>0</v>
          </cell>
          <cell r="AL28">
            <v>0.76785508558245896</v>
          </cell>
          <cell r="AM28">
            <v>0</v>
          </cell>
          <cell r="AN28">
            <v>0</v>
          </cell>
          <cell r="AO28">
            <v>0</v>
          </cell>
          <cell r="AP28">
            <v>0</v>
          </cell>
          <cell r="AQ28">
            <v>0</v>
          </cell>
          <cell r="AR28">
            <v>0</v>
          </cell>
          <cell r="AS28">
            <v>741.27131325927996</v>
          </cell>
          <cell r="AT28">
            <v>73.262842977946065</v>
          </cell>
          <cell r="AU28">
            <v>2.0106791751303539</v>
          </cell>
          <cell r="AV28">
            <v>23.843463681404195</v>
          </cell>
          <cell r="AW28">
            <v>14.99711726113944</v>
          </cell>
          <cell r="AX28">
            <v>118.29884685687637</v>
          </cell>
          <cell r="AY28">
            <v>0</v>
          </cell>
          <cell r="AZ28">
            <v>0</v>
          </cell>
          <cell r="BA28">
            <v>0</v>
          </cell>
          <cell r="BB28">
            <v>0</v>
          </cell>
          <cell r="BC28">
            <v>0</v>
          </cell>
          <cell r="BD28">
            <v>0</v>
          </cell>
          <cell r="BE28">
            <v>0</v>
          </cell>
          <cell r="BF28">
            <v>0</v>
          </cell>
          <cell r="BG28">
            <v>65.341452389615171</v>
          </cell>
          <cell r="BH28">
            <v>1.3069753248472307</v>
          </cell>
          <cell r="BI28">
            <v>7.3710775750097923</v>
          </cell>
          <cell r="BJ28">
            <v>3.0955654227310121E-2</v>
          </cell>
          <cell r="BK28">
            <v>8.8244902665490801E-2</v>
          </cell>
          <cell r="BL28">
            <v>1.7057505055913382</v>
          </cell>
          <cell r="BM28">
            <v>0.17094107264176947</v>
          </cell>
          <cell r="BN28">
            <v>349.3800580853777</v>
          </cell>
        </row>
        <row r="29">
          <cell r="A29" t="str">
            <v>P25</v>
          </cell>
          <cell r="B29" t="str">
            <v>Soft drinks</v>
          </cell>
          <cell r="C29">
            <v>17074.430762744367</v>
          </cell>
          <cell r="E29">
            <v>0</v>
          </cell>
          <cell r="F29">
            <v>0</v>
          </cell>
          <cell r="G29">
            <v>0</v>
          </cell>
          <cell r="H29">
            <v>81.468278990186704</v>
          </cell>
          <cell r="I29">
            <v>119.70105513662293</v>
          </cell>
          <cell r="J29">
            <v>31.622378299904877</v>
          </cell>
          <cell r="K29">
            <v>6.9699129330166478</v>
          </cell>
          <cell r="L29">
            <v>0</v>
          </cell>
          <cell r="M29">
            <v>0</v>
          </cell>
          <cell r="N29">
            <v>0</v>
          </cell>
          <cell r="O29">
            <v>0</v>
          </cell>
          <cell r="P29">
            <v>0</v>
          </cell>
          <cell r="Q29">
            <v>0</v>
          </cell>
          <cell r="R29">
            <v>0</v>
          </cell>
          <cell r="S29">
            <v>0</v>
          </cell>
          <cell r="T29">
            <v>0</v>
          </cell>
          <cell r="U29">
            <v>0</v>
          </cell>
          <cell r="V29">
            <v>0</v>
          </cell>
          <cell r="W29">
            <v>0</v>
          </cell>
          <cell r="X29">
            <v>0</v>
          </cell>
          <cell r="Y29">
            <v>0</v>
          </cell>
          <cell r="Z29">
            <v>0</v>
          </cell>
          <cell r="AA29">
            <v>0</v>
          </cell>
          <cell r="AB29">
            <v>0</v>
          </cell>
          <cell r="AC29">
            <v>0</v>
          </cell>
          <cell r="AD29">
            <v>0</v>
          </cell>
          <cell r="AE29">
            <v>0</v>
          </cell>
          <cell r="AF29">
            <v>0</v>
          </cell>
          <cell r="AG29">
            <v>0</v>
          </cell>
          <cell r="AH29">
            <v>0</v>
          </cell>
          <cell r="AI29">
            <v>0</v>
          </cell>
          <cell r="AJ29">
            <v>0</v>
          </cell>
          <cell r="AK29">
            <v>0</v>
          </cell>
          <cell r="AL29">
            <v>0</v>
          </cell>
          <cell r="AM29">
            <v>0</v>
          </cell>
          <cell r="AN29">
            <v>0</v>
          </cell>
          <cell r="AO29">
            <v>0</v>
          </cell>
          <cell r="AP29">
            <v>0</v>
          </cell>
          <cell r="AQ29">
            <v>0</v>
          </cell>
          <cell r="AR29">
            <v>0</v>
          </cell>
          <cell r="AS29">
            <v>4098.1152219806845</v>
          </cell>
          <cell r="AT29">
            <v>512.62028023021344</v>
          </cell>
          <cell r="AU29">
            <v>14.068726796729052</v>
          </cell>
          <cell r="AV29">
            <v>166.83277002640477</v>
          </cell>
          <cell r="AW29">
            <v>104.93486384857948</v>
          </cell>
          <cell r="AX29">
            <v>827.73730259059175</v>
          </cell>
          <cell r="AY29">
            <v>0</v>
          </cell>
          <cell r="AZ29">
            <v>0</v>
          </cell>
          <cell r="BA29">
            <v>0</v>
          </cell>
          <cell r="BB29">
            <v>0</v>
          </cell>
          <cell r="BC29">
            <v>0</v>
          </cell>
          <cell r="BD29">
            <v>0</v>
          </cell>
          <cell r="BE29">
            <v>0</v>
          </cell>
          <cell r="BF29">
            <v>0</v>
          </cell>
          <cell r="BG29">
            <v>457.19429212836553</v>
          </cell>
          <cell r="BH29">
            <v>9.1449093434559252</v>
          </cell>
          <cell r="BI29">
            <v>51.575446686358902</v>
          </cell>
          <cell r="BJ29">
            <v>0.21659678357677359</v>
          </cell>
          <cell r="BK29">
            <v>0.61744978620183599</v>
          </cell>
          <cell r="BL29">
            <v>11.935140197088526</v>
          </cell>
          <cell r="BM29">
            <v>1.1960750770599491</v>
          </cell>
          <cell r="BN29">
            <v>1907.7823699495616</v>
          </cell>
        </row>
        <row r="30">
          <cell r="A30" t="str">
            <v>P26</v>
          </cell>
          <cell r="B30" t="str">
            <v>Tobacco products</v>
          </cell>
          <cell r="C30">
            <v>31161.470722741655</v>
          </cell>
          <cell r="E30">
            <v>0</v>
          </cell>
          <cell r="F30">
            <v>0</v>
          </cell>
          <cell r="G30">
            <v>0</v>
          </cell>
          <cell r="H30">
            <v>46.05490488616644</v>
          </cell>
          <cell r="I30">
            <v>67.668309401196524</v>
          </cell>
          <cell r="J30">
            <v>17.876474658951896</v>
          </cell>
          <cell r="K30">
            <v>3.9401676477492713</v>
          </cell>
          <cell r="L30">
            <v>0</v>
          </cell>
          <cell r="M30">
            <v>0</v>
          </cell>
          <cell r="N30">
            <v>0</v>
          </cell>
          <cell r="O30">
            <v>0</v>
          </cell>
          <cell r="P30">
            <v>0</v>
          </cell>
          <cell r="Q30">
            <v>0</v>
          </cell>
          <cell r="R30">
            <v>0</v>
          </cell>
          <cell r="S30">
            <v>0</v>
          </cell>
          <cell r="T30">
            <v>0</v>
          </cell>
          <cell r="U30">
            <v>0</v>
          </cell>
          <cell r="V30">
            <v>0</v>
          </cell>
          <cell r="W30">
            <v>0</v>
          </cell>
          <cell r="X30">
            <v>0</v>
          </cell>
          <cell r="Y30">
            <v>0</v>
          </cell>
          <cell r="Z30">
            <v>0</v>
          </cell>
          <cell r="AA30">
            <v>0</v>
          </cell>
          <cell r="AB30">
            <v>0</v>
          </cell>
          <cell r="AC30">
            <v>0</v>
          </cell>
          <cell r="AD30">
            <v>0</v>
          </cell>
          <cell r="AE30">
            <v>0</v>
          </cell>
          <cell r="AF30">
            <v>0</v>
          </cell>
          <cell r="AG30">
            <v>0</v>
          </cell>
          <cell r="AH30">
            <v>0</v>
          </cell>
          <cell r="AI30">
            <v>0</v>
          </cell>
          <cell r="AJ30">
            <v>0</v>
          </cell>
          <cell r="AK30">
            <v>0</v>
          </cell>
          <cell r="AL30">
            <v>0</v>
          </cell>
          <cell r="AM30">
            <v>0</v>
          </cell>
          <cell r="AN30">
            <v>0</v>
          </cell>
          <cell r="AO30">
            <v>0</v>
          </cell>
          <cell r="AP30">
            <v>0</v>
          </cell>
          <cell r="AQ30">
            <v>0</v>
          </cell>
          <cell r="AR30">
            <v>0</v>
          </cell>
          <cell r="AS30">
            <v>1447.9432140668457</v>
          </cell>
          <cell r="AT30">
            <v>160.99434679332393</v>
          </cell>
          <cell r="AU30">
            <v>4.4184468859404431</v>
          </cell>
          <cell r="AV30">
            <v>52.395767139879581</v>
          </cell>
          <cell r="AW30">
            <v>32.95601152096728</v>
          </cell>
          <cell r="AX30">
            <v>259.96050387861078</v>
          </cell>
          <cell r="AY30">
            <v>0</v>
          </cell>
          <cell r="AZ30">
            <v>0</v>
          </cell>
          <cell r="BA30">
            <v>0</v>
          </cell>
          <cell r="BB30">
            <v>0</v>
          </cell>
          <cell r="BC30">
            <v>0</v>
          </cell>
          <cell r="BD30">
            <v>0</v>
          </cell>
          <cell r="BE30">
            <v>0</v>
          </cell>
          <cell r="BF30">
            <v>0</v>
          </cell>
          <cell r="BG30">
            <v>143.58717213799409</v>
          </cell>
          <cell r="BH30">
            <v>2.872064885089332</v>
          </cell>
          <cell r="BI30">
            <v>16.197867447060926</v>
          </cell>
          <cell r="BJ30">
            <v>6.802473299303996E-2</v>
          </cell>
          <cell r="BK30">
            <v>0.19391726945059864</v>
          </cell>
          <cell r="BL30">
            <v>3.748369258926092</v>
          </cell>
          <cell r="BM30">
            <v>0.37564125566894169</v>
          </cell>
          <cell r="BN30">
            <v>672.06865128913398</v>
          </cell>
        </row>
        <row r="31">
          <cell r="A31" t="str">
            <v>P27</v>
          </cell>
          <cell r="B31" t="str">
            <v>Textile fabrics</v>
          </cell>
          <cell r="C31">
            <v>15571.015113001687</v>
          </cell>
          <cell r="E31">
            <v>0</v>
          </cell>
          <cell r="F31">
            <v>0</v>
          </cell>
          <cell r="G31">
            <v>0</v>
          </cell>
          <cell r="H31">
            <v>0</v>
          </cell>
          <cell r="I31">
            <v>0</v>
          </cell>
          <cell r="J31">
            <v>0</v>
          </cell>
          <cell r="K31">
            <v>0</v>
          </cell>
          <cell r="L31">
            <v>0</v>
          </cell>
          <cell r="M31">
            <v>198.90277288863953</v>
          </cell>
          <cell r="N31">
            <v>4948.1898331936609</v>
          </cell>
          <cell r="O31">
            <v>4524.5630131485723</v>
          </cell>
          <cell r="P31">
            <v>15.976456116394743</v>
          </cell>
          <cell r="Q31">
            <v>198.7593645186393</v>
          </cell>
          <cell r="R31">
            <v>47.630209373214264</v>
          </cell>
          <cell r="S31">
            <v>23.942138798931452</v>
          </cell>
          <cell r="T31">
            <v>336.48513772006805</v>
          </cell>
          <cell r="U31">
            <v>17.545706177487553</v>
          </cell>
          <cell r="V31">
            <v>0</v>
          </cell>
          <cell r="W31">
            <v>49.25658021296374</v>
          </cell>
          <cell r="X31">
            <v>690.25797441830878</v>
          </cell>
          <cell r="Y31">
            <v>3.6999575364519228</v>
          </cell>
          <cell r="Z31">
            <v>0</v>
          </cell>
          <cell r="AA31">
            <v>0.94997478801776036</v>
          </cell>
          <cell r="AB31">
            <v>0</v>
          </cell>
          <cell r="AC31">
            <v>0</v>
          </cell>
          <cell r="AD31">
            <v>13.874721248397993</v>
          </cell>
          <cell r="AE31">
            <v>36.811478463544027</v>
          </cell>
          <cell r="AF31">
            <v>8.8630089651766468</v>
          </cell>
          <cell r="AG31">
            <v>0</v>
          </cell>
          <cell r="AH31">
            <v>0</v>
          </cell>
          <cell r="AI31">
            <v>1034.9651707054716</v>
          </cell>
          <cell r="AJ31">
            <v>10.363908630298845</v>
          </cell>
          <cell r="AK31">
            <v>465.9905580733672</v>
          </cell>
          <cell r="AL31">
            <v>298.98472366706835</v>
          </cell>
          <cell r="AM31">
            <v>0</v>
          </cell>
          <cell r="AN31">
            <v>0</v>
          </cell>
          <cell r="AO31">
            <v>0</v>
          </cell>
          <cell r="AP31">
            <v>0</v>
          </cell>
          <cell r="AQ31">
            <v>0</v>
          </cell>
          <cell r="AR31">
            <v>0</v>
          </cell>
          <cell r="AS31">
            <v>0</v>
          </cell>
          <cell r="AT31">
            <v>1.2563456469680918</v>
          </cell>
          <cell r="AU31">
            <v>3.4480071021607051E-2</v>
          </cell>
          <cell r="AV31">
            <v>0.40887891579352575</v>
          </cell>
          <cell r="AW31">
            <v>0.25717761176391124</v>
          </cell>
          <cell r="AX31">
            <v>2.0286441973692133</v>
          </cell>
          <cell r="AY31">
            <v>0.90593431434163696</v>
          </cell>
          <cell r="AZ31">
            <v>0.15608593607253324</v>
          </cell>
          <cell r="BA31">
            <v>5.5984917514110596E-2</v>
          </cell>
          <cell r="BB31">
            <v>0</v>
          </cell>
          <cell r="BC31">
            <v>0</v>
          </cell>
          <cell r="BD31">
            <v>0</v>
          </cell>
          <cell r="BE31">
            <v>0</v>
          </cell>
          <cell r="BF31">
            <v>0</v>
          </cell>
          <cell r="BG31">
            <v>14.178213722157397</v>
          </cell>
          <cell r="BH31">
            <v>8.2319563302446941</v>
          </cell>
          <cell r="BI31">
            <v>46.426575583145571</v>
          </cell>
          <cell r="BJ31">
            <v>0.19497353081486632</v>
          </cell>
          <cell r="BK31">
            <v>0.55580864557938203</v>
          </cell>
          <cell r="BL31">
            <v>10.743633338266804</v>
          </cell>
          <cell r="BM31">
            <v>1.0766687161417792</v>
          </cell>
          <cell r="BN31">
            <v>774.77192006426435</v>
          </cell>
        </row>
        <row r="32">
          <cell r="A32" t="str">
            <v>P28</v>
          </cell>
          <cell r="B32" t="str">
            <v>Made-up textile, articles</v>
          </cell>
          <cell r="C32">
            <v>14478.195447461445</v>
          </cell>
          <cell r="E32">
            <v>2005.4173578221159</v>
          </cell>
          <cell r="F32">
            <v>204.4395037756145</v>
          </cell>
          <cell r="G32">
            <v>19.114672425018924</v>
          </cell>
          <cell r="H32">
            <v>61.350003336542287</v>
          </cell>
          <cell r="I32">
            <v>160.78483863153602</v>
          </cell>
          <cell r="J32">
            <v>237.7050184964931</v>
          </cell>
          <cell r="K32">
            <v>41.775866276622466</v>
          </cell>
          <cell r="L32">
            <v>0</v>
          </cell>
          <cell r="M32">
            <v>0</v>
          </cell>
          <cell r="N32">
            <v>0</v>
          </cell>
          <cell r="O32">
            <v>0</v>
          </cell>
          <cell r="P32">
            <v>0</v>
          </cell>
          <cell r="Q32">
            <v>0</v>
          </cell>
          <cell r="R32">
            <v>0</v>
          </cell>
          <cell r="S32">
            <v>0</v>
          </cell>
          <cell r="T32">
            <v>0</v>
          </cell>
          <cell r="U32">
            <v>0</v>
          </cell>
          <cell r="V32">
            <v>0</v>
          </cell>
          <cell r="W32">
            <v>0</v>
          </cell>
          <cell r="X32">
            <v>0</v>
          </cell>
          <cell r="Y32">
            <v>0</v>
          </cell>
          <cell r="Z32">
            <v>0</v>
          </cell>
          <cell r="AA32">
            <v>0</v>
          </cell>
          <cell r="AB32">
            <v>0</v>
          </cell>
          <cell r="AC32">
            <v>0</v>
          </cell>
          <cell r="AD32">
            <v>0</v>
          </cell>
          <cell r="AE32">
            <v>0</v>
          </cell>
          <cell r="AF32">
            <v>1.1558460918814397</v>
          </cell>
          <cell r="AG32">
            <v>0</v>
          </cell>
          <cell r="AH32">
            <v>51.096879113573358</v>
          </cell>
          <cell r="AI32">
            <v>0</v>
          </cell>
          <cell r="AJ32">
            <v>0</v>
          </cell>
          <cell r="AK32">
            <v>0</v>
          </cell>
          <cell r="AL32">
            <v>0</v>
          </cell>
          <cell r="AM32">
            <v>0</v>
          </cell>
          <cell r="AN32">
            <v>0</v>
          </cell>
          <cell r="AO32">
            <v>0</v>
          </cell>
          <cell r="AP32">
            <v>0</v>
          </cell>
          <cell r="AQ32">
            <v>0</v>
          </cell>
          <cell r="AR32">
            <v>0</v>
          </cell>
          <cell r="AS32">
            <v>127.01397251684047</v>
          </cell>
          <cell r="AT32">
            <v>544.47821128659552</v>
          </cell>
          <cell r="AU32">
            <v>14.943059213191145</v>
          </cell>
          <cell r="AV32">
            <v>177.2009647514742</v>
          </cell>
          <cell r="AW32">
            <v>111.45627508966007</v>
          </cell>
          <cell r="AX32">
            <v>879.17888408027636</v>
          </cell>
          <cell r="AY32">
            <v>3.6438590863453344</v>
          </cell>
          <cell r="AZ32">
            <v>0.62781059002268103</v>
          </cell>
          <cell r="BA32">
            <v>0.2251831585939417</v>
          </cell>
          <cell r="BB32">
            <v>0</v>
          </cell>
          <cell r="BC32">
            <v>0</v>
          </cell>
          <cell r="BD32">
            <v>0</v>
          </cell>
          <cell r="BE32">
            <v>0</v>
          </cell>
          <cell r="BF32">
            <v>0</v>
          </cell>
          <cell r="BG32">
            <v>691.33596070503245</v>
          </cell>
          <cell r="BH32">
            <v>47.141360515767595</v>
          </cell>
          <cell r="BI32">
            <v>265.8677778739563</v>
          </cell>
          <cell r="BJ32">
            <v>1.1165410916243792</v>
          </cell>
          <cell r="BK32">
            <v>3.1829099533451153</v>
          </cell>
          <cell r="BL32">
            <v>61.524803112433936</v>
          </cell>
          <cell r="BM32">
            <v>6.1656823806521466</v>
          </cell>
          <cell r="BN32">
            <v>165.28876093498104</v>
          </cell>
        </row>
        <row r="33">
          <cell r="A33" t="str">
            <v>P29</v>
          </cell>
          <cell r="B33" t="str">
            <v>Carpets</v>
          </cell>
          <cell r="C33">
            <v>2873.8466038412962</v>
          </cell>
          <cell r="E33">
            <v>0</v>
          </cell>
          <cell r="F33">
            <v>0</v>
          </cell>
          <cell r="G33">
            <v>0</v>
          </cell>
          <cell r="H33">
            <v>29.824243665604552</v>
          </cell>
          <cell r="I33">
            <v>68.961188228260212</v>
          </cell>
          <cell r="J33">
            <v>135.56893970630298</v>
          </cell>
          <cell r="K33">
            <v>21.392340900527863</v>
          </cell>
          <cell r="L33">
            <v>0</v>
          </cell>
          <cell r="M33">
            <v>0</v>
          </cell>
          <cell r="N33">
            <v>151.26127283504454</v>
          </cell>
          <cell r="O33">
            <v>0</v>
          </cell>
          <cell r="P33">
            <v>0</v>
          </cell>
          <cell r="Q33">
            <v>0</v>
          </cell>
          <cell r="R33">
            <v>0</v>
          </cell>
          <cell r="S33">
            <v>0</v>
          </cell>
          <cell r="T33">
            <v>0</v>
          </cell>
          <cell r="U33">
            <v>0</v>
          </cell>
          <cell r="V33">
            <v>0</v>
          </cell>
          <cell r="W33">
            <v>0</v>
          </cell>
          <cell r="X33">
            <v>0</v>
          </cell>
          <cell r="Y33">
            <v>0</v>
          </cell>
          <cell r="Z33">
            <v>0</v>
          </cell>
          <cell r="AA33">
            <v>0</v>
          </cell>
          <cell r="AB33">
            <v>0</v>
          </cell>
          <cell r="AC33">
            <v>0</v>
          </cell>
          <cell r="AD33">
            <v>0</v>
          </cell>
          <cell r="AE33">
            <v>0</v>
          </cell>
          <cell r="AF33">
            <v>0</v>
          </cell>
          <cell r="AG33">
            <v>0</v>
          </cell>
          <cell r="AH33">
            <v>0</v>
          </cell>
          <cell r="AI33">
            <v>1318.3779534765256</v>
          </cell>
          <cell r="AJ33">
            <v>3.4729313202812073</v>
          </cell>
          <cell r="AK33">
            <v>0</v>
          </cell>
          <cell r="AL33">
            <v>9.78887493594695</v>
          </cell>
          <cell r="AM33">
            <v>0</v>
          </cell>
          <cell r="AN33">
            <v>0</v>
          </cell>
          <cell r="AO33">
            <v>72.822489302497559</v>
          </cell>
          <cell r="AP33">
            <v>0</v>
          </cell>
          <cell r="AQ33">
            <v>0</v>
          </cell>
          <cell r="AR33">
            <v>0</v>
          </cell>
          <cell r="AS33">
            <v>0</v>
          </cell>
          <cell r="AT33">
            <v>21.482795531340656</v>
          </cell>
          <cell r="AU33">
            <v>0.58958959061215632</v>
          </cell>
          <cell r="AV33">
            <v>6.9915967522683573</v>
          </cell>
          <cell r="AW33">
            <v>4.3975907920688133</v>
          </cell>
          <cell r="AX33">
            <v>34.688661200121224</v>
          </cell>
          <cell r="AY33">
            <v>0</v>
          </cell>
          <cell r="AZ33">
            <v>0</v>
          </cell>
          <cell r="BA33">
            <v>0</v>
          </cell>
          <cell r="BB33">
            <v>0</v>
          </cell>
          <cell r="BC33">
            <v>0</v>
          </cell>
          <cell r="BD33">
            <v>0</v>
          </cell>
          <cell r="BE33">
            <v>0</v>
          </cell>
          <cell r="BF33">
            <v>0</v>
          </cell>
          <cell r="BG33">
            <v>0</v>
          </cell>
          <cell r="BH33">
            <v>0</v>
          </cell>
          <cell r="BI33">
            <v>0</v>
          </cell>
          <cell r="BJ33">
            <v>0</v>
          </cell>
          <cell r="BK33">
            <v>0</v>
          </cell>
          <cell r="BL33">
            <v>0</v>
          </cell>
          <cell r="BM33">
            <v>0</v>
          </cell>
          <cell r="BN33">
            <v>42.095682039773244</v>
          </cell>
        </row>
        <row r="34">
          <cell r="A34" t="str">
            <v>P30</v>
          </cell>
          <cell r="B34" t="str">
            <v>Textile n.e.c.</v>
          </cell>
          <cell r="C34">
            <v>7061.0264893746335</v>
          </cell>
          <cell r="E34">
            <v>6.8008137942140943</v>
          </cell>
          <cell r="F34">
            <v>0</v>
          </cell>
          <cell r="G34">
            <v>0</v>
          </cell>
          <cell r="H34">
            <v>1.953171939640387</v>
          </cell>
          <cell r="I34">
            <v>7.1256228534447477</v>
          </cell>
          <cell r="J34">
            <v>8.4709456868698521</v>
          </cell>
          <cell r="K34">
            <v>1.8670877104134123</v>
          </cell>
          <cell r="L34">
            <v>0</v>
          </cell>
          <cell r="M34">
            <v>0</v>
          </cell>
          <cell r="N34">
            <v>195.17035732823823</v>
          </cell>
          <cell r="O34">
            <v>767.10734043487639</v>
          </cell>
          <cell r="P34">
            <v>5.4773213778330652</v>
          </cell>
          <cell r="Q34">
            <v>81.502000869574815</v>
          </cell>
          <cell r="R34">
            <v>0</v>
          </cell>
          <cell r="S34">
            <v>588.89822167733917</v>
          </cell>
          <cell r="T34">
            <v>0</v>
          </cell>
          <cell r="U34">
            <v>0</v>
          </cell>
          <cell r="V34">
            <v>0</v>
          </cell>
          <cell r="W34">
            <v>688.65359234796119</v>
          </cell>
          <cell r="X34">
            <v>0</v>
          </cell>
          <cell r="Y34">
            <v>0</v>
          </cell>
          <cell r="Z34">
            <v>0</v>
          </cell>
          <cell r="AA34">
            <v>0</v>
          </cell>
          <cell r="AB34">
            <v>0</v>
          </cell>
          <cell r="AC34">
            <v>0</v>
          </cell>
          <cell r="AD34">
            <v>0.34246127962217454</v>
          </cell>
          <cell r="AE34">
            <v>92.275263031660415</v>
          </cell>
          <cell r="AF34">
            <v>30.347259274351426</v>
          </cell>
          <cell r="AG34">
            <v>44.346972668063366</v>
          </cell>
          <cell r="AH34">
            <v>0</v>
          </cell>
          <cell r="AI34">
            <v>407.18937099618483</v>
          </cell>
          <cell r="AJ34">
            <v>29.927837333304421</v>
          </cell>
          <cell r="AK34">
            <v>47.10878978897442</v>
          </cell>
          <cell r="AL34">
            <v>101.58113059565423</v>
          </cell>
          <cell r="AM34">
            <v>0</v>
          </cell>
          <cell r="AN34">
            <v>0</v>
          </cell>
          <cell r="AO34">
            <v>1346.9175133825449</v>
          </cell>
          <cell r="AP34">
            <v>0</v>
          </cell>
          <cell r="AQ34">
            <v>0</v>
          </cell>
          <cell r="AR34">
            <v>0</v>
          </cell>
          <cell r="AS34">
            <v>0</v>
          </cell>
          <cell r="AT34">
            <v>8.9792712328790856</v>
          </cell>
          <cell r="AU34">
            <v>0.24643370284213162</v>
          </cell>
          <cell r="AV34">
            <v>2.9223125778927077</v>
          </cell>
          <cell r="AW34">
            <v>1.8380829643698187</v>
          </cell>
          <cell r="AX34">
            <v>14.498992794812606</v>
          </cell>
          <cell r="AY34">
            <v>0</v>
          </cell>
          <cell r="AZ34">
            <v>0</v>
          </cell>
          <cell r="BA34">
            <v>0</v>
          </cell>
          <cell r="BB34">
            <v>0</v>
          </cell>
          <cell r="BC34">
            <v>0</v>
          </cell>
          <cell r="BD34">
            <v>0</v>
          </cell>
          <cell r="BE34">
            <v>0</v>
          </cell>
          <cell r="BF34">
            <v>0</v>
          </cell>
          <cell r="BG34">
            <v>26.079295251003419</v>
          </cell>
          <cell r="BH34">
            <v>0</v>
          </cell>
          <cell r="BI34">
            <v>0</v>
          </cell>
          <cell r="BJ34">
            <v>0</v>
          </cell>
          <cell r="BK34">
            <v>0</v>
          </cell>
          <cell r="BL34">
            <v>0</v>
          </cell>
          <cell r="BM34">
            <v>0</v>
          </cell>
          <cell r="BN34">
            <v>1011.5988152147761</v>
          </cell>
        </row>
        <row r="35">
          <cell r="A35" t="str">
            <v>P31</v>
          </cell>
          <cell r="B35" t="str">
            <v>Knitting fabrics</v>
          </cell>
          <cell r="C35">
            <v>3477.626808559909</v>
          </cell>
          <cell r="E35">
            <v>0</v>
          </cell>
          <cell r="F35">
            <v>0</v>
          </cell>
          <cell r="G35">
            <v>0</v>
          </cell>
          <cell r="H35">
            <v>0</v>
          </cell>
          <cell r="I35">
            <v>0</v>
          </cell>
          <cell r="J35">
            <v>0</v>
          </cell>
          <cell r="K35">
            <v>0</v>
          </cell>
          <cell r="L35">
            <v>0</v>
          </cell>
          <cell r="M35">
            <v>0</v>
          </cell>
          <cell r="N35">
            <v>50.266054259475624</v>
          </cell>
          <cell r="O35">
            <v>1373.6998256671945</v>
          </cell>
          <cell r="P35">
            <v>0</v>
          </cell>
          <cell r="Q35">
            <v>0</v>
          </cell>
          <cell r="R35">
            <v>0</v>
          </cell>
          <cell r="S35">
            <v>0</v>
          </cell>
          <cell r="T35">
            <v>0</v>
          </cell>
          <cell r="U35">
            <v>0</v>
          </cell>
          <cell r="V35">
            <v>0</v>
          </cell>
          <cell r="W35">
            <v>0</v>
          </cell>
          <cell r="X35">
            <v>0</v>
          </cell>
          <cell r="Y35">
            <v>0</v>
          </cell>
          <cell r="Z35">
            <v>0</v>
          </cell>
          <cell r="AA35">
            <v>0</v>
          </cell>
          <cell r="AB35">
            <v>0</v>
          </cell>
          <cell r="AC35">
            <v>0</v>
          </cell>
          <cell r="AD35">
            <v>0</v>
          </cell>
          <cell r="AE35">
            <v>0</v>
          </cell>
          <cell r="AF35">
            <v>0</v>
          </cell>
          <cell r="AG35">
            <v>0</v>
          </cell>
          <cell r="AH35">
            <v>0</v>
          </cell>
          <cell r="AI35">
            <v>0</v>
          </cell>
          <cell r="AJ35">
            <v>0</v>
          </cell>
          <cell r="AK35">
            <v>0</v>
          </cell>
          <cell r="AL35">
            <v>102.36908448073901</v>
          </cell>
          <cell r="AM35">
            <v>0</v>
          </cell>
          <cell r="AN35">
            <v>0</v>
          </cell>
          <cell r="AO35">
            <v>0</v>
          </cell>
          <cell r="AP35">
            <v>0</v>
          </cell>
          <cell r="AQ35">
            <v>0</v>
          </cell>
          <cell r="AR35">
            <v>0</v>
          </cell>
          <cell r="AS35">
            <v>0</v>
          </cell>
          <cell r="AT35">
            <v>0</v>
          </cell>
          <cell r="AU35">
            <v>0</v>
          </cell>
          <cell r="AV35">
            <v>0</v>
          </cell>
          <cell r="AW35">
            <v>0</v>
          </cell>
          <cell r="AX35">
            <v>0</v>
          </cell>
          <cell r="AY35">
            <v>0</v>
          </cell>
          <cell r="AZ35">
            <v>0</v>
          </cell>
          <cell r="BA35">
            <v>0</v>
          </cell>
          <cell r="BB35">
            <v>0</v>
          </cell>
          <cell r="BC35">
            <v>0</v>
          </cell>
          <cell r="BD35">
            <v>0</v>
          </cell>
          <cell r="BE35">
            <v>0</v>
          </cell>
          <cell r="BF35">
            <v>0</v>
          </cell>
          <cell r="BG35">
            <v>17.94592962465433</v>
          </cell>
          <cell r="BH35">
            <v>83.536435618693872</v>
          </cell>
          <cell r="BI35">
            <v>471.12867058693212</v>
          </cell>
          <cell r="BJ35">
            <v>1.9785568765014836</v>
          </cell>
          <cell r="BK35">
            <v>5.6402477461120748</v>
          </cell>
          <cell r="BL35">
            <v>109.02448927912472</v>
          </cell>
          <cell r="BM35">
            <v>10.925843539547213</v>
          </cell>
          <cell r="BN35">
            <v>383.46835606964504</v>
          </cell>
        </row>
        <row r="36">
          <cell r="A36" t="str">
            <v>P32</v>
          </cell>
          <cell r="B36" t="str">
            <v>Wearing apparel</v>
          </cell>
          <cell r="C36">
            <v>52758.713078324807</v>
          </cell>
          <cell r="E36">
            <v>0</v>
          </cell>
          <cell r="F36">
            <v>0</v>
          </cell>
          <cell r="G36">
            <v>0</v>
          </cell>
          <cell r="H36">
            <v>39.653662148459645</v>
          </cell>
          <cell r="I36">
            <v>72.27496130430761</v>
          </cell>
          <cell r="J36">
            <v>105.88769023261307</v>
          </cell>
          <cell r="K36">
            <v>18.541197639825874</v>
          </cell>
          <cell r="L36">
            <v>0</v>
          </cell>
          <cell r="M36">
            <v>0</v>
          </cell>
          <cell r="N36">
            <v>0</v>
          </cell>
          <cell r="O36">
            <v>1.2154654781276977</v>
          </cell>
          <cell r="P36">
            <v>0</v>
          </cell>
          <cell r="Q36">
            <v>0</v>
          </cell>
          <cell r="R36">
            <v>0</v>
          </cell>
          <cell r="S36">
            <v>0</v>
          </cell>
          <cell r="T36">
            <v>0</v>
          </cell>
          <cell r="U36">
            <v>0</v>
          </cell>
          <cell r="V36">
            <v>0</v>
          </cell>
          <cell r="W36">
            <v>0</v>
          </cell>
          <cell r="X36">
            <v>0</v>
          </cell>
          <cell r="Y36">
            <v>0</v>
          </cell>
          <cell r="Z36">
            <v>0</v>
          </cell>
          <cell r="AA36">
            <v>0</v>
          </cell>
          <cell r="AB36">
            <v>0</v>
          </cell>
          <cell r="AC36">
            <v>0</v>
          </cell>
          <cell r="AD36">
            <v>0</v>
          </cell>
          <cell r="AE36">
            <v>0</v>
          </cell>
          <cell r="AF36">
            <v>0</v>
          </cell>
          <cell r="AG36">
            <v>0</v>
          </cell>
          <cell r="AH36">
            <v>0</v>
          </cell>
          <cell r="AI36">
            <v>0</v>
          </cell>
          <cell r="AJ36">
            <v>0</v>
          </cell>
          <cell r="AK36">
            <v>0</v>
          </cell>
          <cell r="AL36">
            <v>8.3530588958537599E-2</v>
          </cell>
          <cell r="AM36">
            <v>9.9335947584907167</v>
          </cell>
          <cell r="AN36">
            <v>0</v>
          </cell>
          <cell r="AO36">
            <v>0</v>
          </cell>
          <cell r="AP36">
            <v>392.48040472487997</v>
          </cell>
          <cell r="AQ36">
            <v>132.86988707990827</v>
          </cell>
          <cell r="AR36">
            <v>0</v>
          </cell>
          <cell r="AS36">
            <v>7.6025865981477896</v>
          </cell>
          <cell r="AT36">
            <v>33.32462677392931</v>
          </cell>
          <cell r="AU36">
            <v>0.91458548903843651</v>
          </cell>
          <cell r="AV36">
            <v>10.845532276432747</v>
          </cell>
          <cell r="AW36">
            <v>6.8216481247222536</v>
          </cell>
          <cell r="AX36">
            <v>53.809881777019989</v>
          </cell>
          <cell r="AY36">
            <v>0.39212418978873836</v>
          </cell>
          <cell r="AZ36">
            <v>6.7560164408098325E-2</v>
          </cell>
          <cell r="BA36">
            <v>2.423248581390133E-2</v>
          </cell>
          <cell r="BB36">
            <v>15.902153589949592</v>
          </cell>
          <cell r="BC36">
            <v>1.2927015627622582</v>
          </cell>
          <cell r="BD36">
            <v>4.8058974011059039</v>
          </cell>
          <cell r="BE36">
            <v>0.4777071282271752</v>
          </cell>
          <cell r="BF36">
            <v>17.121028145040839</v>
          </cell>
          <cell r="BG36">
            <v>187.14831688628777</v>
          </cell>
          <cell r="BH36">
            <v>4.410083252792961</v>
          </cell>
          <cell r="BI36">
            <v>24.871981246002168</v>
          </cell>
          <cell r="BJ36">
            <v>0.10445263173049264</v>
          </cell>
          <cell r="BK36">
            <v>0.29776183221738406</v>
          </cell>
          <cell r="BL36">
            <v>5.7556570465711046</v>
          </cell>
          <cell r="BM36">
            <v>0.57680076076420916</v>
          </cell>
          <cell r="BN36">
            <v>12.512104863958907</v>
          </cell>
        </row>
        <row r="37">
          <cell r="A37" t="str">
            <v>P33</v>
          </cell>
          <cell r="B37" t="str">
            <v>Leather products</v>
          </cell>
          <cell r="C37">
            <v>8847.5700513545107</v>
          </cell>
          <cell r="E37">
            <v>0</v>
          </cell>
          <cell r="F37">
            <v>0</v>
          </cell>
          <cell r="G37">
            <v>0</v>
          </cell>
          <cell r="H37">
            <v>39.302665585807951</v>
          </cell>
          <cell r="I37">
            <v>23.521188822838994</v>
          </cell>
          <cell r="J37">
            <v>55.63646943266474</v>
          </cell>
          <cell r="K37">
            <v>8.206766325038668</v>
          </cell>
          <cell r="L37">
            <v>0</v>
          </cell>
          <cell r="M37">
            <v>0</v>
          </cell>
          <cell r="N37">
            <v>27.29997293372357</v>
          </cell>
          <cell r="O37">
            <v>0</v>
          </cell>
          <cell r="P37">
            <v>252.79518458449033</v>
          </cell>
          <cell r="Q37">
            <v>1089.8617522032011</v>
          </cell>
          <cell r="R37">
            <v>0</v>
          </cell>
          <cell r="S37">
            <v>32.551711440015161</v>
          </cell>
          <cell r="T37">
            <v>1.2329246158301701</v>
          </cell>
          <cell r="U37">
            <v>0</v>
          </cell>
          <cell r="V37">
            <v>0</v>
          </cell>
          <cell r="W37">
            <v>0</v>
          </cell>
          <cell r="X37">
            <v>0</v>
          </cell>
          <cell r="Y37">
            <v>0</v>
          </cell>
          <cell r="Z37">
            <v>0</v>
          </cell>
          <cell r="AA37">
            <v>0</v>
          </cell>
          <cell r="AB37">
            <v>0</v>
          </cell>
          <cell r="AC37">
            <v>0</v>
          </cell>
          <cell r="AD37">
            <v>0</v>
          </cell>
          <cell r="AE37">
            <v>0</v>
          </cell>
          <cell r="AF37">
            <v>0</v>
          </cell>
          <cell r="AG37">
            <v>0</v>
          </cell>
          <cell r="AH37">
            <v>0</v>
          </cell>
          <cell r="AI37">
            <v>4375.841224096248</v>
          </cell>
          <cell r="AJ37">
            <v>0</v>
          </cell>
          <cell r="AK37">
            <v>375.47352550079859</v>
          </cell>
          <cell r="AL37">
            <v>22.260000204862351</v>
          </cell>
          <cell r="AM37">
            <v>0</v>
          </cell>
          <cell r="AN37">
            <v>0</v>
          </cell>
          <cell r="AO37">
            <v>0</v>
          </cell>
          <cell r="AP37">
            <v>0</v>
          </cell>
          <cell r="AQ37">
            <v>0</v>
          </cell>
          <cell r="AR37">
            <v>0</v>
          </cell>
          <cell r="AS37">
            <v>0</v>
          </cell>
          <cell r="AT37">
            <v>0</v>
          </cell>
          <cell r="AU37">
            <v>0</v>
          </cell>
          <cell r="AV37">
            <v>0</v>
          </cell>
          <cell r="AW37">
            <v>0</v>
          </cell>
          <cell r="AX37">
            <v>0</v>
          </cell>
          <cell r="AY37">
            <v>0</v>
          </cell>
          <cell r="AZ37">
            <v>0</v>
          </cell>
          <cell r="BA37">
            <v>0</v>
          </cell>
          <cell r="BB37">
            <v>0</v>
          </cell>
          <cell r="BC37">
            <v>0</v>
          </cell>
          <cell r="BD37">
            <v>0</v>
          </cell>
          <cell r="BE37">
            <v>0</v>
          </cell>
          <cell r="BF37">
            <v>0</v>
          </cell>
          <cell r="BG37">
            <v>53.677123102216854</v>
          </cell>
          <cell r="BH37">
            <v>16.205757593372152</v>
          </cell>
          <cell r="BI37">
            <v>91.39720858656014</v>
          </cell>
          <cell r="BJ37">
            <v>0.38383266999372845</v>
          </cell>
          <cell r="BK37">
            <v>1.0941870701459508</v>
          </cell>
          <cell r="BL37">
            <v>21.150345138778011</v>
          </cell>
          <cell r="BM37">
            <v>2.1195729814618733</v>
          </cell>
          <cell r="BN37">
            <v>68.614281424669244</v>
          </cell>
        </row>
        <row r="38">
          <cell r="A38" t="str">
            <v>P34</v>
          </cell>
          <cell r="B38" t="str">
            <v>Footwear</v>
          </cell>
          <cell r="C38">
            <v>17027.461503269424</v>
          </cell>
          <cell r="E38">
            <v>0</v>
          </cell>
          <cell r="F38">
            <v>0</v>
          </cell>
          <cell r="G38">
            <v>0</v>
          </cell>
          <cell r="H38">
            <v>37.75742846391929</v>
          </cell>
          <cell r="I38">
            <v>101.63943078615324</v>
          </cell>
          <cell r="J38">
            <v>329.95594112364529</v>
          </cell>
          <cell r="K38">
            <v>57.881894778065799</v>
          </cell>
          <cell r="L38">
            <v>0</v>
          </cell>
          <cell r="M38">
            <v>0</v>
          </cell>
          <cell r="N38">
            <v>0</v>
          </cell>
          <cell r="O38">
            <v>1.3926053721575509</v>
          </cell>
          <cell r="P38">
            <v>3.5403305359090407</v>
          </cell>
          <cell r="Q38">
            <v>607.39515357537709</v>
          </cell>
          <cell r="R38">
            <v>0</v>
          </cell>
          <cell r="S38">
            <v>0</v>
          </cell>
          <cell r="T38">
            <v>0</v>
          </cell>
          <cell r="U38">
            <v>0</v>
          </cell>
          <cell r="V38">
            <v>0</v>
          </cell>
          <cell r="W38">
            <v>0</v>
          </cell>
          <cell r="X38">
            <v>0</v>
          </cell>
          <cell r="Y38">
            <v>0</v>
          </cell>
          <cell r="Z38">
            <v>0</v>
          </cell>
          <cell r="AA38">
            <v>0</v>
          </cell>
          <cell r="AB38">
            <v>0</v>
          </cell>
          <cell r="AC38">
            <v>0</v>
          </cell>
          <cell r="AD38">
            <v>0</v>
          </cell>
          <cell r="AE38">
            <v>0</v>
          </cell>
          <cell r="AF38">
            <v>0</v>
          </cell>
          <cell r="AG38">
            <v>0</v>
          </cell>
          <cell r="AH38">
            <v>0</v>
          </cell>
          <cell r="AI38">
            <v>0</v>
          </cell>
          <cell r="AJ38">
            <v>0</v>
          </cell>
          <cell r="AK38">
            <v>0</v>
          </cell>
          <cell r="AL38">
            <v>0.24790748094864298</v>
          </cell>
          <cell r="AM38">
            <v>0</v>
          </cell>
          <cell r="AN38">
            <v>10.799593784505795</v>
          </cell>
          <cell r="AO38">
            <v>286.63292577845726</v>
          </cell>
          <cell r="AP38">
            <v>107.54736549854928</v>
          </cell>
          <cell r="AQ38">
            <v>36.408967524253043</v>
          </cell>
          <cell r="AR38">
            <v>0</v>
          </cell>
          <cell r="AS38">
            <v>0</v>
          </cell>
          <cell r="AT38">
            <v>0</v>
          </cell>
          <cell r="AU38">
            <v>0</v>
          </cell>
          <cell r="AV38">
            <v>0</v>
          </cell>
          <cell r="AW38">
            <v>0</v>
          </cell>
          <cell r="AX38">
            <v>0</v>
          </cell>
          <cell r="AY38">
            <v>0</v>
          </cell>
          <cell r="AZ38">
            <v>0</v>
          </cell>
          <cell r="BA38">
            <v>0</v>
          </cell>
          <cell r="BB38">
            <v>0</v>
          </cell>
          <cell r="BC38">
            <v>0</v>
          </cell>
          <cell r="BD38">
            <v>0</v>
          </cell>
          <cell r="BE38">
            <v>0</v>
          </cell>
          <cell r="BF38">
            <v>0</v>
          </cell>
          <cell r="BG38">
            <v>247.70211896508698</v>
          </cell>
          <cell r="BH38">
            <v>44.337875827060408</v>
          </cell>
          <cell r="BI38">
            <v>250.05668892074038</v>
          </cell>
          <cell r="BJ38">
            <v>1.0501406776262701</v>
          </cell>
          <cell r="BK38">
            <v>2.9936231100697124</v>
          </cell>
          <cell r="BL38">
            <v>57.86593876031661</v>
          </cell>
          <cell r="BM38">
            <v>5.7990108217392615</v>
          </cell>
          <cell r="BN38">
            <v>119.18670467147088</v>
          </cell>
        </row>
        <row r="39">
          <cell r="A39" t="str">
            <v>P35</v>
          </cell>
          <cell r="B39" t="str">
            <v>Wood products</v>
          </cell>
          <cell r="C39">
            <v>33831.426875764831</v>
          </cell>
          <cell r="E39">
            <v>379.55588914470076</v>
          </cell>
          <cell r="F39">
            <v>27.130854161361832</v>
          </cell>
          <cell r="G39">
            <v>1.2146531576875899</v>
          </cell>
          <cell r="H39">
            <v>68.553893388164084</v>
          </cell>
          <cell r="I39">
            <v>1873.278384259263</v>
          </cell>
          <cell r="J39">
            <v>382.52851538862677</v>
          </cell>
          <cell r="K39">
            <v>76.453291972071426</v>
          </cell>
          <cell r="L39">
            <v>2705.4419720734918</v>
          </cell>
          <cell r="M39">
            <v>1321.0184395232955</v>
          </cell>
          <cell r="N39">
            <v>118.01884303907761</v>
          </cell>
          <cell r="O39">
            <v>37.847176512545445</v>
          </cell>
          <cell r="P39">
            <v>5.3448032714112035</v>
          </cell>
          <cell r="Q39">
            <v>32.200634377415668</v>
          </cell>
          <cell r="R39">
            <v>5488.1610640042509</v>
          </cell>
          <cell r="S39">
            <v>837.81098068196206</v>
          </cell>
          <cell r="T39">
            <v>52.681582841301228</v>
          </cell>
          <cell r="U39">
            <v>632.87954418176719</v>
          </cell>
          <cell r="V39">
            <v>356.32827330111331</v>
          </cell>
          <cell r="W39">
            <v>1600.1628130698514</v>
          </cell>
          <cell r="X39">
            <v>10.077810394812479</v>
          </cell>
          <cell r="Y39">
            <v>83.439401052300013</v>
          </cell>
          <cell r="Z39">
            <v>52.777323124161548</v>
          </cell>
          <cell r="AA39">
            <v>324.75723181909802</v>
          </cell>
          <cell r="AB39">
            <v>315.48885706361466</v>
          </cell>
          <cell r="AC39">
            <v>40.434307782231492</v>
          </cell>
          <cell r="AD39">
            <v>345.81927276654392</v>
          </cell>
          <cell r="AE39">
            <v>138.4212663901337</v>
          </cell>
          <cell r="AF39">
            <v>58.593844706938064</v>
          </cell>
          <cell r="AG39">
            <v>68.470055096361833</v>
          </cell>
          <cell r="AH39">
            <v>5.7922216603523511</v>
          </cell>
          <cell r="AI39">
            <v>925.42903840769429</v>
          </cell>
          <cell r="AJ39">
            <v>146.97169952429158</v>
          </cell>
          <cell r="AK39">
            <v>3306.4438383290371</v>
          </cell>
          <cell r="AL39">
            <v>145.41802832071025</v>
          </cell>
          <cell r="AM39">
            <v>112.98504956217491</v>
          </cell>
          <cell r="AN39">
            <v>28.912799569260017</v>
          </cell>
          <cell r="AO39">
            <v>1973.7252526715401</v>
          </cell>
          <cell r="AP39">
            <v>923.73701538212197</v>
          </cell>
          <cell r="AQ39">
            <v>578.12399879488873</v>
          </cell>
          <cell r="AR39">
            <v>13.492535585267641</v>
          </cell>
          <cell r="AS39">
            <v>53.209166788928528</v>
          </cell>
          <cell r="AT39">
            <v>496.12051839447747</v>
          </cell>
          <cell r="AU39">
            <v>8.5744017772780072</v>
          </cell>
          <cell r="AV39">
            <v>102.72364147694159</v>
          </cell>
          <cell r="AW39">
            <v>96.003014540469508</v>
          </cell>
          <cell r="AX39">
            <v>656.61703090509798</v>
          </cell>
          <cell r="AY39">
            <v>0</v>
          </cell>
          <cell r="AZ39">
            <v>0</v>
          </cell>
          <cell r="BA39">
            <v>0</v>
          </cell>
          <cell r="BB39">
            <v>336.37835735586668</v>
          </cell>
          <cell r="BC39">
            <v>0.47552798159798249</v>
          </cell>
          <cell r="BD39">
            <v>0.28681427967994388</v>
          </cell>
          <cell r="BE39">
            <v>0.26693981588650195</v>
          </cell>
          <cell r="BF39">
            <v>54.374681360164516</v>
          </cell>
          <cell r="BG39">
            <v>546.3527086394713</v>
          </cell>
          <cell r="BH39">
            <v>110.48795794534919</v>
          </cell>
          <cell r="BI39">
            <v>493.50178264666101</v>
          </cell>
          <cell r="BJ39">
            <v>2.6774423398293394</v>
          </cell>
          <cell r="BK39">
            <v>5.8520798045242524</v>
          </cell>
          <cell r="BL39">
            <v>107.3500152114032</v>
          </cell>
          <cell r="BM39">
            <v>12.121245774565889</v>
          </cell>
          <cell r="BN39">
            <v>1204.7952905445559</v>
          </cell>
        </row>
        <row r="40">
          <cell r="A40" t="str">
            <v>P36</v>
          </cell>
          <cell r="B40" t="str">
            <v>Paper products</v>
          </cell>
          <cell r="C40">
            <v>67904.456210125703</v>
          </cell>
          <cell r="E40">
            <v>26.724229121520114</v>
          </cell>
          <cell r="F40">
            <v>11.507053967709846</v>
          </cell>
          <cell r="G40">
            <v>2.3182778210718897</v>
          </cell>
          <cell r="H40">
            <v>21.838324763813795</v>
          </cell>
          <cell r="I40">
            <v>32.250676005626239</v>
          </cell>
          <cell r="J40">
            <v>98.416731492092893</v>
          </cell>
          <cell r="K40">
            <v>26.167444963845728</v>
          </cell>
          <cell r="L40">
            <v>2908.4913560120053</v>
          </cell>
          <cell r="M40">
            <v>1325.8848893675656</v>
          </cell>
          <cell r="N40">
            <v>170.23363573191929</v>
          </cell>
          <cell r="O40">
            <v>72.640240085332621</v>
          </cell>
          <cell r="P40">
            <v>12.994072613775192</v>
          </cell>
          <cell r="Q40">
            <v>62.911473321902477</v>
          </cell>
          <cell r="R40">
            <v>222.62486916838736</v>
          </cell>
          <cell r="S40">
            <v>13695.176835416847</v>
          </cell>
          <cell r="T40">
            <v>5631.8714208813326</v>
          </cell>
          <cell r="U40">
            <v>121.82701294436048</v>
          </cell>
          <cell r="V40">
            <v>252.35329301023353</v>
          </cell>
          <cell r="W40">
            <v>2485.3670640255086</v>
          </cell>
          <cell r="X40">
            <v>13.292361366071079</v>
          </cell>
          <cell r="Y40">
            <v>277.74014709336979</v>
          </cell>
          <cell r="Z40">
            <v>33.575475678190848</v>
          </cell>
          <cell r="AA40">
            <v>285.58851392020938</v>
          </cell>
          <cell r="AB40">
            <v>88.682022737308102</v>
          </cell>
          <cell r="AC40">
            <v>31.317105046384551</v>
          </cell>
          <cell r="AD40">
            <v>86.868761349337831</v>
          </cell>
          <cell r="AE40">
            <v>167.7264878492889</v>
          </cell>
          <cell r="AF40">
            <v>108.16088356085339</v>
          </cell>
          <cell r="AG40">
            <v>30.460579837557937</v>
          </cell>
          <cell r="AH40">
            <v>25.159312756785461</v>
          </cell>
          <cell r="AI40">
            <v>900.54283270946576</v>
          </cell>
          <cell r="AJ40">
            <v>5.3183702678646601</v>
          </cell>
          <cell r="AK40">
            <v>122.27444358995366</v>
          </cell>
          <cell r="AL40">
            <v>414.54496406027766</v>
          </cell>
          <cell r="AM40">
            <v>42.097411931204697</v>
          </cell>
          <cell r="AN40">
            <v>6.1095904842562572</v>
          </cell>
          <cell r="AO40">
            <v>268.07086274229073</v>
          </cell>
          <cell r="AP40">
            <v>8290.5472127472058</v>
          </cell>
          <cell r="AQ40">
            <v>3061.2408979237343</v>
          </cell>
          <cell r="AR40">
            <v>78.800999777480556</v>
          </cell>
          <cell r="AS40">
            <v>42.901375594307083</v>
          </cell>
          <cell r="AT40">
            <v>640.64238540735721</v>
          </cell>
          <cell r="AU40">
            <v>13.730695255252257</v>
          </cell>
          <cell r="AV40">
            <v>172.46281066484531</v>
          </cell>
          <cell r="AW40">
            <v>127.56235962880436</v>
          </cell>
          <cell r="AX40">
            <v>889.76646543272921</v>
          </cell>
          <cell r="AY40">
            <v>74.908292374498131</v>
          </cell>
          <cell r="AZ40">
            <v>12.906157488212013</v>
          </cell>
          <cell r="BA40">
            <v>4.6291817224704994</v>
          </cell>
          <cell r="BB40">
            <v>2037.8468411135791</v>
          </cell>
          <cell r="BC40">
            <v>146.22054479935326</v>
          </cell>
          <cell r="BD40">
            <v>536.89127373990425</v>
          </cell>
          <cell r="BE40">
            <v>54.98755463655862</v>
          </cell>
          <cell r="BF40">
            <v>2071.9832018294578</v>
          </cell>
          <cell r="BG40">
            <v>853.99265431491426</v>
          </cell>
          <cell r="BH40">
            <v>225.44774526257493</v>
          </cell>
          <cell r="BI40">
            <v>1160.2294025377848</v>
          </cell>
          <cell r="BJ40">
            <v>4.8045928584141935</v>
          </cell>
          <cell r="BK40">
            <v>16.05464218414572</v>
          </cell>
          <cell r="BL40">
            <v>253.68317617079072</v>
          </cell>
          <cell r="BM40">
            <v>26.973693217286336</v>
          </cell>
          <cell r="BN40">
            <v>607.92030191618028</v>
          </cell>
        </row>
        <row r="41">
          <cell r="A41" t="str">
            <v>P37</v>
          </cell>
          <cell r="B41" t="str">
            <v>Printing</v>
          </cell>
          <cell r="C41">
            <v>34032.117804961505</v>
          </cell>
          <cell r="E41">
            <v>5.138708705526005</v>
          </cell>
          <cell r="F41">
            <v>2.2126512285891176</v>
          </cell>
          <cell r="G41">
            <v>0.69342551840709266</v>
          </cell>
          <cell r="H41">
            <v>3.0398734784622565</v>
          </cell>
          <cell r="I41">
            <v>4.576514826413435</v>
          </cell>
          <cell r="J41">
            <v>12.875195188528631</v>
          </cell>
          <cell r="K41">
            <v>1.9244388945437829</v>
          </cell>
          <cell r="L41">
            <v>63.059450837695195</v>
          </cell>
          <cell r="M41">
            <v>3.7620915867593481</v>
          </cell>
          <cell r="N41">
            <v>16.575832426760428</v>
          </cell>
          <cell r="O41">
            <v>4.0352319672473005</v>
          </cell>
          <cell r="P41">
            <v>0.63221738184557708</v>
          </cell>
          <cell r="Q41">
            <v>2.7823904871619765</v>
          </cell>
          <cell r="R41">
            <v>6.3090829020191492</v>
          </cell>
          <cell r="S41">
            <v>112.63356729687422</v>
          </cell>
          <cell r="T41">
            <v>1306.046194325354</v>
          </cell>
          <cell r="U41">
            <v>7.8416371359732953</v>
          </cell>
          <cell r="V41">
            <v>9.730494024049225</v>
          </cell>
          <cell r="W41">
            <v>85.655180713411397</v>
          </cell>
          <cell r="X41">
            <v>3.4051630030437408</v>
          </cell>
          <cell r="Y41">
            <v>31.648927085816293</v>
          </cell>
          <cell r="Z41">
            <v>1.4888805623893939</v>
          </cell>
          <cell r="AA41">
            <v>5.7464695736282128</v>
          </cell>
          <cell r="AB41">
            <v>8.6033497027594166</v>
          </cell>
          <cell r="AC41">
            <v>3.7128344484903568</v>
          </cell>
          <cell r="AD41">
            <v>13.699283870919565</v>
          </cell>
          <cell r="AE41">
            <v>22.035011587884316</v>
          </cell>
          <cell r="AF41">
            <v>10.687120583045996</v>
          </cell>
          <cell r="AG41">
            <v>2.3324356053028605</v>
          </cell>
          <cell r="AH41">
            <v>2.6723380860065227</v>
          </cell>
          <cell r="AI41">
            <v>31.95356021188406</v>
          </cell>
          <cell r="AJ41">
            <v>2.2159069635913116</v>
          </cell>
          <cell r="AK41">
            <v>5.0695209442580387</v>
          </cell>
          <cell r="AL41">
            <v>4.4886078266988054</v>
          </cell>
          <cell r="AM41">
            <v>28.776495506041343</v>
          </cell>
          <cell r="AN41">
            <v>3.6549078892033919</v>
          </cell>
          <cell r="AO41">
            <v>48.354234356946741</v>
          </cell>
          <cell r="AP41">
            <v>7520.6465052400645</v>
          </cell>
          <cell r="AQ41">
            <v>2659.870951191509</v>
          </cell>
          <cell r="AR41">
            <v>41.149740843614893</v>
          </cell>
          <cell r="AS41">
            <v>95.78420906130188</v>
          </cell>
          <cell r="AT41">
            <v>135.60884798125335</v>
          </cell>
          <cell r="AU41">
            <v>3.1659506272428954</v>
          </cell>
          <cell r="AV41">
            <v>41.765063783702928</v>
          </cell>
          <cell r="AW41">
            <v>32.996341893592245</v>
          </cell>
          <cell r="AX41">
            <v>238.2526628695133</v>
          </cell>
          <cell r="AY41">
            <v>189.75696725415671</v>
          </cell>
          <cell r="AZ41">
            <v>32.693754272542847</v>
          </cell>
          <cell r="BA41">
            <v>11.726598707293849</v>
          </cell>
          <cell r="BB41">
            <v>2582.0742616430639</v>
          </cell>
          <cell r="BC41">
            <v>210.01643934057614</v>
          </cell>
          <cell r="BD41">
            <v>777.96337926953504</v>
          </cell>
          <cell r="BE41">
            <v>81.829335195239082</v>
          </cell>
          <cell r="BF41">
            <v>2913.0199974181305</v>
          </cell>
          <cell r="BG41">
            <v>1188.2078804619491</v>
          </cell>
          <cell r="BH41">
            <v>326.80135819087633</v>
          </cell>
          <cell r="BI41">
            <v>1663.7967934718481</v>
          </cell>
          <cell r="BJ41">
            <v>5.6063488198737961</v>
          </cell>
          <cell r="BK41">
            <v>30.797121858595677</v>
          </cell>
          <cell r="BL41">
            <v>316.03035597501008</v>
          </cell>
          <cell r="BM41">
            <v>35.894945981505629</v>
          </cell>
          <cell r="BN41">
            <v>520.36193401585194</v>
          </cell>
        </row>
        <row r="42">
          <cell r="A42" t="str">
            <v>P38</v>
          </cell>
          <cell r="B42" t="str">
            <v>Petroleum products</v>
          </cell>
          <cell r="C42">
            <v>166317.16145481891</v>
          </cell>
          <cell r="E42">
            <v>5710.7468617803115</v>
          </cell>
          <cell r="F42">
            <v>579.32198318039741</v>
          </cell>
          <cell r="G42">
            <v>55.389489037436825</v>
          </cell>
          <cell r="H42">
            <v>769.86972327051137</v>
          </cell>
          <cell r="I42">
            <v>412.15453350169082</v>
          </cell>
          <cell r="J42">
            <v>3371.8676439355604</v>
          </cell>
          <cell r="K42">
            <v>590.36271785293081</v>
          </cell>
          <cell r="L42">
            <v>25.444933641233231</v>
          </cell>
          <cell r="M42">
            <v>0</v>
          </cell>
          <cell r="N42">
            <v>0</v>
          </cell>
          <cell r="O42">
            <v>0</v>
          </cell>
          <cell r="P42">
            <v>0</v>
          </cell>
          <cell r="Q42">
            <v>0</v>
          </cell>
          <cell r="R42">
            <v>13.579951069874449</v>
          </cell>
          <cell r="S42">
            <v>237.15059893343499</v>
          </cell>
          <cell r="T42">
            <v>33.055018996999472</v>
          </cell>
          <cell r="U42">
            <v>572.97900016139329</v>
          </cell>
          <cell r="V42">
            <v>5132.0510808780873</v>
          </cell>
          <cell r="W42">
            <v>1242.4870988455375</v>
          </cell>
          <cell r="X42">
            <v>204.74463425389141</v>
          </cell>
          <cell r="Y42">
            <v>67.327000995516386</v>
          </cell>
          <cell r="Z42">
            <v>0</v>
          </cell>
          <cell r="AA42">
            <v>36.683930888712212</v>
          </cell>
          <cell r="AB42">
            <v>8352.9736402381131</v>
          </cell>
          <cell r="AC42">
            <v>707.3185154449294</v>
          </cell>
          <cell r="AD42">
            <v>3.0769732446339604</v>
          </cell>
          <cell r="AE42">
            <v>24.1895529590481</v>
          </cell>
          <cell r="AF42">
            <v>845.99448319396413</v>
          </cell>
          <cell r="AG42">
            <v>0</v>
          </cell>
          <cell r="AH42">
            <v>0</v>
          </cell>
          <cell r="AI42">
            <v>27.651315477227442</v>
          </cell>
          <cell r="AJ42">
            <v>0</v>
          </cell>
          <cell r="AK42">
            <v>0</v>
          </cell>
          <cell r="AL42">
            <v>44.272568298575685</v>
          </cell>
          <cell r="AM42">
            <v>1148.1950222033247</v>
          </cell>
          <cell r="AN42">
            <v>121.43566985265628</v>
          </cell>
          <cell r="AO42">
            <v>6128.9476169607296</v>
          </cell>
          <cell r="AP42">
            <v>6628.0671720942537</v>
          </cell>
          <cell r="AQ42">
            <v>2243.8586133530471</v>
          </cell>
          <cell r="AR42">
            <v>0</v>
          </cell>
          <cell r="AS42">
            <v>150.82835778256</v>
          </cell>
          <cell r="AT42">
            <v>13068.60000443225</v>
          </cell>
          <cell r="AU42">
            <v>358.66423972832121</v>
          </cell>
          <cell r="AV42">
            <v>4253.1886138554746</v>
          </cell>
          <cell r="AW42">
            <v>2675.1804699197423</v>
          </cell>
          <cell r="AX42">
            <v>21102.106439187854</v>
          </cell>
          <cell r="AY42">
            <v>197.41526335811298</v>
          </cell>
          <cell r="AZ42">
            <v>34.013223352346174</v>
          </cell>
          <cell r="BA42">
            <v>12.199865994878831</v>
          </cell>
          <cell r="BB42">
            <v>3448.481533454315</v>
          </cell>
          <cell r="BC42">
            <v>280.33042457033082</v>
          </cell>
          <cell r="BD42">
            <v>1042.1889303008718</v>
          </cell>
          <cell r="BE42">
            <v>103.59378060164494</v>
          </cell>
          <cell r="BF42">
            <v>3712.8021093469988</v>
          </cell>
          <cell r="BG42">
            <v>3800.0206052609278</v>
          </cell>
          <cell r="BH42">
            <v>176.15288753717567</v>
          </cell>
          <cell r="BI42">
            <v>993.46680416499601</v>
          </cell>
          <cell r="BJ42">
            <v>4.1721735476378656</v>
          </cell>
          <cell r="BK42">
            <v>11.89356380295861</v>
          </cell>
          <cell r="BL42">
            <v>229.89942599951905</v>
          </cell>
          <cell r="BM42">
            <v>23.039274707094979</v>
          </cell>
          <cell r="BN42">
            <v>3019.1253680284294</v>
          </cell>
        </row>
        <row r="43">
          <cell r="A43" t="str">
            <v>P39</v>
          </cell>
          <cell r="B43" t="str">
            <v xml:space="preserve">Basic chemicals </v>
          </cell>
          <cell r="C43">
            <v>83233.859329757237</v>
          </cell>
          <cell r="E43">
            <v>0</v>
          </cell>
          <cell r="F43">
            <v>0</v>
          </cell>
          <cell r="G43">
            <v>0</v>
          </cell>
          <cell r="H43">
            <v>57.158060492815011</v>
          </cell>
          <cell r="I43">
            <v>384.76380558362717</v>
          </cell>
          <cell r="J43">
            <v>442.96824922609579</v>
          </cell>
          <cell r="K43">
            <v>77.795635441904551</v>
          </cell>
          <cell r="L43">
            <v>1139.0395852636855</v>
          </cell>
          <cell r="M43">
            <v>659.06522733813756</v>
          </cell>
          <cell r="N43">
            <v>951.15899770579051</v>
          </cell>
          <cell r="O43">
            <v>137.06116605471692</v>
          </cell>
          <cell r="P43">
            <v>139.32483855888475</v>
          </cell>
          <cell r="Q43">
            <v>232.1356374732155</v>
          </cell>
          <cell r="R43">
            <v>123.39904593733897</v>
          </cell>
          <cell r="S43">
            <v>1615.5036233439605</v>
          </cell>
          <cell r="T43">
            <v>86.334923357937853</v>
          </cell>
          <cell r="U43">
            <v>944.42655686358148</v>
          </cell>
          <cell r="V43">
            <v>26804.625038626837</v>
          </cell>
          <cell r="W43">
            <v>9509.0288613091907</v>
          </cell>
          <cell r="X43">
            <v>2153.1349199822366</v>
          </cell>
          <cell r="Y43">
            <v>7469.1891710579403</v>
          </cell>
          <cell r="Z43">
            <v>47.854123169954825</v>
          </cell>
          <cell r="AA43">
            <v>153.18928641237449</v>
          </cell>
          <cell r="AB43">
            <v>674.95929926876772</v>
          </cell>
          <cell r="AC43">
            <v>3474.7182010361507</v>
          </cell>
          <cell r="AD43">
            <v>116.02052442969971</v>
          </cell>
          <cell r="AE43">
            <v>429.73081448222331</v>
          </cell>
          <cell r="AF43">
            <v>545.99429163036837</v>
          </cell>
          <cell r="AG43">
            <v>61.416498448961157</v>
          </cell>
          <cell r="AH43">
            <v>65.906659083987705</v>
          </cell>
          <cell r="AI43">
            <v>968.1666385568883</v>
          </cell>
          <cell r="AJ43">
            <v>16.57976080333491</v>
          </cell>
          <cell r="AK43">
            <v>289.48739512300267</v>
          </cell>
          <cell r="AL43">
            <v>440.27250331438654</v>
          </cell>
          <cell r="AM43">
            <v>34.881645437082895</v>
          </cell>
          <cell r="AN43">
            <v>96.898220324634011</v>
          </cell>
          <cell r="AO43">
            <v>0</v>
          </cell>
          <cell r="AP43">
            <v>0</v>
          </cell>
          <cell r="AQ43">
            <v>0</v>
          </cell>
          <cell r="AR43">
            <v>0</v>
          </cell>
          <cell r="AS43">
            <v>0</v>
          </cell>
          <cell r="AT43">
            <v>31.714225869765926</v>
          </cell>
          <cell r="AU43">
            <v>0.87038846596377051</v>
          </cell>
          <cell r="AV43">
            <v>10.321425731966842</v>
          </cell>
          <cell r="AW43">
            <v>6.4919943709844912</v>
          </cell>
          <cell r="AX43">
            <v>51.209538107622102</v>
          </cell>
          <cell r="AY43">
            <v>0.32699563769636675</v>
          </cell>
          <cell r="AZ43">
            <v>5.6338985502015985E-2</v>
          </cell>
          <cell r="BA43">
            <v>2.020767236000881E-2</v>
          </cell>
          <cell r="BB43">
            <v>3.2239168400482239</v>
          </cell>
          <cell r="BC43">
            <v>0.2620753417939472</v>
          </cell>
          <cell r="BD43">
            <v>0.97432171531544576</v>
          </cell>
          <cell r="BE43">
            <v>9.6847766347573305E-2</v>
          </cell>
          <cell r="BF43">
            <v>3.4710248925417169</v>
          </cell>
          <cell r="BG43">
            <v>107.15723391374014</v>
          </cell>
          <cell r="BH43">
            <v>83.06248890863327</v>
          </cell>
          <cell r="BI43">
            <v>468.45570660676742</v>
          </cell>
          <cell r="BJ43">
            <v>1.9673314691047932</v>
          </cell>
          <cell r="BK43">
            <v>5.6082476153499758</v>
          </cell>
          <cell r="BL43">
            <v>108.40593525982499</v>
          </cell>
          <cell r="BM43">
            <v>10.863855407520042</v>
          </cell>
          <cell r="BN43">
            <v>326.80134994336964</v>
          </cell>
        </row>
        <row r="44">
          <cell r="A44" t="str">
            <v>P40</v>
          </cell>
          <cell r="B44" t="str">
            <v>Fertilizers, pesticides</v>
          </cell>
          <cell r="C44">
            <v>26203.99804209288</v>
          </cell>
          <cell r="E44">
            <v>12139.82696184164</v>
          </cell>
          <cell r="F44">
            <v>1232.9761425257104</v>
          </cell>
          <cell r="G44">
            <v>113.83876132833551</v>
          </cell>
          <cell r="H44">
            <v>130.57411936938399</v>
          </cell>
          <cell r="I44">
            <v>152.25827100184873</v>
          </cell>
          <cell r="J44">
            <v>891.61164412533287</v>
          </cell>
          <cell r="K44">
            <v>156.59980252329564</v>
          </cell>
          <cell r="L44">
            <v>0.26083613972590319</v>
          </cell>
          <cell r="M44">
            <v>0</v>
          </cell>
          <cell r="N44">
            <v>0</v>
          </cell>
          <cell r="O44">
            <v>0</v>
          </cell>
          <cell r="P44">
            <v>0</v>
          </cell>
          <cell r="Q44">
            <v>0</v>
          </cell>
          <cell r="R44">
            <v>0</v>
          </cell>
          <cell r="S44">
            <v>0</v>
          </cell>
          <cell r="T44">
            <v>0</v>
          </cell>
          <cell r="U44">
            <v>0</v>
          </cell>
          <cell r="V44">
            <v>2425.257673106637</v>
          </cell>
          <cell r="W44">
            <v>3025.4810401691439</v>
          </cell>
          <cell r="X44">
            <v>0</v>
          </cell>
          <cell r="Y44">
            <v>0</v>
          </cell>
          <cell r="Z44">
            <v>0</v>
          </cell>
          <cell r="AA44">
            <v>0</v>
          </cell>
          <cell r="AB44">
            <v>0</v>
          </cell>
          <cell r="AC44">
            <v>0</v>
          </cell>
          <cell r="AD44">
            <v>0</v>
          </cell>
          <cell r="AE44">
            <v>0.58393461629752896</v>
          </cell>
          <cell r="AF44">
            <v>0</v>
          </cell>
          <cell r="AG44">
            <v>0</v>
          </cell>
          <cell r="AH44">
            <v>0</v>
          </cell>
          <cell r="AI44">
            <v>0</v>
          </cell>
          <cell r="AJ44">
            <v>0</v>
          </cell>
          <cell r="AK44">
            <v>0</v>
          </cell>
          <cell r="AL44">
            <v>0</v>
          </cell>
          <cell r="AM44">
            <v>32.381717275481584</v>
          </cell>
          <cell r="AN44">
            <v>242.08780280125995</v>
          </cell>
          <cell r="AO44">
            <v>0</v>
          </cell>
          <cell r="AP44">
            <v>189.68606277689611</v>
          </cell>
          <cell r="AQ44">
            <v>64.216112290919725</v>
          </cell>
          <cell r="AR44">
            <v>0</v>
          </cell>
          <cell r="AS44">
            <v>292.34943802452187</v>
          </cell>
          <cell r="AT44">
            <v>8.5316196599961049</v>
          </cell>
          <cell r="AU44">
            <v>0.23414802488146363</v>
          </cell>
          <cell r="AV44">
            <v>2.7766239370195844</v>
          </cell>
          <cell r="AW44">
            <v>1.7464473840705366</v>
          </cell>
          <cell r="AX44">
            <v>13.776161647218824</v>
          </cell>
          <cell r="AY44">
            <v>0</v>
          </cell>
          <cell r="AZ44">
            <v>0</v>
          </cell>
          <cell r="BA44">
            <v>0</v>
          </cell>
          <cell r="BB44">
            <v>100.87321238553703</v>
          </cell>
          <cell r="BC44">
            <v>8.2000817407554045</v>
          </cell>
          <cell r="BD44">
            <v>30.485575837429383</v>
          </cell>
          <cell r="BE44">
            <v>3.0302721157340615</v>
          </cell>
          <cell r="BF44">
            <v>108.60498224749847</v>
          </cell>
          <cell r="BG44">
            <v>123.66583009554184</v>
          </cell>
          <cell r="BH44">
            <v>84.365707856447187</v>
          </cell>
          <cell r="BI44">
            <v>475.80559897193814</v>
          </cell>
          <cell r="BJ44">
            <v>1.9981981537039986</v>
          </cell>
          <cell r="BK44">
            <v>5.6962388933911994</v>
          </cell>
          <cell r="BL44">
            <v>110.10678326886446</v>
          </cell>
          <cell r="BM44">
            <v>11.034305178522867</v>
          </cell>
          <cell r="BN44">
            <v>250.44304292872022</v>
          </cell>
        </row>
        <row r="45">
          <cell r="A45" t="str">
            <v>P41</v>
          </cell>
          <cell r="B45" t="str">
            <v>Paint, related products</v>
          </cell>
          <cell r="C45">
            <v>27542.873435902453</v>
          </cell>
          <cell r="E45">
            <v>217.41851101717205</v>
          </cell>
          <cell r="F45">
            <v>22.632720961702802</v>
          </cell>
          <cell r="G45">
            <v>1.9344263318451427</v>
          </cell>
          <cell r="H45">
            <v>74.178768599220987</v>
          </cell>
          <cell r="I45">
            <v>152.07693646732653</v>
          </cell>
          <cell r="J45">
            <v>540.65776125159118</v>
          </cell>
          <cell r="K45">
            <v>95.142244980441802</v>
          </cell>
          <cell r="L45">
            <v>4.7540772849886661E-3</v>
          </cell>
          <cell r="M45">
            <v>0</v>
          </cell>
          <cell r="N45">
            <v>169.49345339629031</v>
          </cell>
          <cell r="O45">
            <v>27.264880957034151</v>
          </cell>
          <cell r="P45">
            <v>0.65107801644498808</v>
          </cell>
          <cell r="Q45">
            <v>1.4292829585146642</v>
          </cell>
          <cell r="R45">
            <v>237.04550438394926</v>
          </cell>
          <cell r="S45">
            <v>1317.786594877721</v>
          </cell>
          <cell r="T45">
            <v>1722.8677713252157</v>
          </cell>
          <cell r="U45">
            <v>0.71457530590990914</v>
          </cell>
          <cell r="V45">
            <v>21.096767271988938</v>
          </cell>
          <cell r="W45">
            <v>689.4350880433841</v>
          </cell>
          <cell r="X45">
            <v>354.07422671423114</v>
          </cell>
          <cell r="Y45">
            <v>373.79785324546015</v>
          </cell>
          <cell r="Z45">
            <v>6.554486619260925</v>
          </cell>
          <cell r="AA45">
            <v>396.74176326149819</v>
          </cell>
          <cell r="AB45">
            <v>627.86192220396697</v>
          </cell>
          <cell r="AC45">
            <v>15.986883837841965</v>
          </cell>
          <cell r="AD45">
            <v>699.64933587564576</v>
          </cell>
          <cell r="AE45">
            <v>157.3485982364833</v>
          </cell>
          <cell r="AF45">
            <v>72.717957790522192</v>
          </cell>
          <cell r="AG45">
            <v>1.6272234647225121</v>
          </cell>
          <cell r="AH45">
            <v>0</v>
          </cell>
          <cell r="AI45">
            <v>2094.0461914371595</v>
          </cell>
          <cell r="AJ45">
            <v>8.9621500966728878</v>
          </cell>
          <cell r="AK45">
            <v>197.55612648020974</v>
          </cell>
          <cell r="AL45">
            <v>31.703146929034613</v>
          </cell>
          <cell r="AM45">
            <v>197.74569557129431</v>
          </cell>
          <cell r="AN45">
            <v>54.355218803490374</v>
          </cell>
          <cell r="AO45">
            <v>3307.7755654639377</v>
          </cell>
          <cell r="AP45">
            <v>540.10165903466032</v>
          </cell>
          <cell r="AQ45">
            <v>182.84542510577344</v>
          </cell>
          <cell r="AR45">
            <v>0</v>
          </cell>
          <cell r="AS45">
            <v>289.55538689434087</v>
          </cell>
          <cell r="AT45">
            <v>877.23553359188418</v>
          </cell>
          <cell r="AU45">
            <v>24.07549512661598</v>
          </cell>
          <cell r="AV45">
            <v>285.49715974756532</v>
          </cell>
          <cell r="AW45">
            <v>179.57266778298523</v>
          </cell>
          <cell r="AX45">
            <v>1416.4881927532697</v>
          </cell>
          <cell r="AY45">
            <v>37.337216770167103</v>
          </cell>
          <cell r="AZ45">
            <v>6.4329326504756619</v>
          </cell>
          <cell r="BA45">
            <v>2.3073648585696289</v>
          </cell>
          <cell r="BB45">
            <v>696.25564768671586</v>
          </cell>
          <cell r="BC45">
            <v>56.59930013602154</v>
          </cell>
          <cell r="BD45">
            <v>210.42012887095507</v>
          </cell>
          <cell r="BE45">
            <v>20.915801377907975</v>
          </cell>
          <cell r="BF45">
            <v>749.62252582705992</v>
          </cell>
          <cell r="BG45">
            <v>1311.6806633560743</v>
          </cell>
          <cell r="BH45">
            <v>334.70017179813965</v>
          </cell>
          <cell r="BI45">
            <v>1887.6415520557359</v>
          </cell>
          <cell r="BJ45">
            <v>7.9273591406292176</v>
          </cell>
          <cell r="BK45">
            <v>22.598425173713522</v>
          </cell>
          <cell r="BL45">
            <v>436.82155004183289</v>
          </cell>
          <cell r="BM45">
            <v>43.775888720199411</v>
          </cell>
          <cell r="BN45">
            <v>2477.146095901925</v>
          </cell>
        </row>
        <row r="46">
          <cell r="A46" t="str">
            <v>P42</v>
          </cell>
          <cell r="B46" t="str">
            <v>Pharmaceutical products</v>
          </cell>
          <cell r="C46">
            <v>41230.741737230688</v>
          </cell>
          <cell r="E46">
            <v>2136.1271950691762</v>
          </cell>
          <cell r="F46">
            <v>216.36525137062304</v>
          </cell>
          <cell r="G46">
            <v>20.953228334042201</v>
          </cell>
          <cell r="H46">
            <v>11.708494641410363</v>
          </cell>
          <cell r="I46">
            <v>77.109384649406849</v>
          </cell>
          <cell r="J46">
            <v>87.625754497157985</v>
          </cell>
          <cell r="K46">
            <v>15.227286172098077</v>
          </cell>
          <cell r="L46">
            <v>44.692830634649781</v>
          </cell>
          <cell r="M46">
            <v>48.788282682050152</v>
          </cell>
          <cell r="N46">
            <v>0</v>
          </cell>
          <cell r="O46">
            <v>24.866386729716439</v>
          </cell>
          <cell r="P46">
            <v>0</v>
          </cell>
          <cell r="Q46">
            <v>0</v>
          </cell>
          <cell r="R46">
            <v>0</v>
          </cell>
          <cell r="S46">
            <v>0</v>
          </cell>
          <cell r="T46">
            <v>0</v>
          </cell>
          <cell r="U46">
            <v>0</v>
          </cell>
          <cell r="V46">
            <v>93.424852329719613</v>
          </cell>
          <cell r="W46">
            <v>7902.8797511710818</v>
          </cell>
          <cell r="X46">
            <v>0</v>
          </cell>
          <cell r="Y46">
            <v>0</v>
          </cell>
          <cell r="Z46">
            <v>0</v>
          </cell>
          <cell r="AA46">
            <v>0</v>
          </cell>
          <cell r="AB46">
            <v>0</v>
          </cell>
          <cell r="AC46">
            <v>0</v>
          </cell>
          <cell r="AD46">
            <v>0</v>
          </cell>
          <cell r="AE46">
            <v>0</v>
          </cell>
          <cell r="AF46">
            <v>0</v>
          </cell>
          <cell r="AG46">
            <v>0</v>
          </cell>
          <cell r="AH46">
            <v>0.23407009901433462</v>
          </cell>
          <cell r="AI46">
            <v>0</v>
          </cell>
          <cell r="AJ46">
            <v>0</v>
          </cell>
          <cell r="AK46">
            <v>0</v>
          </cell>
          <cell r="AL46">
            <v>2.3529359028300196</v>
          </cell>
          <cell r="AM46">
            <v>13.171799249747238</v>
          </cell>
          <cell r="AN46">
            <v>0</v>
          </cell>
          <cell r="AO46">
            <v>0</v>
          </cell>
          <cell r="AP46">
            <v>0</v>
          </cell>
          <cell r="AQ46">
            <v>0</v>
          </cell>
          <cell r="AR46">
            <v>0</v>
          </cell>
          <cell r="AS46">
            <v>0</v>
          </cell>
          <cell r="AT46">
            <v>2.0217112991812649</v>
          </cell>
          <cell r="AU46">
            <v>5.5485327106582112E-2</v>
          </cell>
          <cell r="AV46">
            <v>0.65796791356873541</v>
          </cell>
          <cell r="AW46">
            <v>0.41385018912136468</v>
          </cell>
          <cell r="AX46">
            <v>3.2644940552287411</v>
          </cell>
          <cell r="AY46">
            <v>0</v>
          </cell>
          <cell r="AZ46">
            <v>0</v>
          </cell>
          <cell r="BA46">
            <v>0</v>
          </cell>
          <cell r="BB46">
            <v>258.62015424140003</v>
          </cell>
          <cell r="BC46">
            <v>21.02348437641604</v>
          </cell>
          <cell r="BD46">
            <v>78.159346161006354</v>
          </cell>
          <cell r="BE46">
            <v>7.769054077204383</v>
          </cell>
          <cell r="BF46">
            <v>278.44297406612236</v>
          </cell>
          <cell r="BG46">
            <v>8380.3652471056266</v>
          </cell>
          <cell r="BH46">
            <v>0</v>
          </cell>
          <cell r="BI46">
            <v>0</v>
          </cell>
          <cell r="BJ46">
            <v>0</v>
          </cell>
          <cell r="BK46">
            <v>0</v>
          </cell>
          <cell r="BL46">
            <v>0</v>
          </cell>
          <cell r="BM46">
            <v>0</v>
          </cell>
          <cell r="BN46">
            <v>9.7288054570367084</v>
          </cell>
        </row>
        <row r="47">
          <cell r="A47" t="str">
            <v>P43</v>
          </cell>
          <cell r="B47" t="str">
            <v>Soap, cleaning, perfume</v>
          </cell>
          <cell r="C47">
            <v>36377.118616609187</v>
          </cell>
          <cell r="E47">
            <v>9.1204133161472765</v>
          </cell>
          <cell r="F47">
            <v>1.047230339275051</v>
          </cell>
          <cell r="G47">
            <v>0</v>
          </cell>
          <cell r="H47">
            <v>30.180526506353708</v>
          </cell>
          <cell r="I47">
            <v>45.391034182560773</v>
          </cell>
          <cell r="J47">
            <v>147.54415237842147</v>
          </cell>
          <cell r="K47">
            <v>25.847061141113958</v>
          </cell>
          <cell r="L47">
            <v>0</v>
          </cell>
          <cell r="M47">
            <v>0.67940827243809276</v>
          </cell>
          <cell r="N47">
            <v>2.648259257919007</v>
          </cell>
          <cell r="O47">
            <v>61.185253700014727</v>
          </cell>
          <cell r="P47">
            <v>47.196435775825599</v>
          </cell>
          <cell r="Q47">
            <v>3.9090399443963952</v>
          </cell>
          <cell r="R47">
            <v>48.763110416664091</v>
          </cell>
          <cell r="S47">
            <v>232.61943823637776</v>
          </cell>
          <cell r="T47">
            <v>94.120962930870135</v>
          </cell>
          <cell r="U47">
            <v>0</v>
          </cell>
          <cell r="V47">
            <v>1.0956438077301984</v>
          </cell>
          <cell r="W47">
            <v>1211.0796847132215</v>
          </cell>
          <cell r="X47">
            <v>0.27786598968982956</v>
          </cell>
          <cell r="Y47">
            <v>45.821988371328487</v>
          </cell>
          <cell r="Z47">
            <v>0</v>
          </cell>
          <cell r="AA47">
            <v>0</v>
          </cell>
          <cell r="AB47">
            <v>26.228412661397055</v>
          </cell>
          <cell r="AC47">
            <v>0</v>
          </cell>
          <cell r="AD47">
            <v>123.72741975710552</v>
          </cell>
          <cell r="AE47">
            <v>14.631393837960792</v>
          </cell>
          <cell r="AF47">
            <v>15.542724130195515</v>
          </cell>
          <cell r="AG47">
            <v>0.61250091263985096</v>
          </cell>
          <cell r="AH47">
            <v>0</v>
          </cell>
          <cell r="AI47">
            <v>219.28650472192913</v>
          </cell>
          <cell r="AJ47">
            <v>1.7060560484711325</v>
          </cell>
          <cell r="AK47">
            <v>23.476287721773069</v>
          </cell>
          <cell r="AL47">
            <v>8.9480399212501478</v>
          </cell>
          <cell r="AM47">
            <v>0</v>
          </cell>
          <cell r="AN47">
            <v>0</v>
          </cell>
          <cell r="AO47">
            <v>0</v>
          </cell>
          <cell r="AP47">
            <v>735.96982473260573</v>
          </cell>
          <cell r="AQ47">
            <v>249.15441976011056</v>
          </cell>
          <cell r="AR47">
            <v>0</v>
          </cell>
          <cell r="AS47">
            <v>34.278533246993256</v>
          </cell>
          <cell r="AT47">
            <v>95.608550748399381</v>
          </cell>
          <cell r="AU47">
            <v>2.6239511618743645</v>
          </cell>
          <cell r="AV47">
            <v>31.115896063266259</v>
          </cell>
          <cell r="AW47">
            <v>19.571348700909322</v>
          </cell>
          <cell r="AX47">
            <v>154.3808681652927</v>
          </cell>
          <cell r="AY47">
            <v>17.103405105135728</v>
          </cell>
          <cell r="AZ47">
            <v>2.9467931102741343</v>
          </cell>
          <cell r="BA47">
            <v>1.0569560164163851</v>
          </cell>
          <cell r="BB47">
            <v>83.764331428895957</v>
          </cell>
          <cell r="BC47">
            <v>6.8092841343392614</v>
          </cell>
          <cell r="BD47">
            <v>25.314985196340547</v>
          </cell>
          <cell r="BE47">
            <v>2.5163144091412355</v>
          </cell>
          <cell r="BF47">
            <v>90.184733019498196</v>
          </cell>
          <cell r="BG47">
            <v>166.02945390663305</v>
          </cell>
          <cell r="BH47">
            <v>84.111909913179844</v>
          </cell>
          <cell r="BI47">
            <v>474.37422969308778</v>
          </cell>
          <cell r="BJ47">
            <v>1.99218696035856</v>
          </cell>
          <cell r="BK47">
            <v>5.6791028584756074</v>
          </cell>
          <cell r="BL47">
            <v>109.77554827015055</v>
          </cell>
          <cell r="BM47">
            <v>11.001110601829785</v>
          </cell>
          <cell r="BN47">
            <v>170.19429293973431</v>
          </cell>
        </row>
        <row r="48">
          <cell r="A48" t="str">
            <v>P44</v>
          </cell>
          <cell r="B48" t="str">
            <v>Chemical products, n.e.c.</v>
          </cell>
          <cell r="C48">
            <v>32194.136180795867</v>
          </cell>
          <cell r="E48">
            <v>38.890589052685158</v>
          </cell>
          <cell r="F48">
            <v>3.8643938919507481</v>
          </cell>
          <cell r="G48">
            <v>0</v>
          </cell>
          <cell r="H48">
            <v>1658.4051895498144</v>
          </cell>
          <cell r="I48">
            <v>2473.0911324023582</v>
          </cell>
          <cell r="J48">
            <v>6583.9754034294356</v>
          </cell>
          <cell r="K48">
            <v>1152.7228845692716</v>
          </cell>
          <cell r="L48">
            <v>935.83435831996189</v>
          </cell>
          <cell r="M48">
            <v>238.08111759314914</v>
          </cell>
          <cell r="N48">
            <v>476.73804232864632</v>
          </cell>
          <cell r="O48">
            <v>117.41202183477333</v>
          </cell>
          <cell r="P48">
            <v>8.4425682330986351</v>
          </cell>
          <cell r="Q48">
            <v>41.998405240583509</v>
          </cell>
          <cell r="R48">
            <v>356.39736684883002</v>
          </cell>
          <cell r="S48">
            <v>824.95105339901181</v>
          </cell>
          <cell r="T48">
            <v>96.956392046796097</v>
          </cell>
          <cell r="U48">
            <v>85.698575877824965</v>
          </cell>
          <cell r="V48">
            <v>848.05079014946125</v>
          </cell>
          <cell r="W48">
            <v>3615.605764831912</v>
          </cell>
          <cell r="X48">
            <v>905.11583226407402</v>
          </cell>
          <cell r="Y48">
            <v>837.7390727335578</v>
          </cell>
          <cell r="Z48">
            <v>40.650529234163848</v>
          </cell>
          <cell r="AA48">
            <v>417.9848481773688</v>
          </cell>
          <cell r="AB48">
            <v>591.99276528079315</v>
          </cell>
          <cell r="AC48">
            <v>92.452037161425437</v>
          </cell>
          <cell r="AD48">
            <v>173.85472003015514</v>
          </cell>
          <cell r="AE48">
            <v>146.36227096655284</v>
          </cell>
          <cell r="AF48">
            <v>372.57455144995237</v>
          </cell>
          <cell r="AG48">
            <v>3.3698989603664926</v>
          </cell>
          <cell r="AH48">
            <v>20.326853036987494</v>
          </cell>
          <cell r="AI48">
            <v>236.6133564649349</v>
          </cell>
          <cell r="AJ48">
            <v>65.498956929929946</v>
          </cell>
          <cell r="AK48">
            <v>201.28383524720491</v>
          </cell>
          <cell r="AL48">
            <v>99.120418178425552</v>
          </cell>
          <cell r="AM48">
            <v>15.486666852506344</v>
          </cell>
          <cell r="AN48">
            <v>392.05321001468258</v>
          </cell>
          <cell r="AO48">
            <v>38.010081395492236</v>
          </cell>
          <cell r="AP48">
            <v>611.71897329801277</v>
          </cell>
          <cell r="AQ48">
            <v>207.09067237055817</v>
          </cell>
          <cell r="AR48">
            <v>0</v>
          </cell>
          <cell r="AS48">
            <v>79.574435786356716</v>
          </cell>
          <cell r="AT48">
            <v>246.63749603738557</v>
          </cell>
          <cell r="AU48">
            <v>6.7689002628241699</v>
          </cell>
          <cell r="AV48">
            <v>80.268413566889734</v>
          </cell>
          <cell r="AW48">
            <v>50.48741351983756</v>
          </cell>
          <cell r="AX48">
            <v>398.25005673985697</v>
          </cell>
          <cell r="AY48">
            <v>43.114521267404029</v>
          </cell>
          <cell r="AZ48">
            <v>7.4283204685015605</v>
          </cell>
          <cell r="BA48">
            <v>2.6643906501876211</v>
          </cell>
          <cell r="BB48">
            <v>379.73927713362696</v>
          </cell>
          <cell r="BC48">
            <v>30.869375912901553</v>
          </cell>
          <cell r="BD48">
            <v>114.76357555920983</v>
          </cell>
          <cell r="BE48">
            <v>11.407521536530663</v>
          </cell>
          <cell r="BF48">
            <v>408.84568337280928</v>
          </cell>
          <cell r="BG48">
            <v>880.40372899025283</v>
          </cell>
          <cell r="BH48">
            <v>87.611018885492683</v>
          </cell>
          <cell r="BI48">
            <v>494.10849948991671</v>
          </cell>
          <cell r="BJ48">
            <v>2.0750632055265958</v>
          </cell>
          <cell r="BK48">
            <v>5.9153571509687568</v>
          </cell>
          <cell r="BL48">
            <v>114.34228092773745</v>
          </cell>
          <cell r="BM48">
            <v>11.458763802809429</v>
          </cell>
          <cell r="BN48">
            <v>345.23102987912637</v>
          </cell>
        </row>
        <row r="49">
          <cell r="A49" t="str">
            <v>P45</v>
          </cell>
          <cell r="B49" t="str">
            <v>Rubber tyres</v>
          </cell>
          <cell r="C49">
            <v>15367.718216410882</v>
          </cell>
          <cell r="E49">
            <v>54.396643445628676</v>
          </cell>
          <cell r="F49">
            <v>4.7638743709275131</v>
          </cell>
          <cell r="G49">
            <v>0.74647825482036612</v>
          </cell>
          <cell r="H49">
            <v>131.90411515071742</v>
          </cell>
          <cell r="I49">
            <v>48.542049064514067</v>
          </cell>
          <cell r="J49">
            <v>779.33933674151399</v>
          </cell>
          <cell r="K49">
            <v>136.63299634665904</v>
          </cell>
          <cell r="L49">
            <v>0</v>
          </cell>
          <cell r="M49">
            <v>0</v>
          </cell>
          <cell r="N49">
            <v>0</v>
          </cell>
          <cell r="O49">
            <v>0</v>
          </cell>
          <cell r="P49">
            <v>0</v>
          </cell>
          <cell r="Q49">
            <v>0</v>
          </cell>
          <cell r="R49">
            <v>0</v>
          </cell>
          <cell r="S49">
            <v>0</v>
          </cell>
          <cell r="T49">
            <v>0</v>
          </cell>
          <cell r="U49">
            <v>0</v>
          </cell>
          <cell r="V49">
            <v>0</v>
          </cell>
          <cell r="W49">
            <v>0</v>
          </cell>
          <cell r="X49">
            <v>316.31857999047787</v>
          </cell>
          <cell r="Y49">
            <v>0</v>
          </cell>
          <cell r="Z49">
            <v>0</v>
          </cell>
          <cell r="AA49">
            <v>0</v>
          </cell>
          <cell r="AB49">
            <v>0</v>
          </cell>
          <cell r="AC49">
            <v>0</v>
          </cell>
          <cell r="AD49">
            <v>0</v>
          </cell>
          <cell r="AE49">
            <v>2.5259694227029885</v>
          </cell>
          <cell r="AF49">
            <v>0</v>
          </cell>
          <cell r="AG49">
            <v>0</v>
          </cell>
          <cell r="AH49">
            <v>0</v>
          </cell>
          <cell r="AI49">
            <v>9.6954292242663058</v>
          </cell>
          <cell r="AJ49">
            <v>0</v>
          </cell>
          <cell r="AK49">
            <v>0</v>
          </cell>
          <cell r="AL49">
            <v>0</v>
          </cell>
          <cell r="AM49">
            <v>0</v>
          </cell>
          <cell r="AN49">
            <v>18.309903880036767</v>
          </cell>
          <cell r="AO49">
            <v>0</v>
          </cell>
          <cell r="AP49">
            <v>46.99898804930541</v>
          </cell>
          <cell r="AQ49">
            <v>15.910986025808342</v>
          </cell>
          <cell r="AR49">
            <v>0</v>
          </cell>
          <cell r="AS49">
            <v>0</v>
          </cell>
          <cell r="AT49">
            <v>1363.8244642318236</v>
          </cell>
          <cell r="AU49">
            <v>37.429798480380029</v>
          </cell>
          <cell r="AV49">
            <v>443.85800166819672</v>
          </cell>
          <cell r="AW49">
            <v>279.17883858059179</v>
          </cell>
          <cell r="AX49">
            <v>2202.1922010641756</v>
          </cell>
          <cell r="AY49">
            <v>16.329187254655917</v>
          </cell>
          <cell r="AZ49">
            <v>2.8134009691407673</v>
          </cell>
          <cell r="BA49">
            <v>1.0091109113012631</v>
          </cell>
          <cell r="BB49">
            <v>66.679909822261919</v>
          </cell>
          <cell r="BC49">
            <v>5.4204748523220534</v>
          </cell>
          <cell r="BD49">
            <v>20.151786580864172</v>
          </cell>
          <cell r="BE49">
            <v>2.0030914713194305</v>
          </cell>
          <cell r="BF49">
            <v>71.79081791143463</v>
          </cell>
          <cell r="BG49">
            <v>286.60944972485731</v>
          </cell>
          <cell r="BH49">
            <v>0.71264290515907125</v>
          </cell>
          <cell r="BI49">
            <v>4.0191624412051254</v>
          </cell>
          <cell r="BJ49">
            <v>1.6878916487752919E-2</v>
          </cell>
          <cell r="BK49">
            <v>4.8116519574205208E-2</v>
          </cell>
          <cell r="BL49">
            <v>0.93007952994313459</v>
          </cell>
          <cell r="BM49">
            <v>9.320753062624075E-2</v>
          </cell>
          <cell r="BN49">
            <v>112.05623287362158</v>
          </cell>
        </row>
        <row r="50">
          <cell r="A50" t="str">
            <v>P46</v>
          </cell>
          <cell r="B50" t="str">
            <v>Other rubber products</v>
          </cell>
          <cell r="C50">
            <v>7912.3764315417247</v>
          </cell>
          <cell r="E50">
            <v>160.18394219228622</v>
          </cell>
          <cell r="F50">
            <v>16.77717081892358</v>
          </cell>
          <cell r="G50">
            <v>1.7526061378615321</v>
          </cell>
          <cell r="H50">
            <v>401.74593369313362</v>
          </cell>
          <cell r="I50">
            <v>250.05054425568255</v>
          </cell>
          <cell r="J50">
            <v>574.41836448039248</v>
          </cell>
          <cell r="K50">
            <v>100.79668053824922</v>
          </cell>
          <cell r="L50">
            <v>0</v>
          </cell>
          <cell r="M50">
            <v>0</v>
          </cell>
          <cell r="N50">
            <v>12.881176760392485</v>
          </cell>
          <cell r="O50">
            <v>27.945576524321655</v>
          </cell>
          <cell r="P50">
            <v>0.95960848600306492</v>
          </cell>
          <cell r="Q50">
            <v>301.1499749357659</v>
          </cell>
          <cell r="R50">
            <v>90.631613087007892</v>
          </cell>
          <cell r="S50">
            <v>1.0559955344230232</v>
          </cell>
          <cell r="T50">
            <v>26.500621684072602</v>
          </cell>
          <cell r="U50">
            <v>0</v>
          </cell>
          <cell r="V50">
            <v>50.920216288085072</v>
          </cell>
          <cell r="W50">
            <v>0</v>
          </cell>
          <cell r="X50">
            <v>181.05066020792984</v>
          </cell>
          <cell r="Y50">
            <v>178.00942149866205</v>
          </cell>
          <cell r="Z50">
            <v>0</v>
          </cell>
          <cell r="AA50">
            <v>1.1717546555478771</v>
          </cell>
          <cell r="AB50">
            <v>0</v>
          </cell>
          <cell r="AC50">
            <v>0</v>
          </cell>
          <cell r="AD50">
            <v>22.570961852530658</v>
          </cell>
          <cell r="AE50">
            <v>328.94163895889096</v>
          </cell>
          <cell r="AF50">
            <v>4.7337874762012664</v>
          </cell>
          <cell r="AG50">
            <v>42.345923319962182</v>
          </cell>
          <cell r="AH50">
            <v>6.6961660329999875</v>
          </cell>
          <cell r="AI50">
            <v>2757.9364320966615</v>
          </cell>
          <cell r="AJ50">
            <v>74.428707594215922</v>
          </cell>
          <cell r="AK50">
            <v>61.246050984055586</v>
          </cell>
          <cell r="AL50">
            <v>585.48911326751841</v>
          </cell>
          <cell r="AM50">
            <v>4.5358656737276579</v>
          </cell>
          <cell r="AN50">
            <v>19.708100108440703</v>
          </cell>
          <cell r="AO50">
            <v>0</v>
          </cell>
          <cell r="AP50">
            <v>0</v>
          </cell>
          <cell r="AQ50">
            <v>0</v>
          </cell>
          <cell r="AR50">
            <v>0</v>
          </cell>
          <cell r="AS50">
            <v>0</v>
          </cell>
          <cell r="AT50">
            <v>261.28158662322664</v>
          </cell>
          <cell r="AU50">
            <v>7.1708034211351181</v>
          </cell>
          <cell r="AV50">
            <v>85.034347126632383</v>
          </cell>
          <cell r="AW50">
            <v>53.485101498786563</v>
          </cell>
          <cell r="AX50">
            <v>421.89613651448849</v>
          </cell>
          <cell r="AY50">
            <v>0</v>
          </cell>
          <cell r="AZ50">
            <v>0</v>
          </cell>
          <cell r="BA50">
            <v>0</v>
          </cell>
          <cell r="BB50">
            <v>0</v>
          </cell>
          <cell r="BC50">
            <v>0</v>
          </cell>
          <cell r="BD50">
            <v>0</v>
          </cell>
          <cell r="BE50">
            <v>0</v>
          </cell>
          <cell r="BF50">
            <v>0</v>
          </cell>
          <cell r="BG50">
            <v>47.187102558074095</v>
          </cell>
          <cell r="BH50">
            <v>18.884038182713969</v>
          </cell>
          <cell r="BI50">
            <v>106.50217163855062</v>
          </cell>
          <cell r="BJ50">
            <v>0.44726763029573069</v>
          </cell>
          <cell r="BK50">
            <v>1.2750203310531283</v>
          </cell>
          <cell r="BL50">
            <v>24.645803991392178</v>
          </cell>
          <cell r="BM50">
            <v>2.4698689266674285</v>
          </cell>
          <cell r="BN50">
            <v>100.34494270463927</v>
          </cell>
        </row>
        <row r="51">
          <cell r="A51" t="str">
            <v>P47</v>
          </cell>
          <cell r="B51" t="str">
            <v>Plastic products</v>
          </cell>
          <cell r="C51">
            <v>52693.449726008075</v>
          </cell>
          <cell r="E51">
            <v>229.87549663369089</v>
          </cell>
          <cell r="F51">
            <v>23.462152522751097</v>
          </cell>
          <cell r="G51">
            <v>2.7573124266870224</v>
          </cell>
          <cell r="H51">
            <v>156.31357508952468</v>
          </cell>
          <cell r="I51">
            <v>223.45938269275547</v>
          </cell>
          <cell r="J51">
            <v>453.5335035805291</v>
          </cell>
          <cell r="K51">
            <v>104.74794933844626</v>
          </cell>
          <cell r="L51">
            <v>6937.7506777455374</v>
          </cell>
          <cell r="M51">
            <v>2183.2619066863813</v>
          </cell>
          <cell r="N51">
            <v>385.26223110824554</v>
          </cell>
          <cell r="O51">
            <v>194.81568428504667</v>
          </cell>
          <cell r="P51">
            <v>37.026353066066136</v>
          </cell>
          <cell r="Q51">
            <v>67.096115924926295</v>
          </cell>
          <cell r="R51">
            <v>436.79215893747028</v>
          </cell>
          <cell r="S51">
            <v>213.85564342466682</v>
          </cell>
          <cell r="T51">
            <v>280.4497790989015</v>
          </cell>
          <cell r="U51">
            <v>219.54862146876386</v>
          </cell>
          <cell r="V51">
            <v>582.05317901257945</v>
          </cell>
          <cell r="W51">
            <v>4471.2453889652588</v>
          </cell>
          <cell r="X51">
            <v>205.13750629230469</v>
          </cell>
          <cell r="Y51">
            <v>2322.0163158596247</v>
          </cell>
          <cell r="Z51">
            <v>107.71964615341723</v>
          </cell>
          <cell r="AA51">
            <v>194.38714042854005</v>
          </cell>
          <cell r="AB51">
            <v>178.96186501333682</v>
          </cell>
          <cell r="AC51">
            <v>51.966469423404781</v>
          </cell>
          <cell r="AD51">
            <v>120.62980795945015</v>
          </cell>
          <cell r="AE51">
            <v>497.834132661181</v>
          </cell>
          <cell r="AF51">
            <v>1254.5106011137973</v>
          </cell>
          <cell r="AG51">
            <v>106.98075535176741</v>
          </cell>
          <cell r="AH51">
            <v>210.08038682035112</v>
          </cell>
          <cell r="AI51">
            <v>4254.3551839349357</v>
          </cell>
          <cell r="AJ51">
            <v>6.1209605129346008</v>
          </cell>
          <cell r="AK51">
            <v>497.34678920044877</v>
          </cell>
          <cell r="AL51">
            <v>676.59608138565022</v>
          </cell>
          <cell r="AM51">
            <v>5.9918025447558279</v>
          </cell>
          <cell r="AN51">
            <v>8.6567979614427379</v>
          </cell>
          <cell r="AO51">
            <v>6047.1200031918916</v>
          </cell>
          <cell r="AP51">
            <v>5736.2502100358834</v>
          </cell>
          <cell r="AQ51">
            <v>2293.3881275810559</v>
          </cell>
          <cell r="AR51">
            <v>17.866688294871491</v>
          </cell>
          <cell r="AS51">
            <v>0</v>
          </cell>
          <cell r="AT51">
            <v>228.45179613005598</v>
          </cell>
          <cell r="AU51">
            <v>1.978149827380542</v>
          </cell>
          <cell r="AV51">
            <v>24.347158139003419</v>
          </cell>
          <cell r="AW51">
            <v>42.036564582828689</v>
          </cell>
          <cell r="AX51">
            <v>245.89632427895069</v>
          </cell>
          <cell r="AY51">
            <v>0</v>
          </cell>
          <cell r="AZ51">
            <v>0</v>
          </cell>
          <cell r="BA51">
            <v>0</v>
          </cell>
          <cell r="BB51">
            <v>445.42904645590954</v>
          </cell>
          <cell r="BC51">
            <v>0.62968966574209695</v>
          </cell>
          <cell r="BD51">
            <v>0.37979676252660405</v>
          </cell>
          <cell r="BE51">
            <v>0.35347918512381632</v>
          </cell>
          <cell r="BF51">
            <v>72.002439930993049</v>
          </cell>
          <cell r="BG51">
            <v>51.760507151362702</v>
          </cell>
          <cell r="BH51">
            <v>29.691800203653305</v>
          </cell>
          <cell r="BI51">
            <v>57.107907695240726</v>
          </cell>
          <cell r="BJ51">
            <v>0.75478445867390509</v>
          </cell>
          <cell r="BK51">
            <v>0.63600051496749399</v>
          </cell>
          <cell r="BL51">
            <v>7.3826590930643921</v>
          </cell>
          <cell r="BM51">
            <v>1.9003026520426476</v>
          </cell>
          <cell r="BN51">
            <v>2818.2047023759651</v>
          </cell>
        </row>
        <row r="52">
          <cell r="A52" t="str">
            <v>P48</v>
          </cell>
          <cell r="B52" t="str">
            <v>Glass products</v>
          </cell>
          <cell r="C52">
            <v>11726.310039059954</v>
          </cell>
          <cell r="E52">
            <v>15.147847145309292</v>
          </cell>
          <cell r="F52">
            <v>1.6306091917851782</v>
          </cell>
          <cell r="G52">
            <v>0</v>
          </cell>
          <cell r="H52">
            <v>16.666893059078014</v>
          </cell>
          <cell r="I52">
            <v>25.294905425682416</v>
          </cell>
          <cell r="J52">
            <v>42.325588989218417</v>
          </cell>
          <cell r="K52">
            <v>7.3133065549645204</v>
          </cell>
          <cell r="L52">
            <v>271.52056136836927</v>
          </cell>
          <cell r="M52">
            <v>1707.2458944271445</v>
          </cell>
          <cell r="N52">
            <v>0.54266628764229108</v>
          </cell>
          <cell r="O52">
            <v>0</v>
          </cell>
          <cell r="P52">
            <v>8.8731252649459687E-3</v>
          </cell>
          <cell r="Q52">
            <v>0</v>
          </cell>
          <cell r="R52">
            <v>85.763426090802596</v>
          </cell>
          <cell r="S52">
            <v>0</v>
          </cell>
          <cell r="T52">
            <v>16.528901417915097</v>
          </cell>
          <cell r="U52">
            <v>3.7331237394695718</v>
          </cell>
          <cell r="V52">
            <v>8.703719822405608</v>
          </cell>
          <cell r="W52">
            <v>924.4774401916892</v>
          </cell>
          <cell r="X52">
            <v>0</v>
          </cell>
          <cell r="Y52">
            <v>6.3813535521470355</v>
          </cell>
          <cell r="Z52">
            <v>2011.4941980109415</v>
          </cell>
          <cell r="AA52">
            <v>18.860604383156023</v>
          </cell>
          <cell r="AB52">
            <v>1.0108216081809716</v>
          </cell>
          <cell r="AC52">
            <v>0.72960857588470063</v>
          </cell>
          <cell r="AD52">
            <v>1.3897056119527624</v>
          </cell>
          <cell r="AE52">
            <v>87.617003830111386</v>
          </cell>
          <cell r="AF52">
            <v>55.458106760307032</v>
          </cell>
          <cell r="AG52">
            <v>0.64479699490625175</v>
          </cell>
          <cell r="AH52">
            <v>165.89591866381144</v>
          </cell>
          <cell r="AI52">
            <v>854.91858858233263</v>
          </cell>
          <cell r="AJ52">
            <v>107.64274051771835</v>
          </cell>
          <cell r="AK52">
            <v>155.08534700623375</v>
          </cell>
          <cell r="AL52">
            <v>11.320962905879471</v>
          </cell>
          <cell r="AM52">
            <v>54.654892887851354</v>
          </cell>
          <cell r="AN52">
            <v>19.252595772589927</v>
          </cell>
          <cell r="AO52">
            <v>676.22813330413146</v>
          </cell>
          <cell r="AP52">
            <v>24.567609127071886</v>
          </cell>
          <cell r="AQ52">
            <v>8.3170915318066907</v>
          </cell>
          <cell r="AR52">
            <v>0</v>
          </cell>
          <cell r="AS52">
            <v>42.174943138852001</v>
          </cell>
          <cell r="AT52">
            <v>29.21008864612854</v>
          </cell>
          <cell r="AU52">
            <v>0.80166308809722053</v>
          </cell>
          <cell r="AV52">
            <v>9.5064518308990404</v>
          </cell>
          <cell r="AW52">
            <v>5.9793901905517854</v>
          </cell>
          <cell r="AX52">
            <v>47.16606212598591</v>
          </cell>
          <cell r="AY52">
            <v>0</v>
          </cell>
          <cell r="AZ52">
            <v>0</v>
          </cell>
          <cell r="BA52">
            <v>0</v>
          </cell>
          <cell r="BB52">
            <v>14.786386519364504</v>
          </cell>
          <cell r="BC52">
            <v>1.2019997702241993</v>
          </cell>
          <cell r="BD52">
            <v>4.4686938874790849</v>
          </cell>
          <cell r="BE52">
            <v>0.44418903396121612</v>
          </cell>
          <cell r="BF52">
            <v>15.919739318924208</v>
          </cell>
          <cell r="BG52">
            <v>247.37637555005944</v>
          </cell>
          <cell r="BH52">
            <v>30.237591887736968</v>
          </cell>
          <cell r="BI52">
            <v>170.53392764859177</v>
          </cell>
          <cell r="BJ52">
            <v>0.71617606036495052</v>
          </cell>
          <cell r="BK52">
            <v>2.0415942843328407</v>
          </cell>
          <cell r="BL52">
            <v>39.4634746883237</v>
          </cell>
          <cell r="BM52">
            <v>3.9548155907212617</v>
          </cell>
          <cell r="BN52">
            <v>316.04751590761333</v>
          </cell>
        </row>
        <row r="53">
          <cell r="A53" t="str">
            <v>P49</v>
          </cell>
          <cell r="B53" t="str">
            <v>Non-structural ceramic</v>
          </cell>
          <cell r="C53">
            <v>4149.027314040497</v>
          </cell>
          <cell r="E53">
            <v>65.205658264271037</v>
          </cell>
          <cell r="F53">
            <v>7.1180068781128236</v>
          </cell>
          <cell r="G53">
            <v>0.74357367392659968</v>
          </cell>
          <cell r="H53">
            <v>64.598239425493148</v>
          </cell>
          <cell r="I53">
            <v>97.788873131648941</v>
          </cell>
          <cell r="J53">
            <v>137.23488766351235</v>
          </cell>
          <cell r="K53">
            <v>23.866826244065656</v>
          </cell>
          <cell r="L53">
            <v>0</v>
          </cell>
          <cell r="M53">
            <v>0</v>
          </cell>
          <cell r="N53">
            <v>0</v>
          </cell>
          <cell r="O53">
            <v>0</v>
          </cell>
          <cell r="P53">
            <v>0</v>
          </cell>
          <cell r="Q53">
            <v>0</v>
          </cell>
          <cell r="R53">
            <v>0</v>
          </cell>
          <cell r="S53">
            <v>0</v>
          </cell>
          <cell r="T53">
            <v>0</v>
          </cell>
          <cell r="U53">
            <v>0</v>
          </cell>
          <cell r="V53">
            <v>0</v>
          </cell>
          <cell r="W53">
            <v>0</v>
          </cell>
          <cell r="X53">
            <v>0</v>
          </cell>
          <cell r="Y53">
            <v>0</v>
          </cell>
          <cell r="Z53">
            <v>0</v>
          </cell>
          <cell r="AA53">
            <v>0</v>
          </cell>
          <cell r="AB53">
            <v>0</v>
          </cell>
          <cell r="AC53">
            <v>0</v>
          </cell>
          <cell r="AD53">
            <v>0</v>
          </cell>
          <cell r="AE53">
            <v>0</v>
          </cell>
          <cell r="AF53">
            <v>0</v>
          </cell>
          <cell r="AG53">
            <v>0</v>
          </cell>
          <cell r="AH53">
            <v>0</v>
          </cell>
          <cell r="AI53">
            <v>0</v>
          </cell>
          <cell r="AJ53">
            <v>0</v>
          </cell>
          <cell r="AK53">
            <v>0</v>
          </cell>
          <cell r="AL53">
            <v>0</v>
          </cell>
          <cell r="AM53">
            <v>0</v>
          </cell>
          <cell r="AN53">
            <v>12.76095815890003</v>
          </cell>
          <cell r="AO53">
            <v>767.37983868790411</v>
          </cell>
          <cell r="AP53">
            <v>584.31348663079518</v>
          </cell>
          <cell r="AQ53">
            <v>197.89685428043188</v>
          </cell>
          <cell r="AR53">
            <v>0</v>
          </cell>
          <cell r="AS53">
            <v>81.604515994036191</v>
          </cell>
          <cell r="AT53">
            <v>25.918111652903775</v>
          </cell>
          <cell r="AU53">
            <v>0.7113156579916563</v>
          </cell>
          <cell r="AV53">
            <v>8.4350747086434463</v>
          </cell>
          <cell r="AW53">
            <v>5.3055129155022209</v>
          </cell>
          <cell r="AX53">
            <v>41.850446919856253</v>
          </cell>
          <cell r="AY53">
            <v>0</v>
          </cell>
          <cell r="AZ53">
            <v>0</v>
          </cell>
          <cell r="BA53">
            <v>0</v>
          </cell>
          <cell r="BB53">
            <v>150.9640291328945</v>
          </cell>
          <cell r="BC53">
            <v>12.272013050126649</v>
          </cell>
          <cell r="BD53">
            <v>45.62386038887179</v>
          </cell>
          <cell r="BE53">
            <v>4.5350205187464327</v>
          </cell>
          <cell r="BF53">
            <v>162.53517971972008</v>
          </cell>
          <cell r="BG53">
            <v>32.759302450408043</v>
          </cell>
          <cell r="BH53">
            <v>23.710001900758783</v>
          </cell>
          <cell r="BI53">
            <v>133.71963493997097</v>
          </cell>
          <cell r="BJ53">
            <v>0.56157037291774536</v>
          </cell>
          <cell r="BK53">
            <v>1.6008617532053213</v>
          </cell>
          <cell r="BL53">
            <v>30.944232045481371</v>
          </cell>
          <cell r="BM53">
            <v>3.1010632566669796</v>
          </cell>
          <cell r="BN53">
            <v>225.96636399756522</v>
          </cell>
        </row>
        <row r="54">
          <cell r="A54" t="str">
            <v>P50</v>
          </cell>
          <cell r="B54" t="str">
            <v>Structure non-refractory clay</v>
          </cell>
          <cell r="C54">
            <v>12023.031065109097</v>
          </cell>
          <cell r="E54">
            <v>0</v>
          </cell>
          <cell r="F54">
            <v>0</v>
          </cell>
          <cell r="G54">
            <v>0</v>
          </cell>
          <cell r="H54">
            <v>0</v>
          </cell>
          <cell r="I54">
            <v>0</v>
          </cell>
          <cell r="J54">
            <v>0</v>
          </cell>
          <cell r="K54">
            <v>0</v>
          </cell>
          <cell r="L54">
            <v>0</v>
          </cell>
          <cell r="M54">
            <v>0</v>
          </cell>
          <cell r="N54">
            <v>0</v>
          </cell>
          <cell r="O54">
            <v>0</v>
          </cell>
          <cell r="P54">
            <v>0</v>
          </cell>
          <cell r="Q54">
            <v>0</v>
          </cell>
          <cell r="R54">
            <v>0</v>
          </cell>
          <cell r="S54">
            <v>0</v>
          </cell>
          <cell r="T54">
            <v>0</v>
          </cell>
          <cell r="U54">
            <v>0</v>
          </cell>
          <cell r="V54">
            <v>0</v>
          </cell>
          <cell r="W54">
            <v>0</v>
          </cell>
          <cell r="X54">
            <v>0</v>
          </cell>
          <cell r="Y54">
            <v>0</v>
          </cell>
          <cell r="Z54">
            <v>0</v>
          </cell>
          <cell r="AA54">
            <v>740.70459817023652</v>
          </cell>
          <cell r="AB54">
            <v>0</v>
          </cell>
          <cell r="AC54">
            <v>19.127627820713951</v>
          </cell>
          <cell r="AD54">
            <v>0</v>
          </cell>
          <cell r="AE54">
            <v>0</v>
          </cell>
          <cell r="AF54">
            <v>3.5773095624410547</v>
          </cell>
          <cell r="AG54">
            <v>0</v>
          </cell>
          <cell r="AH54">
            <v>0</v>
          </cell>
          <cell r="AI54">
            <v>8.3548245160814757E-2</v>
          </cell>
          <cell r="AJ54">
            <v>0</v>
          </cell>
          <cell r="AK54">
            <v>0</v>
          </cell>
          <cell r="AL54">
            <v>0</v>
          </cell>
          <cell r="AM54">
            <v>0</v>
          </cell>
          <cell r="AN54">
            <v>0</v>
          </cell>
          <cell r="AO54">
            <v>10631.059580369869</v>
          </cell>
          <cell r="AP54">
            <v>0</v>
          </cell>
          <cell r="AQ54">
            <v>0</v>
          </cell>
          <cell r="AR54">
            <v>0</v>
          </cell>
          <cell r="AS54">
            <v>0</v>
          </cell>
          <cell r="AT54">
            <v>0</v>
          </cell>
          <cell r="AU54">
            <v>0</v>
          </cell>
          <cell r="AV54">
            <v>0</v>
          </cell>
          <cell r="AW54">
            <v>0</v>
          </cell>
          <cell r="AX54">
            <v>0</v>
          </cell>
          <cell r="AY54">
            <v>3.7739690821692848</v>
          </cell>
          <cell r="AZ54">
            <v>0.65022760212728725</v>
          </cell>
          <cell r="BA54">
            <v>0.2332236945010713</v>
          </cell>
          <cell r="BB54">
            <v>0</v>
          </cell>
          <cell r="BC54">
            <v>0</v>
          </cell>
          <cell r="BD54">
            <v>0</v>
          </cell>
          <cell r="BE54">
            <v>0</v>
          </cell>
          <cell r="BF54">
            <v>0</v>
          </cell>
          <cell r="BG54">
            <v>0</v>
          </cell>
          <cell r="BH54">
            <v>0</v>
          </cell>
          <cell r="BI54">
            <v>0</v>
          </cell>
          <cell r="BJ54">
            <v>0</v>
          </cell>
          <cell r="BK54">
            <v>0</v>
          </cell>
          <cell r="BL54">
            <v>0</v>
          </cell>
          <cell r="BM54">
            <v>0</v>
          </cell>
          <cell r="BN54">
            <v>1.9193055775913601</v>
          </cell>
        </row>
        <row r="55">
          <cell r="A55" t="str">
            <v>P51</v>
          </cell>
          <cell r="B55" t="str">
            <v>Plaster, cement</v>
          </cell>
          <cell r="C55">
            <v>13110.409186542032</v>
          </cell>
          <cell r="E55">
            <v>190.86826808906724</v>
          </cell>
          <cell r="F55">
            <v>20.546256466716905</v>
          </cell>
          <cell r="G55">
            <v>2.7595786495544279</v>
          </cell>
          <cell r="H55">
            <v>27.662222580974653</v>
          </cell>
          <cell r="I55">
            <v>594.59587472095518</v>
          </cell>
          <cell r="J55">
            <v>64.153221946207168</v>
          </cell>
          <cell r="K55">
            <v>12.03955951782557</v>
          </cell>
          <cell r="L55">
            <v>0</v>
          </cell>
          <cell r="M55">
            <v>0</v>
          </cell>
          <cell r="N55">
            <v>9.2850753301726791E-2</v>
          </cell>
          <cell r="O55">
            <v>0</v>
          </cell>
          <cell r="P55">
            <v>0</v>
          </cell>
          <cell r="Q55">
            <v>0</v>
          </cell>
          <cell r="R55">
            <v>40.954719167597673</v>
          </cell>
          <cell r="S55">
            <v>0</v>
          </cell>
          <cell r="T55">
            <v>0</v>
          </cell>
          <cell r="U55">
            <v>0</v>
          </cell>
          <cell r="V55">
            <v>0</v>
          </cell>
          <cell r="W55">
            <v>69.440168596011418</v>
          </cell>
          <cell r="X55">
            <v>0</v>
          </cell>
          <cell r="Y55">
            <v>0</v>
          </cell>
          <cell r="Z55">
            <v>0</v>
          </cell>
          <cell r="AA55">
            <v>4324.542912804598</v>
          </cell>
          <cell r="AB55">
            <v>94.791867441279209</v>
          </cell>
          <cell r="AC55">
            <v>0</v>
          </cell>
          <cell r="AD55">
            <v>12.704430075320102</v>
          </cell>
          <cell r="AE55">
            <v>38.25921214632519</v>
          </cell>
          <cell r="AF55">
            <v>0</v>
          </cell>
          <cell r="AG55">
            <v>0</v>
          </cell>
          <cell r="AH55">
            <v>0</v>
          </cell>
          <cell r="AI55">
            <v>0</v>
          </cell>
          <cell r="AJ55">
            <v>0</v>
          </cell>
          <cell r="AK55">
            <v>0</v>
          </cell>
          <cell r="AL55">
            <v>1.5205638150913428</v>
          </cell>
          <cell r="AM55">
            <v>87.430523661118457</v>
          </cell>
          <cell r="AN55">
            <v>40.016329943590208</v>
          </cell>
          <cell r="AO55">
            <v>3592.9809078701992</v>
          </cell>
          <cell r="AP55">
            <v>0</v>
          </cell>
          <cell r="AQ55">
            <v>0</v>
          </cell>
          <cell r="AR55">
            <v>0</v>
          </cell>
          <cell r="AS55">
            <v>87.503585858284936</v>
          </cell>
          <cell r="AT55">
            <v>506.36217531668791</v>
          </cell>
          <cell r="AU55">
            <v>13.896974777370483</v>
          </cell>
          <cell r="AV55">
            <v>164.79606368039549</v>
          </cell>
          <cell r="AW55">
            <v>103.65381155241238</v>
          </cell>
          <cell r="AX55">
            <v>817.63222661091322</v>
          </cell>
          <cell r="AY55">
            <v>0</v>
          </cell>
          <cell r="AZ55">
            <v>0</v>
          </cell>
          <cell r="BA55">
            <v>0</v>
          </cell>
          <cell r="BB55">
            <v>0</v>
          </cell>
          <cell r="BC55">
            <v>0</v>
          </cell>
          <cell r="BD55">
            <v>0</v>
          </cell>
          <cell r="BE55">
            <v>0</v>
          </cell>
          <cell r="BF55">
            <v>0</v>
          </cell>
          <cell r="BG55">
            <v>782.95243702153971</v>
          </cell>
          <cell r="BH55">
            <v>24.78472664005989</v>
          </cell>
          <cell r="BI55">
            <v>139.78086599350812</v>
          </cell>
          <cell r="BJ55">
            <v>0.58702518203836584</v>
          </cell>
          <cell r="BK55">
            <v>1.6734254644008215</v>
          </cell>
          <cell r="BL55">
            <v>32.346869289340191</v>
          </cell>
          <cell r="BM55">
            <v>3.2416279607116114</v>
          </cell>
          <cell r="BN55">
            <v>837.74849643145058</v>
          </cell>
        </row>
        <row r="56">
          <cell r="A56" t="str">
            <v>P52</v>
          </cell>
          <cell r="B56" t="str">
            <v>Articles of concrete</v>
          </cell>
          <cell r="C56">
            <v>11931.144949375246</v>
          </cell>
          <cell r="E56">
            <v>0</v>
          </cell>
          <cell r="F56">
            <v>0</v>
          </cell>
          <cell r="G56">
            <v>0</v>
          </cell>
          <cell r="H56">
            <v>0</v>
          </cell>
          <cell r="I56">
            <v>0</v>
          </cell>
          <cell r="J56">
            <v>0</v>
          </cell>
          <cell r="K56">
            <v>0</v>
          </cell>
          <cell r="L56">
            <v>0</v>
          </cell>
          <cell r="M56">
            <v>0</v>
          </cell>
          <cell r="N56">
            <v>0</v>
          </cell>
          <cell r="O56">
            <v>0</v>
          </cell>
          <cell r="P56">
            <v>0</v>
          </cell>
          <cell r="Q56">
            <v>0</v>
          </cell>
          <cell r="R56">
            <v>0</v>
          </cell>
          <cell r="S56">
            <v>0</v>
          </cell>
          <cell r="T56">
            <v>0</v>
          </cell>
          <cell r="U56">
            <v>0</v>
          </cell>
          <cell r="V56">
            <v>0</v>
          </cell>
          <cell r="W56">
            <v>0</v>
          </cell>
          <cell r="X56">
            <v>0</v>
          </cell>
          <cell r="Y56">
            <v>0</v>
          </cell>
          <cell r="Z56">
            <v>0</v>
          </cell>
          <cell r="AA56">
            <v>0</v>
          </cell>
          <cell r="AB56">
            <v>0</v>
          </cell>
          <cell r="AC56">
            <v>0</v>
          </cell>
          <cell r="AD56">
            <v>0</v>
          </cell>
          <cell r="AE56">
            <v>0</v>
          </cell>
          <cell r="AF56">
            <v>0</v>
          </cell>
          <cell r="AG56">
            <v>0</v>
          </cell>
          <cell r="AH56">
            <v>0</v>
          </cell>
          <cell r="AI56">
            <v>0</v>
          </cell>
          <cell r="AJ56">
            <v>0</v>
          </cell>
          <cell r="AK56">
            <v>0</v>
          </cell>
          <cell r="AL56">
            <v>0</v>
          </cell>
          <cell r="AM56">
            <v>0</v>
          </cell>
          <cell r="AN56">
            <v>0</v>
          </cell>
          <cell r="AO56">
            <v>10110.882904067339</v>
          </cell>
          <cell r="AP56">
            <v>0</v>
          </cell>
          <cell r="AQ56">
            <v>0</v>
          </cell>
          <cell r="AR56">
            <v>0</v>
          </cell>
          <cell r="AS56">
            <v>0</v>
          </cell>
          <cell r="AT56">
            <v>0</v>
          </cell>
          <cell r="AU56">
            <v>0</v>
          </cell>
          <cell r="AV56">
            <v>0</v>
          </cell>
          <cell r="AW56">
            <v>0</v>
          </cell>
          <cell r="AX56">
            <v>0</v>
          </cell>
          <cell r="AY56">
            <v>0</v>
          </cell>
          <cell r="AZ56">
            <v>0</v>
          </cell>
          <cell r="BA56">
            <v>0</v>
          </cell>
          <cell r="BB56">
            <v>0</v>
          </cell>
          <cell r="BC56">
            <v>0</v>
          </cell>
          <cell r="BD56">
            <v>0</v>
          </cell>
          <cell r="BE56">
            <v>0</v>
          </cell>
          <cell r="BF56">
            <v>0</v>
          </cell>
          <cell r="BG56">
            <v>0</v>
          </cell>
          <cell r="BH56">
            <v>0</v>
          </cell>
          <cell r="BI56">
            <v>0</v>
          </cell>
          <cell r="BJ56">
            <v>0</v>
          </cell>
          <cell r="BK56">
            <v>0</v>
          </cell>
          <cell r="BL56">
            <v>0</v>
          </cell>
          <cell r="BM56">
            <v>0</v>
          </cell>
          <cell r="BN56">
            <v>1753.7193164539567</v>
          </cell>
        </row>
        <row r="57">
          <cell r="A57" t="str">
            <v>P53</v>
          </cell>
          <cell r="B57" t="str">
            <v>Non-metallic products n.e.c.</v>
          </cell>
          <cell r="C57">
            <v>12687.620064652441</v>
          </cell>
          <cell r="E57">
            <v>77.935532571471299</v>
          </cell>
          <cell r="F57">
            <v>8.2030364675739875</v>
          </cell>
          <cell r="G57">
            <v>0.70111630726203555</v>
          </cell>
          <cell r="H57">
            <v>17.998758103527038</v>
          </cell>
          <cell r="I57">
            <v>53.758024498321696</v>
          </cell>
          <cell r="J57">
            <v>135.87055652099815</v>
          </cell>
          <cell r="K57">
            <v>23.689051156638982</v>
          </cell>
          <cell r="L57">
            <v>0</v>
          </cell>
          <cell r="M57">
            <v>0</v>
          </cell>
          <cell r="N57">
            <v>0</v>
          </cell>
          <cell r="O57">
            <v>0</v>
          </cell>
          <cell r="P57">
            <v>0</v>
          </cell>
          <cell r="Q57">
            <v>0</v>
          </cell>
          <cell r="R57">
            <v>11.772971712867557</v>
          </cell>
          <cell r="S57">
            <v>36.921285692965192</v>
          </cell>
          <cell r="T57">
            <v>1.135601193864582</v>
          </cell>
          <cell r="U57">
            <v>87.339656719990629</v>
          </cell>
          <cell r="V57">
            <v>0</v>
          </cell>
          <cell r="W57">
            <v>119.06606836507635</v>
          </cell>
          <cell r="X57">
            <v>0</v>
          </cell>
          <cell r="Y57">
            <v>31.633077240556691</v>
          </cell>
          <cell r="Z57">
            <v>0</v>
          </cell>
          <cell r="AA57">
            <v>123.89518249496452</v>
          </cell>
          <cell r="AB57">
            <v>123.87900258750174</v>
          </cell>
          <cell r="AC57">
            <v>1.6405624487876562</v>
          </cell>
          <cell r="AD57">
            <v>93.658619039339982</v>
          </cell>
          <cell r="AE57">
            <v>34.984257936626612</v>
          </cell>
          <cell r="AF57">
            <v>44.102824896067979</v>
          </cell>
          <cell r="AG57">
            <v>0</v>
          </cell>
          <cell r="AH57">
            <v>0</v>
          </cell>
          <cell r="AI57">
            <v>2176.0884175400411</v>
          </cell>
          <cell r="AJ57">
            <v>1.963194052165357</v>
          </cell>
          <cell r="AK57">
            <v>32.028161258139335</v>
          </cell>
          <cell r="AL57">
            <v>300.89624505375048</v>
          </cell>
          <cell r="AM57">
            <v>0</v>
          </cell>
          <cell r="AN57">
            <v>0</v>
          </cell>
          <cell r="AO57">
            <v>5410.4337947399572</v>
          </cell>
          <cell r="AP57">
            <v>27.010602886476285</v>
          </cell>
          <cell r="AQ57">
            <v>9.1441399679612054</v>
          </cell>
          <cell r="AR57">
            <v>0</v>
          </cell>
          <cell r="AS57">
            <v>0</v>
          </cell>
          <cell r="AT57">
            <v>146.42855382274536</v>
          </cell>
          <cell r="AU57">
            <v>4.0186925847864572</v>
          </cell>
          <cell r="AV57">
            <v>47.655315615368025</v>
          </cell>
          <cell r="AW57">
            <v>29.974351291825009</v>
          </cell>
          <cell r="AX57">
            <v>236.44085268933907</v>
          </cell>
          <cell r="AY57">
            <v>0</v>
          </cell>
          <cell r="AZ57">
            <v>0</v>
          </cell>
          <cell r="BA57">
            <v>0</v>
          </cell>
          <cell r="BB57">
            <v>0</v>
          </cell>
          <cell r="BC57">
            <v>0</v>
          </cell>
          <cell r="BD57">
            <v>0</v>
          </cell>
          <cell r="BE57">
            <v>0</v>
          </cell>
          <cell r="BF57">
            <v>0</v>
          </cell>
          <cell r="BG57">
            <v>542.65137224634839</v>
          </cell>
          <cell r="BH57">
            <v>0</v>
          </cell>
          <cell r="BI57">
            <v>0</v>
          </cell>
          <cell r="BJ57">
            <v>0</v>
          </cell>
          <cell r="BK57">
            <v>0</v>
          </cell>
          <cell r="BL57">
            <v>0</v>
          </cell>
          <cell r="BM57">
            <v>0</v>
          </cell>
          <cell r="BN57">
            <v>1237.2286054946592</v>
          </cell>
        </row>
        <row r="58">
          <cell r="A58" t="str">
            <v>P54</v>
          </cell>
          <cell r="B58" t="str">
            <v>Furniture</v>
          </cell>
          <cell r="C58">
            <v>22992.242974131252</v>
          </cell>
          <cell r="E58">
            <v>0</v>
          </cell>
          <cell r="F58">
            <v>0</v>
          </cell>
          <cell r="G58">
            <v>0</v>
          </cell>
          <cell r="H58">
            <v>2.6483856266251604</v>
          </cell>
          <cell r="I58">
            <v>4.6594369113334508</v>
          </cell>
          <cell r="J58">
            <v>15.091841036645871</v>
          </cell>
          <cell r="K58">
            <v>2.5307489103899394</v>
          </cell>
          <cell r="L58">
            <v>0</v>
          </cell>
          <cell r="M58">
            <v>0</v>
          </cell>
          <cell r="N58">
            <v>0</v>
          </cell>
          <cell r="O58">
            <v>0</v>
          </cell>
          <cell r="P58">
            <v>0</v>
          </cell>
          <cell r="Q58">
            <v>0</v>
          </cell>
          <cell r="R58">
            <v>0</v>
          </cell>
          <cell r="S58">
            <v>1.4066930051792002</v>
          </cell>
          <cell r="T58">
            <v>0</v>
          </cell>
          <cell r="U58">
            <v>0</v>
          </cell>
          <cell r="V58">
            <v>0</v>
          </cell>
          <cell r="W58">
            <v>0</v>
          </cell>
          <cell r="X58">
            <v>0</v>
          </cell>
          <cell r="Y58">
            <v>0</v>
          </cell>
          <cell r="Z58">
            <v>0</v>
          </cell>
          <cell r="AA58">
            <v>0</v>
          </cell>
          <cell r="AB58">
            <v>7.9009048063380476</v>
          </cell>
          <cell r="AC58">
            <v>0</v>
          </cell>
          <cell r="AD58">
            <v>0</v>
          </cell>
          <cell r="AE58">
            <v>0</v>
          </cell>
          <cell r="AF58">
            <v>0</v>
          </cell>
          <cell r="AG58">
            <v>0</v>
          </cell>
          <cell r="AH58">
            <v>0</v>
          </cell>
          <cell r="AI58">
            <v>0</v>
          </cell>
          <cell r="AJ58">
            <v>0</v>
          </cell>
          <cell r="AK58">
            <v>194.2725570557034</v>
          </cell>
          <cell r="AL58">
            <v>4.8531247807735274E-2</v>
          </cell>
          <cell r="AM58">
            <v>0</v>
          </cell>
          <cell r="AN58">
            <v>7.1787137138310175</v>
          </cell>
          <cell r="AO58">
            <v>130.85838432278618</v>
          </cell>
          <cell r="AP58">
            <v>641.47832631410381</v>
          </cell>
          <cell r="AQ58">
            <v>217.16537120193308</v>
          </cell>
          <cell r="AR58">
            <v>0</v>
          </cell>
          <cell r="AS58">
            <v>16.824174984275349</v>
          </cell>
          <cell r="AT58">
            <v>43.866484576792232</v>
          </cell>
          <cell r="AU58">
            <v>1.2039039633130717</v>
          </cell>
          <cell r="AV58">
            <v>14.276390177111502</v>
          </cell>
          <cell r="AW58">
            <v>8.9795971094126248</v>
          </cell>
          <cell r="AX58">
            <v>70.832011565011229</v>
          </cell>
          <cell r="AY58">
            <v>28.035896037726324</v>
          </cell>
          <cell r="AZ58">
            <v>4.8303822996933823</v>
          </cell>
          <cell r="BA58">
            <v>1.7325619553851868</v>
          </cell>
          <cell r="BB58">
            <v>298.80550358978888</v>
          </cell>
          <cell r="BC58">
            <v>24.290190587557426</v>
          </cell>
          <cell r="BD58">
            <v>90.304032407654773</v>
          </cell>
          <cell r="BE58">
            <v>8.9762382315667644</v>
          </cell>
          <cell r="BF58">
            <v>321.70846595816874</v>
          </cell>
          <cell r="BG58">
            <v>124.74078977018456</v>
          </cell>
          <cell r="BH58">
            <v>64.23568746047367</v>
          </cell>
          <cell r="BI58">
            <v>362.27633862221313</v>
          </cell>
          <cell r="BJ58">
            <v>1.5214194883996068</v>
          </cell>
          <cell r="BK58">
            <v>4.3370918179063409</v>
          </cell>
          <cell r="BL58">
            <v>83.834831675586372</v>
          </cell>
          <cell r="BM58">
            <v>8.4014725508749795</v>
          </cell>
          <cell r="BN58">
            <v>139.50292471858216</v>
          </cell>
        </row>
        <row r="59">
          <cell r="A59" t="str">
            <v>P55</v>
          </cell>
          <cell r="B59" t="str">
            <v>Jewellery</v>
          </cell>
          <cell r="C59">
            <v>10169.055557738018</v>
          </cell>
          <cell r="E59">
            <v>0</v>
          </cell>
          <cell r="F59">
            <v>0</v>
          </cell>
          <cell r="G59">
            <v>0</v>
          </cell>
          <cell r="H59">
            <v>0</v>
          </cell>
          <cell r="I59">
            <v>0</v>
          </cell>
          <cell r="J59">
            <v>0</v>
          </cell>
          <cell r="K59">
            <v>0</v>
          </cell>
          <cell r="L59">
            <v>0</v>
          </cell>
          <cell r="M59">
            <v>0</v>
          </cell>
          <cell r="N59">
            <v>0</v>
          </cell>
          <cell r="O59">
            <v>0</v>
          </cell>
          <cell r="P59">
            <v>0</v>
          </cell>
          <cell r="Q59">
            <v>0</v>
          </cell>
          <cell r="R59">
            <v>0</v>
          </cell>
          <cell r="S59">
            <v>0</v>
          </cell>
          <cell r="T59">
            <v>0</v>
          </cell>
          <cell r="U59">
            <v>0</v>
          </cell>
          <cell r="V59">
            <v>0</v>
          </cell>
          <cell r="W59">
            <v>0</v>
          </cell>
          <cell r="X59">
            <v>0</v>
          </cell>
          <cell r="Y59">
            <v>0</v>
          </cell>
          <cell r="Z59">
            <v>0</v>
          </cell>
          <cell r="AA59">
            <v>0</v>
          </cell>
          <cell r="AB59">
            <v>0</v>
          </cell>
          <cell r="AC59">
            <v>0</v>
          </cell>
          <cell r="AD59">
            <v>0</v>
          </cell>
          <cell r="AE59">
            <v>0</v>
          </cell>
          <cell r="AF59">
            <v>0</v>
          </cell>
          <cell r="AG59">
            <v>0</v>
          </cell>
          <cell r="AH59">
            <v>0</v>
          </cell>
          <cell r="AI59">
            <v>0</v>
          </cell>
          <cell r="AJ59">
            <v>0</v>
          </cell>
          <cell r="AK59">
            <v>0</v>
          </cell>
          <cell r="AL59">
            <v>156.06123156780342</v>
          </cell>
          <cell r="AM59">
            <v>0</v>
          </cell>
          <cell r="AN59">
            <v>0</v>
          </cell>
          <cell r="AO59">
            <v>0</v>
          </cell>
          <cell r="AP59">
            <v>0</v>
          </cell>
          <cell r="AQ59">
            <v>0</v>
          </cell>
          <cell r="AR59">
            <v>0</v>
          </cell>
          <cell r="AS59">
            <v>0</v>
          </cell>
          <cell r="AT59">
            <v>0</v>
          </cell>
          <cell r="AU59">
            <v>0</v>
          </cell>
          <cell r="AV59">
            <v>0</v>
          </cell>
          <cell r="AW59">
            <v>0</v>
          </cell>
          <cell r="AX59">
            <v>0</v>
          </cell>
          <cell r="AY59">
            <v>0</v>
          </cell>
          <cell r="AZ59">
            <v>0</v>
          </cell>
          <cell r="BA59">
            <v>0</v>
          </cell>
          <cell r="BB59">
            <v>0</v>
          </cell>
          <cell r="BC59">
            <v>0</v>
          </cell>
          <cell r="BD59">
            <v>0</v>
          </cell>
          <cell r="BE59">
            <v>0</v>
          </cell>
          <cell r="BF59">
            <v>0</v>
          </cell>
          <cell r="BG59">
            <v>135.69027841025235</v>
          </cell>
          <cell r="BH59">
            <v>0</v>
          </cell>
          <cell r="BI59">
            <v>0</v>
          </cell>
          <cell r="BJ59">
            <v>0</v>
          </cell>
          <cell r="BK59">
            <v>0</v>
          </cell>
          <cell r="BL59">
            <v>0</v>
          </cell>
          <cell r="BM59">
            <v>0</v>
          </cell>
          <cell r="BN59">
            <v>53.967368650076793</v>
          </cell>
        </row>
        <row r="60">
          <cell r="A60" t="str">
            <v>P56</v>
          </cell>
          <cell r="B60" t="str">
            <v>Manufactured products n.e.c.</v>
          </cell>
          <cell r="C60">
            <v>13153.394558437618</v>
          </cell>
          <cell r="E60">
            <v>0</v>
          </cell>
          <cell r="F60">
            <v>0</v>
          </cell>
          <cell r="G60">
            <v>0</v>
          </cell>
          <cell r="H60">
            <v>4.0552811220058125</v>
          </cell>
          <cell r="I60">
            <v>6.8107791190834561</v>
          </cell>
          <cell r="J60">
            <v>7.9440989755516194</v>
          </cell>
          <cell r="K60">
            <v>1.3760620316130678</v>
          </cell>
          <cell r="L60">
            <v>5.7661804080102295</v>
          </cell>
          <cell r="M60">
            <v>0.93590386236982903</v>
          </cell>
          <cell r="N60">
            <v>0.83770398327764894</v>
          </cell>
          <cell r="O60">
            <v>1.0772884977713075</v>
          </cell>
          <cell r="P60">
            <v>0.14767916043159565</v>
          </cell>
          <cell r="Q60">
            <v>0.32901036232999303</v>
          </cell>
          <cell r="R60">
            <v>0.56580889752282093</v>
          </cell>
          <cell r="S60">
            <v>5.6371776244665037</v>
          </cell>
          <cell r="T60">
            <v>65.470346063599052</v>
          </cell>
          <cell r="U60">
            <v>0.21203951561770776</v>
          </cell>
          <cell r="V60">
            <v>3.4101910339047086</v>
          </cell>
          <cell r="W60">
            <v>6.5690680662830463</v>
          </cell>
          <cell r="X60">
            <v>0.33678059462117338</v>
          </cell>
          <cell r="Y60">
            <v>1.6378207542953149</v>
          </cell>
          <cell r="Z60">
            <v>0.28095037596786965</v>
          </cell>
          <cell r="AA60">
            <v>0.43559612771794071</v>
          </cell>
          <cell r="AB60">
            <v>1.4187841071745717</v>
          </cell>
          <cell r="AC60">
            <v>0.26704537081737406</v>
          </cell>
          <cell r="AD60">
            <v>1.9753226571499869</v>
          </cell>
          <cell r="AE60">
            <v>1.860737082136253</v>
          </cell>
          <cell r="AF60">
            <v>0.93025709243364907</v>
          </cell>
          <cell r="AG60">
            <v>0.18228835491860534</v>
          </cell>
          <cell r="AH60">
            <v>0.43708809458058367</v>
          </cell>
          <cell r="AI60">
            <v>2.972335223789174</v>
          </cell>
          <cell r="AJ60">
            <v>0.51177666021543922</v>
          </cell>
          <cell r="AK60">
            <v>0.70310282356796772</v>
          </cell>
          <cell r="AL60">
            <v>0.40994071582867325</v>
          </cell>
          <cell r="AM60">
            <v>3.8753673138783067</v>
          </cell>
          <cell r="AN60">
            <v>0.63225373732470502</v>
          </cell>
          <cell r="AO60">
            <v>6.0052469299260123</v>
          </cell>
          <cell r="AP60">
            <v>199.07048097022147</v>
          </cell>
          <cell r="AQ60">
            <v>84.167709310492683</v>
          </cell>
          <cell r="AR60">
            <v>7.1183948342920305</v>
          </cell>
          <cell r="AS60">
            <v>8.7165099303454738</v>
          </cell>
          <cell r="AT60">
            <v>155.08316284336215</v>
          </cell>
          <cell r="AU60">
            <v>4.0127821302294535</v>
          </cell>
          <cell r="AV60">
            <v>48.037665249623515</v>
          </cell>
          <cell r="AW60">
            <v>31.442415444163409</v>
          </cell>
          <cell r="AX60">
            <v>239.38932166138002</v>
          </cell>
          <cell r="AY60">
            <v>86.848928184374302</v>
          </cell>
          <cell r="AZ60">
            <v>14.963442755124655</v>
          </cell>
          <cell r="BA60">
            <v>5.3670889860536795</v>
          </cell>
          <cell r="BB60">
            <v>435.99305050824171</v>
          </cell>
          <cell r="BC60">
            <v>35.761938334527869</v>
          </cell>
          <cell r="BD60">
            <v>131.21853392010647</v>
          </cell>
          <cell r="BE60">
            <v>13.312636270490913</v>
          </cell>
          <cell r="BF60">
            <v>476.76193875757303</v>
          </cell>
          <cell r="BG60">
            <v>129.96996310379959</v>
          </cell>
          <cell r="BH60">
            <v>45.092686971756727</v>
          </cell>
          <cell r="BI60">
            <v>224.27200409793318</v>
          </cell>
          <cell r="BJ60">
            <v>0.99347631528023173</v>
          </cell>
          <cell r="BK60">
            <v>3.1824695154052991</v>
          </cell>
          <cell r="BL60">
            <v>50.517233798058527</v>
          </cell>
          <cell r="BM60">
            <v>5.1978602130196077</v>
          </cell>
          <cell r="BN60">
            <v>115.82323205283599</v>
          </cell>
        </row>
        <row r="61">
          <cell r="A61" t="str">
            <v>P57</v>
          </cell>
          <cell r="B61" t="str">
            <v>Wastes, scraps</v>
          </cell>
          <cell r="C61">
            <v>16336.524309965682</v>
          </cell>
          <cell r="E61">
            <v>0</v>
          </cell>
          <cell r="F61">
            <v>0</v>
          </cell>
          <cell r="G61">
            <v>0</v>
          </cell>
          <cell r="H61">
            <v>0</v>
          </cell>
          <cell r="I61">
            <v>0</v>
          </cell>
          <cell r="J61">
            <v>0</v>
          </cell>
          <cell r="K61">
            <v>0</v>
          </cell>
          <cell r="L61">
            <v>0</v>
          </cell>
          <cell r="M61">
            <v>0</v>
          </cell>
          <cell r="N61">
            <v>0</v>
          </cell>
          <cell r="O61">
            <v>0</v>
          </cell>
          <cell r="P61">
            <v>0</v>
          </cell>
          <cell r="Q61">
            <v>0</v>
          </cell>
          <cell r="R61">
            <v>41.959083227957017</v>
          </cell>
          <cell r="S61">
            <v>0</v>
          </cell>
          <cell r="T61">
            <v>0</v>
          </cell>
          <cell r="U61">
            <v>0</v>
          </cell>
          <cell r="V61">
            <v>31.018792687508991</v>
          </cell>
          <cell r="W61">
            <v>0</v>
          </cell>
          <cell r="X61">
            <v>0</v>
          </cell>
          <cell r="Y61">
            <v>0</v>
          </cell>
          <cell r="Z61">
            <v>0</v>
          </cell>
          <cell r="AA61">
            <v>7.1804758769229196</v>
          </cell>
          <cell r="AB61">
            <v>4703.9775582111661</v>
          </cell>
          <cell r="AC61">
            <v>592.04923549283569</v>
          </cell>
          <cell r="AD61">
            <v>771.12250331020914</v>
          </cell>
          <cell r="AE61">
            <v>155.64132152393466</v>
          </cell>
          <cell r="AF61">
            <v>58.299008063980139</v>
          </cell>
          <cell r="AG61">
            <v>0</v>
          </cell>
          <cell r="AH61">
            <v>0</v>
          </cell>
          <cell r="AI61">
            <v>2.7261579977631669</v>
          </cell>
          <cell r="AJ61">
            <v>37.188242086413666</v>
          </cell>
          <cell r="AK61">
            <v>16.333899793384379</v>
          </cell>
          <cell r="AL61">
            <v>5380.0013851476069</v>
          </cell>
          <cell r="AM61">
            <v>0</v>
          </cell>
          <cell r="AN61">
            <v>0</v>
          </cell>
          <cell r="AO61">
            <v>0</v>
          </cell>
          <cell r="AP61">
            <v>0</v>
          </cell>
          <cell r="AQ61">
            <v>0</v>
          </cell>
          <cell r="AR61">
            <v>0</v>
          </cell>
          <cell r="AS61">
            <v>0</v>
          </cell>
          <cell r="AT61">
            <v>0</v>
          </cell>
          <cell r="AU61">
            <v>0</v>
          </cell>
          <cell r="AV61">
            <v>0</v>
          </cell>
          <cell r="AW61">
            <v>0</v>
          </cell>
          <cell r="AX61">
            <v>0</v>
          </cell>
          <cell r="AY61">
            <v>0</v>
          </cell>
          <cell r="AZ61">
            <v>0</v>
          </cell>
          <cell r="BA61">
            <v>0</v>
          </cell>
          <cell r="BB61">
            <v>0</v>
          </cell>
          <cell r="BC61">
            <v>0</v>
          </cell>
          <cell r="BD61">
            <v>0</v>
          </cell>
          <cell r="BE61">
            <v>0</v>
          </cell>
          <cell r="BF61">
            <v>0</v>
          </cell>
          <cell r="BG61">
            <v>0</v>
          </cell>
          <cell r="BH61">
            <v>0</v>
          </cell>
          <cell r="BI61">
            <v>0</v>
          </cell>
          <cell r="BJ61">
            <v>0</v>
          </cell>
          <cell r="BK61">
            <v>0</v>
          </cell>
          <cell r="BL61">
            <v>0</v>
          </cell>
          <cell r="BM61">
            <v>0</v>
          </cell>
          <cell r="BN61">
            <v>16.353630973361302</v>
          </cell>
        </row>
        <row r="62">
          <cell r="A62" t="str">
            <v>P58</v>
          </cell>
          <cell r="B62" t="str">
            <v>Iron, steel products</v>
          </cell>
          <cell r="C62">
            <v>128931.28726957913</v>
          </cell>
          <cell r="E62">
            <v>65.680672244327724</v>
          </cell>
          <cell r="F62">
            <v>6.4275265027224036</v>
          </cell>
          <cell r="G62">
            <v>0</v>
          </cell>
          <cell r="H62">
            <v>74.010886145804548</v>
          </cell>
          <cell r="I62">
            <v>303.81407389888795</v>
          </cell>
          <cell r="J62">
            <v>487.81206509378057</v>
          </cell>
          <cell r="K62">
            <v>85.51885279656679</v>
          </cell>
          <cell r="L62">
            <v>0</v>
          </cell>
          <cell r="M62">
            <v>0</v>
          </cell>
          <cell r="N62">
            <v>76.981423054680789</v>
          </cell>
          <cell r="O62">
            <v>1.3454572621477277</v>
          </cell>
          <cell r="P62">
            <v>2.0593890722091821</v>
          </cell>
          <cell r="Q62">
            <v>14.858409556498444</v>
          </cell>
          <cell r="R62">
            <v>246.45864637428025</v>
          </cell>
          <cell r="S62">
            <v>0</v>
          </cell>
          <cell r="T62">
            <v>1.2395225919519588</v>
          </cell>
          <cell r="U62">
            <v>62.552961535726354</v>
          </cell>
          <cell r="V62">
            <v>154.51177192788236</v>
          </cell>
          <cell r="W62">
            <v>145.18392311576403</v>
          </cell>
          <cell r="X62">
            <v>269.48121953087013</v>
          </cell>
          <cell r="Y62">
            <v>123.06713270136383</v>
          </cell>
          <cell r="Z62">
            <v>0</v>
          </cell>
          <cell r="AA62">
            <v>84.767681620208037</v>
          </cell>
          <cell r="AB62">
            <v>11712.283024003684</v>
          </cell>
          <cell r="AC62">
            <v>1321.9213796752256</v>
          </cell>
          <cell r="AD62">
            <v>18073.745738469792</v>
          </cell>
          <cell r="AE62">
            <v>10204.574582239178</v>
          </cell>
          <cell r="AF62">
            <v>3055.1352707669416</v>
          </cell>
          <cell r="AG62">
            <v>163.97669045262492</v>
          </cell>
          <cell r="AH62">
            <v>68.920860198076795</v>
          </cell>
          <cell r="AI62">
            <v>15841.548376573148</v>
          </cell>
          <cell r="AJ62">
            <v>1480.6820590758821</v>
          </cell>
          <cell r="AK62">
            <v>376.63212194187327</v>
          </cell>
          <cell r="AL62">
            <v>113.46279001828</v>
          </cell>
          <cell r="AM62">
            <v>362.83555015926049</v>
          </cell>
          <cell r="AN62">
            <v>90.34024989311277</v>
          </cell>
          <cell r="AO62">
            <v>7655.1739512082049</v>
          </cell>
          <cell r="AP62">
            <v>0</v>
          </cell>
          <cell r="AQ62">
            <v>0</v>
          </cell>
          <cell r="AR62">
            <v>0</v>
          </cell>
          <cell r="AS62">
            <v>0</v>
          </cell>
          <cell r="AT62">
            <v>378.16721885827008</v>
          </cell>
          <cell r="AU62">
            <v>10.3786984065604</v>
          </cell>
          <cell r="AV62">
            <v>123.07489010574122</v>
          </cell>
          <cell r="AW62">
            <v>77.411930727882364</v>
          </cell>
          <cell r="AX62">
            <v>610.63349566536067</v>
          </cell>
          <cell r="AY62">
            <v>0</v>
          </cell>
          <cell r="AZ62">
            <v>0</v>
          </cell>
          <cell r="BA62">
            <v>0</v>
          </cell>
          <cell r="BB62">
            <v>0</v>
          </cell>
          <cell r="BC62">
            <v>0</v>
          </cell>
          <cell r="BD62">
            <v>0</v>
          </cell>
          <cell r="BE62">
            <v>0</v>
          </cell>
          <cell r="BF62">
            <v>0</v>
          </cell>
          <cell r="BG62">
            <v>162.54716532830423</v>
          </cell>
          <cell r="BH62">
            <v>4.2455970520609227</v>
          </cell>
          <cell r="BI62">
            <v>23.944312205459113</v>
          </cell>
          <cell r="BJ62">
            <v>0.10055678315690095</v>
          </cell>
          <cell r="BK62">
            <v>0.28665598461837599</v>
          </cell>
          <cell r="BL62">
            <v>5.5409839653526261</v>
          </cell>
          <cell r="BM62">
            <v>0.5552873878233735</v>
          </cell>
          <cell r="BN62">
            <v>935.28282016734909</v>
          </cell>
        </row>
        <row r="63">
          <cell r="A63" t="str">
            <v>P59</v>
          </cell>
          <cell r="B63" t="str">
            <v>Non-ferrous metals</v>
          </cell>
          <cell r="C63">
            <v>68010.696818169818</v>
          </cell>
          <cell r="E63">
            <v>9.6088805337067136</v>
          </cell>
          <cell r="F63">
            <v>0.91943121367387748</v>
          </cell>
          <cell r="G63">
            <v>0</v>
          </cell>
          <cell r="H63">
            <v>11.749303205456156</v>
          </cell>
          <cell r="I63">
            <v>88.093282949601686</v>
          </cell>
          <cell r="J63">
            <v>80.251167822042163</v>
          </cell>
          <cell r="K63">
            <v>13.984457956014907</v>
          </cell>
          <cell r="L63">
            <v>1.1431927350964464</v>
          </cell>
          <cell r="M63">
            <v>0</v>
          </cell>
          <cell r="N63">
            <v>22.994087941995112</v>
          </cell>
          <cell r="O63">
            <v>0</v>
          </cell>
          <cell r="P63">
            <v>0</v>
          </cell>
          <cell r="Q63">
            <v>0</v>
          </cell>
          <cell r="R63">
            <v>45.65635402267084</v>
          </cell>
          <cell r="S63">
            <v>33.418249692106485</v>
          </cell>
          <cell r="T63">
            <v>42.743467406549932</v>
          </cell>
          <cell r="U63">
            <v>99.485113586030963</v>
          </cell>
          <cell r="V63">
            <v>8.2547923879020875</v>
          </cell>
          <cell r="W63">
            <v>79.823879524317022</v>
          </cell>
          <cell r="X63">
            <v>0</v>
          </cell>
          <cell r="Y63">
            <v>18.813088982648413</v>
          </cell>
          <cell r="Z63">
            <v>0.2416604976642984</v>
          </cell>
          <cell r="AA63">
            <v>31.789311961213532</v>
          </cell>
          <cell r="AB63">
            <v>7245.2523028825599</v>
          </cell>
          <cell r="AC63">
            <v>3400.3835187566556</v>
          </cell>
          <cell r="AD63">
            <v>4015.4969294165335</v>
          </cell>
          <cell r="AE63">
            <v>487.15878168161612</v>
          </cell>
          <cell r="AF63">
            <v>3153.5062388027363</v>
          </cell>
          <cell r="AG63">
            <v>14.231078646257066</v>
          </cell>
          <cell r="AH63">
            <v>43.856384664837705</v>
          </cell>
          <cell r="AI63">
            <v>6577.0691402576413</v>
          </cell>
          <cell r="AJ63">
            <v>6.6154878229782144</v>
          </cell>
          <cell r="AK63">
            <v>134.746095016873</v>
          </cell>
          <cell r="AL63">
            <v>252.41206891055805</v>
          </cell>
          <cell r="AM63">
            <v>0</v>
          </cell>
          <cell r="AN63">
            <v>19.08620125835602</v>
          </cell>
          <cell r="AO63">
            <v>0</v>
          </cell>
          <cell r="AP63">
            <v>0</v>
          </cell>
          <cell r="AQ63">
            <v>0</v>
          </cell>
          <cell r="AR63">
            <v>0</v>
          </cell>
          <cell r="AS63">
            <v>0</v>
          </cell>
          <cell r="AT63">
            <v>4.3059320055877688</v>
          </cell>
          <cell r="AU63">
            <v>0.11817515484307461</v>
          </cell>
          <cell r="AV63">
            <v>1.4013697696762244</v>
          </cell>
          <cell r="AW63">
            <v>0.88143681819352948</v>
          </cell>
          <cell r="AX63">
            <v>6.952866831259751</v>
          </cell>
          <cell r="AY63">
            <v>0</v>
          </cell>
          <cell r="AZ63">
            <v>0</v>
          </cell>
          <cell r="BA63">
            <v>0</v>
          </cell>
          <cell r="BB63">
            <v>0</v>
          </cell>
          <cell r="BC63">
            <v>0</v>
          </cell>
          <cell r="BD63">
            <v>0</v>
          </cell>
          <cell r="BE63">
            <v>0</v>
          </cell>
          <cell r="BF63">
            <v>0</v>
          </cell>
          <cell r="BG63">
            <v>21.998258933518315</v>
          </cell>
          <cell r="BH63">
            <v>0</v>
          </cell>
          <cell r="BI63">
            <v>0</v>
          </cell>
          <cell r="BJ63">
            <v>0</v>
          </cell>
          <cell r="BK63">
            <v>0</v>
          </cell>
          <cell r="BL63">
            <v>0</v>
          </cell>
          <cell r="BM63">
            <v>0</v>
          </cell>
          <cell r="BN63">
            <v>82.589216256075616</v>
          </cell>
        </row>
        <row r="64">
          <cell r="A64" t="str">
            <v>P60</v>
          </cell>
          <cell r="B64" t="str">
            <v>Structural metal products</v>
          </cell>
          <cell r="C64">
            <v>19645.214662000788</v>
          </cell>
          <cell r="E64">
            <v>146.23675239986332</v>
          </cell>
          <cell r="F64">
            <v>14.91332251391591</v>
          </cell>
          <cell r="G64">
            <v>1.5579015589634926</v>
          </cell>
          <cell r="H64">
            <v>17.550969410107463</v>
          </cell>
          <cell r="I64">
            <v>104.33145011645696</v>
          </cell>
          <cell r="J64">
            <v>140.30769292070715</v>
          </cell>
          <cell r="K64">
            <v>24.247936181514053</v>
          </cell>
          <cell r="L64">
            <v>0</v>
          </cell>
          <cell r="M64">
            <v>0</v>
          </cell>
          <cell r="N64">
            <v>0</v>
          </cell>
          <cell r="O64">
            <v>0</v>
          </cell>
          <cell r="P64">
            <v>0</v>
          </cell>
          <cell r="Q64">
            <v>0</v>
          </cell>
          <cell r="R64">
            <v>0</v>
          </cell>
          <cell r="S64">
            <v>0</v>
          </cell>
          <cell r="T64">
            <v>0</v>
          </cell>
          <cell r="U64">
            <v>0</v>
          </cell>
          <cell r="V64">
            <v>0</v>
          </cell>
          <cell r="W64">
            <v>0</v>
          </cell>
          <cell r="X64">
            <v>19.311765986190686</v>
          </cell>
          <cell r="Y64">
            <v>0</v>
          </cell>
          <cell r="Z64">
            <v>0</v>
          </cell>
          <cell r="AA64">
            <v>5.6592246213739621</v>
          </cell>
          <cell r="AB64">
            <v>1.9404654436852322</v>
          </cell>
          <cell r="AC64">
            <v>0</v>
          </cell>
          <cell r="AD64">
            <v>70.441084028905678</v>
          </cell>
          <cell r="AE64">
            <v>187.44380089168743</v>
          </cell>
          <cell r="AF64">
            <v>0</v>
          </cell>
          <cell r="AG64">
            <v>0</v>
          </cell>
          <cell r="AH64">
            <v>0</v>
          </cell>
          <cell r="AI64">
            <v>299.01678161894262</v>
          </cell>
          <cell r="AJ64">
            <v>0</v>
          </cell>
          <cell r="AK64">
            <v>38.982932935520211</v>
          </cell>
          <cell r="AL64">
            <v>0</v>
          </cell>
          <cell r="AM64">
            <v>45.156732438871323</v>
          </cell>
          <cell r="AN64">
            <v>122.5239344614284</v>
          </cell>
          <cell r="AO64">
            <v>12292.614750116529</v>
          </cell>
          <cell r="AP64">
            <v>0</v>
          </cell>
          <cell r="AQ64">
            <v>0</v>
          </cell>
          <cell r="AR64">
            <v>0</v>
          </cell>
          <cell r="AS64">
            <v>0</v>
          </cell>
          <cell r="AT64">
            <v>17.116320115120551</v>
          </cell>
          <cell r="AU64">
            <v>0.46975283802046069</v>
          </cell>
          <cell r="AV64">
            <v>5.5705230705695774</v>
          </cell>
          <cell r="AW64">
            <v>3.5037605614476841</v>
          </cell>
          <cell r="AX64">
            <v>27.63803382106596</v>
          </cell>
          <cell r="AY64">
            <v>0</v>
          </cell>
          <cell r="AZ64">
            <v>0</v>
          </cell>
          <cell r="BA64">
            <v>0</v>
          </cell>
          <cell r="BB64">
            <v>104.40327901349893</v>
          </cell>
          <cell r="BC64">
            <v>8.487044297166932</v>
          </cell>
          <cell r="BD64">
            <v>31.552421150995894</v>
          </cell>
          <cell r="BE64">
            <v>3.1363167455859755</v>
          </cell>
          <cell r="BF64">
            <v>112.40562281792981</v>
          </cell>
          <cell r="BG64">
            <v>362.23578866472656</v>
          </cell>
          <cell r="BH64">
            <v>0</v>
          </cell>
          <cell r="BI64">
            <v>0</v>
          </cell>
          <cell r="BJ64">
            <v>0</v>
          </cell>
          <cell r="BK64">
            <v>0</v>
          </cell>
          <cell r="BL64">
            <v>0</v>
          </cell>
          <cell r="BM64">
            <v>0</v>
          </cell>
          <cell r="BN64">
            <v>2747.7589115263095</v>
          </cell>
        </row>
        <row r="65">
          <cell r="A65" t="str">
            <v>P61</v>
          </cell>
          <cell r="B65" t="str">
            <v>Tanks, reservoirs</v>
          </cell>
          <cell r="C65">
            <v>3959.2123475025787</v>
          </cell>
          <cell r="E65">
            <v>416.87123985219523</v>
          </cell>
          <cell r="F65">
            <v>39.419285117144483</v>
          </cell>
          <cell r="G65">
            <v>2.6472125899476318</v>
          </cell>
          <cell r="H65">
            <v>0</v>
          </cell>
          <cell r="I65">
            <v>0</v>
          </cell>
          <cell r="J65">
            <v>0</v>
          </cell>
          <cell r="K65">
            <v>0</v>
          </cell>
          <cell r="L65">
            <v>0</v>
          </cell>
          <cell r="M65">
            <v>0</v>
          </cell>
          <cell r="N65">
            <v>0</v>
          </cell>
          <cell r="O65">
            <v>0</v>
          </cell>
          <cell r="P65">
            <v>0</v>
          </cell>
          <cell r="Q65">
            <v>0</v>
          </cell>
          <cell r="R65">
            <v>0</v>
          </cell>
          <cell r="S65">
            <v>0</v>
          </cell>
          <cell r="T65">
            <v>0</v>
          </cell>
          <cell r="U65">
            <v>0</v>
          </cell>
          <cell r="V65">
            <v>0</v>
          </cell>
          <cell r="W65">
            <v>0</v>
          </cell>
          <cell r="X65">
            <v>0</v>
          </cell>
          <cell r="Y65">
            <v>0</v>
          </cell>
          <cell r="Z65">
            <v>0</v>
          </cell>
          <cell r="AA65">
            <v>0</v>
          </cell>
          <cell r="AB65">
            <v>0</v>
          </cell>
          <cell r="AC65">
            <v>0</v>
          </cell>
          <cell r="AD65">
            <v>0</v>
          </cell>
          <cell r="AE65">
            <v>0</v>
          </cell>
          <cell r="AF65">
            <v>0</v>
          </cell>
          <cell r="AG65">
            <v>0</v>
          </cell>
          <cell r="AH65">
            <v>0</v>
          </cell>
          <cell r="AI65">
            <v>0</v>
          </cell>
          <cell r="AJ65">
            <v>0</v>
          </cell>
          <cell r="AK65">
            <v>0</v>
          </cell>
          <cell r="AL65">
            <v>0</v>
          </cell>
          <cell r="AM65">
            <v>283.72795379229922</v>
          </cell>
          <cell r="AN65">
            <v>0</v>
          </cell>
          <cell r="AO65">
            <v>594.99744700296981</v>
          </cell>
          <cell r="AP65">
            <v>1115.71945422574</v>
          </cell>
          <cell r="AQ65">
            <v>377.71444411281527</v>
          </cell>
          <cell r="AR65">
            <v>0</v>
          </cell>
          <cell r="AS65">
            <v>0</v>
          </cell>
          <cell r="AT65">
            <v>5.3680563216923858</v>
          </cell>
          <cell r="AU65">
            <v>0.14732487326765223</v>
          </cell>
          <cell r="AV65">
            <v>1.7470391639665928</v>
          </cell>
          <cell r="AW65">
            <v>1.0988567580575046</v>
          </cell>
          <cell r="AX65">
            <v>8.6678983084254693</v>
          </cell>
          <cell r="AY65">
            <v>0</v>
          </cell>
          <cell r="AZ65">
            <v>0</v>
          </cell>
          <cell r="BA65">
            <v>0</v>
          </cell>
          <cell r="BB65">
            <v>0</v>
          </cell>
          <cell r="BC65">
            <v>0</v>
          </cell>
          <cell r="BD65">
            <v>0</v>
          </cell>
          <cell r="BE65">
            <v>0</v>
          </cell>
          <cell r="BF65">
            <v>0</v>
          </cell>
          <cell r="BG65">
            <v>127.88714380042688</v>
          </cell>
          <cell r="BH65">
            <v>40.662532866969002</v>
          </cell>
          <cell r="BI65">
            <v>229.3284949307255</v>
          </cell>
          <cell r="BJ65">
            <v>0.96309033805489297</v>
          </cell>
          <cell r="BK65">
            <v>2.7454697780139217</v>
          </cell>
          <cell r="BL65">
            <v>53.069200831748979</v>
          </cell>
          <cell r="BM65">
            <v>5.3183077388422513</v>
          </cell>
          <cell r="BN65">
            <v>175.57980088177618</v>
          </cell>
        </row>
        <row r="66">
          <cell r="A66" t="str">
            <v>P62</v>
          </cell>
          <cell r="B66" t="str">
            <v xml:space="preserve">Other fabricated metal </v>
          </cell>
          <cell r="C66">
            <v>50144.612576582105</v>
          </cell>
          <cell r="E66">
            <v>1679.6762469076059</v>
          </cell>
          <cell r="F66">
            <v>169.81818219828659</v>
          </cell>
          <cell r="G66">
            <v>14.255231563097423</v>
          </cell>
          <cell r="H66">
            <v>1003.2669384897611</v>
          </cell>
          <cell r="I66">
            <v>2839.080939028031</v>
          </cell>
          <cell r="J66">
            <v>3632.4197639224217</v>
          </cell>
          <cell r="K66">
            <v>636.52585554496761</v>
          </cell>
          <cell r="L66">
            <v>0</v>
          </cell>
          <cell r="M66">
            <v>23.87683173202748</v>
          </cell>
          <cell r="N66">
            <v>28.675512000447</v>
          </cell>
          <cell r="O66">
            <v>33.721083588680052</v>
          </cell>
          <cell r="P66">
            <v>98.354244943966137</v>
          </cell>
          <cell r="Q66">
            <v>72.831767648946538</v>
          </cell>
          <cell r="R66">
            <v>390.13044197713566</v>
          </cell>
          <cell r="S66">
            <v>66.360712236952452</v>
          </cell>
          <cell r="T66">
            <v>269.77431612714349</v>
          </cell>
          <cell r="U66">
            <v>0</v>
          </cell>
          <cell r="V66">
            <v>932.185572412076</v>
          </cell>
          <cell r="W66">
            <v>46.539411812959067</v>
          </cell>
          <cell r="X66">
            <v>122.96745660046403</v>
          </cell>
          <cell r="Y66">
            <v>812.89369882275514</v>
          </cell>
          <cell r="Z66">
            <v>0</v>
          </cell>
          <cell r="AA66">
            <v>111.2336345683244</v>
          </cell>
          <cell r="AB66">
            <v>118.52491894899991</v>
          </cell>
          <cell r="AC66">
            <v>9.9769385264780977E-2</v>
          </cell>
          <cell r="AD66">
            <v>3675.7461357884831</v>
          </cell>
          <cell r="AE66">
            <v>2248.7170165613543</v>
          </cell>
          <cell r="AF66">
            <v>1550.0803580580155</v>
          </cell>
          <cell r="AG66">
            <v>65.759775072590713</v>
          </cell>
          <cell r="AH66">
            <v>104.96693384934004</v>
          </cell>
          <cell r="AI66">
            <v>5621.3424684775528</v>
          </cell>
          <cell r="AJ66">
            <v>79.764397457482175</v>
          </cell>
          <cell r="AK66">
            <v>1511.2682104431669</v>
          </cell>
          <cell r="AL66">
            <v>46.283382440071733</v>
          </cell>
          <cell r="AM66">
            <v>130.47204586601072</v>
          </cell>
          <cell r="AN66">
            <v>263.30614446609258</v>
          </cell>
          <cell r="AO66">
            <v>4282.245923819949</v>
          </cell>
          <cell r="AP66">
            <v>1229.4870232844498</v>
          </cell>
          <cell r="AQ66">
            <v>416.22919254919242</v>
          </cell>
          <cell r="AR66">
            <v>0</v>
          </cell>
          <cell r="AS66">
            <v>164.79504940619239</v>
          </cell>
          <cell r="AT66">
            <v>334.40485843194364</v>
          </cell>
          <cell r="AU66">
            <v>9.1776521027709208</v>
          </cell>
          <cell r="AV66">
            <v>108.83238723492285</v>
          </cell>
          <cell r="AW66">
            <v>68.453648135224981</v>
          </cell>
          <cell r="AX66">
            <v>539.96961526246446</v>
          </cell>
          <cell r="AY66">
            <v>36.686202499639691</v>
          </cell>
          <cell r="AZ66">
            <v>6.3207675958980722</v>
          </cell>
          <cell r="BA66">
            <v>2.2671334867593291</v>
          </cell>
          <cell r="BB66">
            <v>700.88400419605296</v>
          </cell>
          <cell r="BC66">
            <v>56.975543747227434</v>
          </cell>
          <cell r="BD66">
            <v>211.81889579857625</v>
          </cell>
          <cell r="BE66">
            <v>21.054839080190213</v>
          </cell>
          <cell r="BF66">
            <v>754.60563843589125</v>
          </cell>
          <cell r="BG66">
            <v>1791.3778427536486</v>
          </cell>
          <cell r="BH66">
            <v>62.363984518012877</v>
          </cell>
          <cell r="BI66">
            <v>351.72031103395921</v>
          </cell>
          <cell r="BJ66">
            <v>1.4770882848936526</v>
          </cell>
          <cell r="BK66">
            <v>4.210717401468516</v>
          </cell>
          <cell r="BL66">
            <v>81.392047806814048</v>
          </cell>
          <cell r="BM66">
            <v>8.1566699883717408</v>
          </cell>
          <cell r="BN66">
            <v>1396.8271373431141</v>
          </cell>
        </row>
        <row r="67">
          <cell r="A67" t="str">
            <v>P63</v>
          </cell>
          <cell r="B67" t="str">
            <v>Engines, turbines</v>
          </cell>
          <cell r="C67">
            <v>15523.95009199095</v>
          </cell>
          <cell r="E67">
            <v>0</v>
          </cell>
          <cell r="F67">
            <v>0</v>
          </cell>
          <cell r="G67">
            <v>0</v>
          </cell>
          <cell r="H67">
            <v>2.5320909572513175</v>
          </cell>
          <cell r="I67">
            <v>15.85085541799678</v>
          </cell>
          <cell r="J67">
            <v>86.520518580592793</v>
          </cell>
          <cell r="K67">
            <v>14.790669010418911</v>
          </cell>
          <cell r="L67">
            <v>0</v>
          </cell>
          <cell r="M67">
            <v>0</v>
          </cell>
          <cell r="N67">
            <v>0</v>
          </cell>
          <cell r="O67">
            <v>0</v>
          </cell>
          <cell r="P67">
            <v>0</v>
          </cell>
          <cell r="Q67">
            <v>0</v>
          </cell>
          <cell r="R67">
            <v>0</v>
          </cell>
          <cell r="S67">
            <v>0</v>
          </cell>
          <cell r="T67">
            <v>0</v>
          </cell>
          <cell r="U67">
            <v>0</v>
          </cell>
          <cell r="V67">
            <v>0</v>
          </cell>
          <cell r="W67">
            <v>0</v>
          </cell>
          <cell r="X67">
            <v>0</v>
          </cell>
          <cell r="Y67">
            <v>0</v>
          </cell>
          <cell r="Z67">
            <v>0</v>
          </cell>
          <cell r="AA67">
            <v>0</v>
          </cell>
          <cell r="AB67">
            <v>0</v>
          </cell>
          <cell r="AC67">
            <v>0</v>
          </cell>
          <cell r="AD67">
            <v>108.44662452901436</v>
          </cell>
          <cell r="AE67">
            <v>412.15390735618234</v>
          </cell>
          <cell r="AF67">
            <v>38.308311204341358</v>
          </cell>
          <cell r="AG67">
            <v>0</v>
          </cell>
          <cell r="AH67">
            <v>0</v>
          </cell>
          <cell r="AI67">
            <v>316.55152663117065</v>
          </cell>
          <cell r="AJ67">
            <v>114.43558877467972</v>
          </cell>
          <cell r="AK67">
            <v>0</v>
          </cell>
          <cell r="AL67">
            <v>2.7257579208561493</v>
          </cell>
          <cell r="AM67">
            <v>163.57147120051715</v>
          </cell>
          <cell r="AN67">
            <v>4.4026185889339091</v>
          </cell>
          <cell r="AO67">
            <v>0</v>
          </cell>
          <cell r="AP67">
            <v>22.586369447696413</v>
          </cell>
          <cell r="AQ67">
            <v>7.6463648170261731</v>
          </cell>
          <cell r="AR67">
            <v>0</v>
          </cell>
          <cell r="AS67">
            <v>0</v>
          </cell>
          <cell r="AT67">
            <v>0</v>
          </cell>
          <cell r="AU67">
            <v>0</v>
          </cell>
          <cell r="AV67">
            <v>0</v>
          </cell>
          <cell r="AW67">
            <v>0</v>
          </cell>
          <cell r="AX67">
            <v>0</v>
          </cell>
          <cell r="AY67">
            <v>0</v>
          </cell>
          <cell r="AZ67">
            <v>0</v>
          </cell>
          <cell r="BA67">
            <v>0</v>
          </cell>
          <cell r="BB67">
            <v>0</v>
          </cell>
          <cell r="BC67">
            <v>0</v>
          </cell>
          <cell r="BD67">
            <v>0</v>
          </cell>
          <cell r="BE67">
            <v>0</v>
          </cell>
          <cell r="BF67">
            <v>0</v>
          </cell>
          <cell r="BG67">
            <v>17.675168578541211</v>
          </cell>
          <cell r="BH67">
            <v>0</v>
          </cell>
          <cell r="BI67">
            <v>0</v>
          </cell>
          <cell r="BJ67">
            <v>0</v>
          </cell>
          <cell r="BK67">
            <v>0</v>
          </cell>
          <cell r="BL67">
            <v>0</v>
          </cell>
          <cell r="BM67">
            <v>0</v>
          </cell>
          <cell r="BN67">
            <v>7.0501229369266412</v>
          </cell>
        </row>
        <row r="68">
          <cell r="A68" t="str">
            <v>P64</v>
          </cell>
          <cell r="B68" t="str">
            <v>Pumps, compressors</v>
          </cell>
          <cell r="C68">
            <v>14112.859223120224</v>
          </cell>
          <cell r="E68">
            <v>0</v>
          </cell>
          <cell r="F68">
            <v>0</v>
          </cell>
          <cell r="G68">
            <v>0</v>
          </cell>
          <cell r="H68">
            <v>326.51429165784737</v>
          </cell>
          <cell r="I68">
            <v>1279.7171495319903</v>
          </cell>
          <cell r="J68">
            <v>2110.0411426645614</v>
          </cell>
          <cell r="K68">
            <v>369.41277510953478</v>
          </cell>
          <cell r="L68">
            <v>0</v>
          </cell>
          <cell r="M68">
            <v>0</v>
          </cell>
          <cell r="N68">
            <v>0</v>
          </cell>
          <cell r="O68">
            <v>0</v>
          </cell>
          <cell r="P68">
            <v>0</v>
          </cell>
          <cell r="Q68">
            <v>0</v>
          </cell>
          <cell r="R68">
            <v>0</v>
          </cell>
          <cell r="S68">
            <v>0</v>
          </cell>
          <cell r="T68">
            <v>0</v>
          </cell>
          <cell r="U68">
            <v>0</v>
          </cell>
          <cell r="V68">
            <v>0</v>
          </cell>
          <cell r="W68">
            <v>0</v>
          </cell>
          <cell r="X68">
            <v>0</v>
          </cell>
          <cell r="Y68">
            <v>0</v>
          </cell>
          <cell r="Z68">
            <v>0</v>
          </cell>
          <cell r="AA68">
            <v>0</v>
          </cell>
          <cell r="AB68">
            <v>0</v>
          </cell>
          <cell r="AC68">
            <v>0</v>
          </cell>
          <cell r="AD68">
            <v>1.3671425310973728</v>
          </cell>
          <cell r="AE68">
            <v>587.69548946334226</v>
          </cell>
          <cell r="AF68">
            <v>0</v>
          </cell>
          <cell r="AG68">
            <v>0</v>
          </cell>
          <cell r="AH68">
            <v>0</v>
          </cell>
          <cell r="AI68">
            <v>0</v>
          </cell>
          <cell r="AJ68">
            <v>0</v>
          </cell>
          <cell r="AK68">
            <v>0</v>
          </cell>
          <cell r="AL68">
            <v>0</v>
          </cell>
          <cell r="AM68">
            <v>0</v>
          </cell>
          <cell r="AN68">
            <v>342.2685934365486</v>
          </cell>
          <cell r="AO68">
            <v>179.71071312662804</v>
          </cell>
          <cell r="AP68">
            <v>0</v>
          </cell>
          <cell r="AQ68">
            <v>0</v>
          </cell>
          <cell r="AR68">
            <v>0</v>
          </cell>
          <cell r="AS68">
            <v>0</v>
          </cell>
          <cell r="AT68">
            <v>0</v>
          </cell>
          <cell r="AU68">
            <v>0</v>
          </cell>
          <cell r="AV68">
            <v>0</v>
          </cell>
          <cell r="AW68">
            <v>0</v>
          </cell>
          <cell r="AX68">
            <v>0</v>
          </cell>
          <cell r="AY68">
            <v>0</v>
          </cell>
          <cell r="AZ68">
            <v>0</v>
          </cell>
          <cell r="BA68">
            <v>0</v>
          </cell>
          <cell r="BB68">
            <v>575.94031854500724</v>
          </cell>
          <cell r="BC68">
            <v>46.818749776852428</v>
          </cell>
          <cell r="BD68">
            <v>174.05881941908413</v>
          </cell>
          <cell r="BE68">
            <v>17.301480208081152</v>
          </cell>
          <cell r="BF68">
            <v>620.08521977205419</v>
          </cell>
          <cell r="BG68">
            <v>0</v>
          </cell>
          <cell r="BH68">
            <v>0</v>
          </cell>
          <cell r="BI68">
            <v>0</v>
          </cell>
          <cell r="BJ68">
            <v>0</v>
          </cell>
          <cell r="BK68">
            <v>0</v>
          </cell>
          <cell r="BL68">
            <v>0</v>
          </cell>
          <cell r="BM68">
            <v>0</v>
          </cell>
          <cell r="BN68">
            <v>38.029742093855901</v>
          </cell>
        </row>
        <row r="69">
          <cell r="A69" t="str">
            <v>P65</v>
          </cell>
          <cell r="B69" t="str">
            <v>Bearings, gears</v>
          </cell>
          <cell r="C69">
            <v>7624.2261707925882</v>
          </cell>
          <cell r="E69">
            <v>0</v>
          </cell>
          <cell r="F69">
            <v>0</v>
          </cell>
          <cell r="G69">
            <v>0</v>
          </cell>
          <cell r="H69">
            <v>92.401436781976287</v>
          </cell>
          <cell r="I69">
            <v>154.82430112627466</v>
          </cell>
          <cell r="J69">
            <v>311.63727754080912</v>
          </cell>
          <cell r="K69">
            <v>54.373819697732728</v>
          </cell>
          <cell r="L69">
            <v>0</v>
          </cell>
          <cell r="M69">
            <v>0</v>
          </cell>
          <cell r="N69">
            <v>0</v>
          </cell>
          <cell r="O69">
            <v>0</v>
          </cell>
          <cell r="P69">
            <v>0</v>
          </cell>
          <cell r="Q69">
            <v>0</v>
          </cell>
          <cell r="R69">
            <v>0</v>
          </cell>
          <cell r="S69">
            <v>0</v>
          </cell>
          <cell r="T69">
            <v>0</v>
          </cell>
          <cell r="U69">
            <v>0</v>
          </cell>
          <cell r="V69">
            <v>0</v>
          </cell>
          <cell r="W69">
            <v>0</v>
          </cell>
          <cell r="X69">
            <v>0</v>
          </cell>
          <cell r="Y69">
            <v>0</v>
          </cell>
          <cell r="Z69">
            <v>0</v>
          </cell>
          <cell r="AA69">
            <v>0</v>
          </cell>
          <cell r="AB69">
            <v>0</v>
          </cell>
          <cell r="AC69">
            <v>0</v>
          </cell>
          <cell r="AD69">
            <v>55.794142280902491</v>
          </cell>
          <cell r="AE69">
            <v>834.96111631835231</v>
          </cell>
          <cell r="AF69">
            <v>84.339219289167389</v>
          </cell>
          <cell r="AG69">
            <v>0</v>
          </cell>
          <cell r="AH69">
            <v>0</v>
          </cell>
          <cell r="AI69">
            <v>2025.4504851911659</v>
          </cell>
          <cell r="AJ69">
            <v>20.031506057847011</v>
          </cell>
          <cell r="AK69">
            <v>9.358141992695139E-2</v>
          </cell>
          <cell r="AL69">
            <v>0</v>
          </cell>
          <cell r="AM69">
            <v>0</v>
          </cell>
          <cell r="AN69">
            <v>17.362171296614871</v>
          </cell>
          <cell r="AO69">
            <v>52.92570996493896</v>
          </cell>
          <cell r="AP69">
            <v>0</v>
          </cell>
          <cell r="AQ69">
            <v>0</v>
          </cell>
          <cell r="AR69">
            <v>0</v>
          </cell>
          <cell r="AS69">
            <v>0</v>
          </cell>
          <cell r="AT69">
            <v>115.7968418198262</v>
          </cell>
          <cell r="AU69">
            <v>3.1780134230263961</v>
          </cell>
          <cell r="AV69">
            <v>37.686195076861523</v>
          </cell>
          <cell r="AW69">
            <v>23.703950661105395</v>
          </cell>
          <cell r="AX69">
            <v>186.97926943781383</v>
          </cell>
          <cell r="AY69">
            <v>0</v>
          </cell>
          <cell r="AZ69">
            <v>0</v>
          </cell>
          <cell r="BA69">
            <v>0</v>
          </cell>
          <cell r="BB69">
            <v>129.45295697423705</v>
          </cell>
          <cell r="BC69">
            <v>10.523357030745604</v>
          </cell>
          <cell r="BD69">
            <v>39.122853767502562</v>
          </cell>
          <cell r="BE69">
            <v>3.8888192072149792</v>
          </cell>
          <cell r="BF69">
            <v>139.37531839809779</v>
          </cell>
          <cell r="BG69">
            <v>208.36937194828388</v>
          </cell>
          <cell r="BH69">
            <v>82.548096957735964</v>
          </cell>
          <cell r="BI69">
            <v>465.55463961495968</v>
          </cell>
          <cell r="BJ69">
            <v>1.955148117922445</v>
          </cell>
          <cell r="BK69">
            <v>5.5735166860234129</v>
          </cell>
          <cell r="BL69">
            <v>107.73459563035162</v>
          </cell>
          <cell r="BM69">
            <v>10.79657738767307</v>
          </cell>
          <cell r="BN69">
            <v>132.47210665926153</v>
          </cell>
        </row>
        <row r="70">
          <cell r="A70" t="str">
            <v>P66</v>
          </cell>
          <cell r="B70" t="str">
            <v>Lifting equipment</v>
          </cell>
          <cell r="C70">
            <v>8830.0097208481438</v>
          </cell>
          <cell r="E70">
            <v>448.43933173060765</v>
          </cell>
          <cell r="F70">
            <v>45.624943650522233</v>
          </cell>
          <cell r="G70">
            <v>4.5959328621151272</v>
          </cell>
          <cell r="H70">
            <v>38.993988981216283</v>
          </cell>
          <cell r="I70">
            <v>130.84623611598653</v>
          </cell>
          <cell r="J70">
            <v>257.40703860090275</v>
          </cell>
          <cell r="K70">
            <v>45.151956596185471</v>
          </cell>
          <cell r="L70">
            <v>0</v>
          </cell>
          <cell r="M70">
            <v>0</v>
          </cell>
          <cell r="N70">
            <v>2.3278844446350713E-2</v>
          </cell>
          <cell r="O70">
            <v>0</v>
          </cell>
          <cell r="P70">
            <v>0</v>
          </cell>
          <cell r="Q70">
            <v>0</v>
          </cell>
          <cell r="R70">
            <v>0</v>
          </cell>
          <cell r="S70">
            <v>0</v>
          </cell>
          <cell r="T70">
            <v>0</v>
          </cell>
          <cell r="U70">
            <v>0</v>
          </cell>
          <cell r="V70">
            <v>0</v>
          </cell>
          <cell r="W70">
            <v>0</v>
          </cell>
          <cell r="X70">
            <v>0</v>
          </cell>
          <cell r="Y70">
            <v>0</v>
          </cell>
          <cell r="Z70">
            <v>0</v>
          </cell>
          <cell r="AA70">
            <v>0</v>
          </cell>
          <cell r="AB70">
            <v>0</v>
          </cell>
          <cell r="AC70">
            <v>0</v>
          </cell>
          <cell r="AD70">
            <v>26.757471270040725</v>
          </cell>
          <cell r="AE70">
            <v>774.57651433416618</v>
          </cell>
          <cell r="AF70">
            <v>0</v>
          </cell>
          <cell r="AG70">
            <v>0</v>
          </cell>
          <cell r="AH70">
            <v>0</v>
          </cell>
          <cell r="AI70">
            <v>5.1126183877655675</v>
          </cell>
          <cell r="AJ70">
            <v>0</v>
          </cell>
          <cell r="AK70">
            <v>0</v>
          </cell>
          <cell r="AL70">
            <v>0</v>
          </cell>
          <cell r="AM70">
            <v>0</v>
          </cell>
          <cell r="AN70">
            <v>91.312155509652953</v>
          </cell>
          <cell r="AO70">
            <v>0</v>
          </cell>
          <cell r="AP70">
            <v>2204.0593401594169</v>
          </cell>
          <cell r="AQ70">
            <v>746.15983911268711</v>
          </cell>
          <cell r="AR70">
            <v>0</v>
          </cell>
          <cell r="AS70">
            <v>0</v>
          </cell>
          <cell r="AT70">
            <v>308.09343561017113</v>
          </cell>
          <cell r="AU70">
            <v>8.4555421247059446</v>
          </cell>
          <cell r="AV70">
            <v>100.26930902287785</v>
          </cell>
          <cell r="AW70">
            <v>63.067623278337294</v>
          </cell>
          <cell r="AX70">
            <v>497.48408163505479</v>
          </cell>
          <cell r="AY70">
            <v>0</v>
          </cell>
          <cell r="AZ70">
            <v>0</v>
          </cell>
          <cell r="BA70">
            <v>0</v>
          </cell>
          <cell r="BB70">
            <v>237.78806375903585</v>
          </cell>
          <cell r="BC70">
            <v>19.330023439202229</v>
          </cell>
          <cell r="BD70">
            <v>71.863539184769593</v>
          </cell>
          <cell r="BE70">
            <v>7.1432496499607634</v>
          </cell>
          <cell r="BF70">
            <v>256.01413727674537</v>
          </cell>
          <cell r="BG70">
            <v>74.400715976367465</v>
          </cell>
          <cell r="BH70">
            <v>0</v>
          </cell>
          <cell r="BI70">
            <v>0</v>
          </cell>
          <cell r="BJ70">
            <v>0</v>
          </cell>
          <cell r="BK70">
            <v>0</v>
          </cell>
          <cell r="BL70">
            <v>0</v>
          </cell>
          <cell r="BM70">
            <v>0</v>
          </cell>
          <cell r="BN70">
            <v>23.29083820384642</v>
          </cell>
        </row>
        <row r="71">
          <cell r="A71" t="str">
            <v>P67</v>
          </cell>
          <cell r="B71" t="str">
            <v>General machinery</v>
          </cell>
          <cell r="C71">
            <v>19870.935961798776</v>
          </cell>
          <cell r="E71">
            <v>53.473226407955124</v>
          </cell>
          <cell r="F71">
            <v>5.3390777361974138</v>
          </cell>
          <cell r="G71">
            <v>0.62745757767920052</v>
          </cell>
          <cell r="H71">
            <v>20.157248984117945</v>
          </cell>
          <cell r="I71">
            <v>23.446133806280287</v>
          </cell>
          <cell r="J71">
            <v>42.424933012243429</v>
          </cell>
          <cell r="K71">
            <v>7.431467772496835</v>
          </cell>
          <cell r="L71">
            <v>0</v>
          </cell>
          <cell r="M71">
            <v>0</v>
          </cell>
          <cell r="N71">
            <v>0</v>
          </cell>
          <cell r="O71">
            <v>0</v>
          </cell>
          <cell r="P71">
            <v>0</v>
          </cell>
          <cell r="Q71">
            <v>0</v>
          </cell>
          <cell r="R71">
            <v>0</v>
          </cell>
          <cell r="S71">
            <v>0</v>
          </cell>
          <cell r="T71">
            <v>0</v>
          </cell>
          <cell r="U71">
            <v>0</v>
          </cell>
          <cell r="V71">
            <v>0</v>
          </cell>
          <cell r="W71">
            <v>0</v>
          </cell>
          <cell r="X71">
            <v>0</v>
          </cell>
          <cell r="Y71">
            <v>2.1211484293791134</v>
          </cell>
          <cell r="Z71">
            <v>0</v>
          </cell>
          <cell r="AA71">
            <v>0</v>
          </cell>
          <cell r="AB71">
            <v>117.56779816933334</v>
          </cell>
          <cell r="AC71">
            <v>0</v>
          </cell>
          <cell r="AD71">
            <v>130.95953089125999</v>
          </cell>
          <cell r="AE71">
            <v>496.56218261391751</v>
          </cell>
          <cell r="AF71">
            <v>176.50042120465218</v>
          </cell>
          <cell r="AG71">
            <v>2.8065213110541587E-3</v>
          </cell>
          <cell r="AH71">
            <v>0</v>
          </cell>
          <cell r="AI71">
            <v>107.43789189028011</v>
          </cell>
          <cell r="AJ71">
            <v>10.677191771817395</v>
          </cell>
          <cell r="AK71">
            <v>3.4094885231361748E-2</v>
          </cell>
          <cell r="AL71">
            <v>0.21376669392004508</v>
          </cell>
          <cell r="AM71">
            <v>76.172464465739637</v>
          </cell>
          <cell r="AN71">
            <v>11.613704695553555</v>
          </cell>
          <cell r="AO71">
            <v>16.425867387655504</v>
          </cell>
          <cell r="AP71">
            <v>200.93461848372283</v>
          </cell>
          <cell r="AQ71">
            <v>68.024186040807507</v>
          </cell>
          <cell r="AR71">
            <v>0</v>
          </cell>
          <cell r="AS71">
            <v>3.7245485821644073</v>
          </cell>
          <cell r="AT71">
            <v>0</v>
          </cell>
          <cell r="AU71">
            <v>0</v>
          </cell>
          <cell r="AV71">
            <v>0</v>
          </cell>
          <cell r="AW71">
            <v>0</v>
          </cell>
          <cell r="AX71">
            <v>0</v>
          </cell>
          <cell r="AY71">
            <v>0.80738905056659727</v>
          </cell>
          <cell r="AZ71">
            <v>0.13910729921294993</v>
          </cell>
          <cell r="BA71">
            <v>4.9895018526388502E-2</v>
          </cell>
          <cell r="BB71">
            <v>96.274144568996007</v>
          </cell>
          <cell r="BC71">
            <v>7.8262190359296744</v>
          </cell>
          <cell r="BD71">
            <v>29.095660443768907</v>
          </cell>
          <cell r="BE71">
            <v>2.8921142576342369</v>
          </cell>
          <cell r="BF71">
            <v>103.65340326276753</v>
          </cell>
          <cell r="BG71">
            <v>20.419821330862675</v>
          </cell>
          <cell r="BH71">
            <v>0</v>
          </cell>
          <cell r="BI71">
            <v>0</v>
          </cell>
          <cell r="BJ71">
            <v>0</v>
          </cell>
          <cell r="BK71">
            <v>0</v>
          </cell>
          <cell r="BL71">
            <v>0</v>
          </cell>
          <cell r="BM71">
            <v>0</v>
          </cell>
          <cell r="BN71">
            <v>5.6728790536393836</v>
          </cell>
        </row>
        <row r="72">
          <cell r="A72" t="str">
            <v>P68</v>
          </cell>
          <cell r="B72" t="str">
            <v>Special machinery</v>
          </cell>
          <cell r="C72">
            <v>71112.093371119889</v>
          </cell>
          <cell r="E72">
            <v>464.1304506152444</v>
          </cell>
          <cell r="F72">
            <v>47.143546045046399</v>
          </cell>
          <cell r="G72">
            <v>3.5788857448097331</v>
          </cell>
          <cell r="H72">
            <v>468.0256608428503</v>
          </cell>
          <cell r="I72">
            <v>344.14897916634141</v>
          </cell>
          <cell r="J72">
            <v>1603.0426152672185</v>
          </cell>
          <cell r="K72">
            <v>280.36106469660302</v>
          </cell>
          <cell r="L72">
            <v>0</v>
          </cell>
          <cell r="M72">
            <v>0</v>
          </cell>
          <cell r="N72">
            <v>0</v>
          </cell>
          <cell r="O72">
            <v>0</v>
          </cell>
          <cell r="P72">
            <v>0</v>
          </cell>
          <cell r="Q72">
            <v>0</v>
          </cell>
          <cell r="R72">
            <v>8.6917669361200627</v>
          </cell>
          <cell r="S72">
            <v>0</v>
          </cell>
          <cell r="T72">
            <v>8.485997651366757E-2</v>
          </cell>
          <cell r="U72">
            <v>0</v>
          </cell>
          <cell r="V72">
            <v>0.82403550477319409</v>
          </cell>
          <cell r="W72">
            <v>0</v>
          </cell>
          <cell r="X72">
            <v>0</v>
          </cell>
          <cell r="Y72">
            <v>0</v>
          </cell>
          <cell r="Z72">
            <v>0</v>
          </cell>
          <cell r="AA72">
            <v>0</v>
          </cell>
          <cell r="AB72">
            <v>0</v>
          </cell>
          <cell r="AC72">
            <v>0</v>
          </cell>
          <cell r="AD72">
            <v>88.473654508300001</v>
          </cell>
          <cell r="AE72">
            <v>555.1659251227137</v>
          </cell>
          <cell r="AF72">
            <v>47.863423406414107</v>
          </cell>
          <cell r="AG72">
            <v>4.1045656148385101E-3</v>
          </cell>
          <cell r="AH72">
            <v>18.041044659786778</v>
          </cell>
          <cell r="AI72">
            <v>287.71161234471799</v>
          </cell>
          <cell r="AJ72">
            <v>12.96825035641004</v>
          </cell>
          <cell r="AK72">
            <v>0.74163277653854476</v>
          </cell>
          <cell r="AL72">
            <v>0</v>
          </cell>
          <cell r="AM72">
            <v>41.723722258377101</v>
          </cell>
          <cell r="AN72">
            <v>6.0822689754418793</v>
          </cell>
          <cell r="AO72">
            <v>371.17492686917768</v>
          </cell>
          <cell r="AP72">
            <v>103.68464566465454</v>
          </cell>
          <cell r="AQ72">
            <v>35.101286575160358</v>
          </cell>
          <cell r="AR72">
            <v>0</v>
          </cell>
          <cell r="AS72">
            <v>0</v>
          </cell>
          <cell r="AT72">
            <v>3.3469037207343533</v>
          </cell>
          <cell r="AU72">
            <v>9.1854879484714755E-2</v>
          </cell>
          <cell r="AV72">
            <v>1.0892530792793318</v>
          </cell>
          <cell r="AW72">
            <v>0.68512093608906799</v>
          </cell>
          <cell r="AX72">
            <v>5.4043063933930098</v>
          </cell>
          <cell r="AY72">
            <v>0</v>
          </cell>
          <cell r="AZ72">
            <v>0</v>
          </cell>
          <cell r="BA72">
            <v>0</v>
          </cell>
          <cell r="BB72">
            <v>206.96188043086494</v>
          </cell>
          <cell r="BC72">
            <v>16.824132954814694</v>
          </cell>
          <cell r="BD72">
            <v>62.54734980797322</v>
          </cell>
          <cell r="BE72">
            <v>6.2172186297842122</v>
          </cell>
          <cell r="BF72">
            <v>222.8251764620673</v>
          </cell>
          <cell r="BG72">
            <v>248.8432072478667</v>
          </cell>
          <cell r="BH72">
            <v>3.2520850980522882</v>
          </cell>
          <cell r="BI72">
            <v>18.341104902709969</v>
          </cell>
          <cell r="BJ72">
            <v>7.7025495354980558E-2</v>
          </cell>
          <cell r="BK72">
            <v>0.21957563198146765</v>
          </cell>
          <cell r="BL72">
            <v>4.2443385844925876</v>
          </cell>
          <cell r="BM72">
            <v>0.42534461394544976</v>
          </cell>
          <cell r="BN72">
            <v>80.742774996443515</v>
          </cell>
        </row>
        <row r="73">
          <cell r="A73" t="str">
            <v>P69</v>
          </cell>
          <cell r="B73" t="str">
            <v>Domestic appliances</v>
          </cell>
          <cell r="C73">
            <v>17936.43874293812</v>
          </cell>
          <cell r="E73">
            <v>0</v>
          </cell>
          <cell r="F73">
            <v>0</v>
          </cell>
          <cell r="G73">
            <v>0</v>
          </cell>
          <cell r="H73">
            <v>1.8565404124475875</v>
          </cell>
          <cell r="I73">
            <v>3.3128028397877465</v>
          </cell>
          <cell r="J73">
            <v>9.9187092114699702</v>
          </cell>
          <cell r="K73">
            <v>1.7895812518719789</v>
          </cell>
          <cell r="L73">
            <v>0</v>
          </cell>
          <cell r="M73">
            <v>0</v>
          </cell>
          <cell r="N73">
            <v>0</v>
          </cell>
          <cell r="O73">
            <v>0</v>
          </cell>
          <cell r="P73">
            <v>0</v>
          </cell>
          <cell r="Q73">
            <v>0</v>
          </cell>
          <cell r="R73">
            <v>0</v>
          </cell>
          <cell r="S73">
            <v>0</v>
          </cell>
          <cell r="T73">
            <v>0</v>
          </cell>
          <cell r="U73">
            <v>0</v>
          </cell>
          <cell r="V73">
            <v>0</v>
          </cell>
          <cell r="W73">
            <v>0</v>
          </cell>
          <cell r="X73">
            <v>0</v>
          </cell>
          <cell r="Y73">
            <v>0</v>
          </cell>
          <cell r="Z73">
            <v>0</v>
          </cell>
          <cell r="AA73">
            <v>0</v>
          </cell>
          <cell r="AB73">
            <v>0</v>
          </cell>
          <cell r="AC73">
            <v>0</v>
          </cell>
          <cell r="AD73">
            <v>14.381840434103946</v>
          </cell>
          <cell r="AE73">
            <v>376.11536780093172</v>
          </cell>
          <cell r="AF73">
            <v>0</v>
          </cell>
          <cell r="AG73">
            <v>0</v>
          </cell>
          <cell r="AH73">
            <v>0</v>
          </cell>
          <cell r="AI73">
            <v>3.0384839856311741E-3</v>
          </cell>
          <cell r="AJ73">
            <v>0</v>
          </cell>
          <cell r="AK73">
            <v>0</v>
          </cell>
          <cell r="AL73">
            <v>0</v>
          </cell>
          <cell r="AM73">
            <v>4.4928253015094537</v>
          </cell>
          <cell r="AN73">
            <v>8.77257431732858</v>
          </cell>
          <cell r="AO73">
            <v>5.3867969744479849</v>
          </cell>
          <cell r="AP73">
            <v>3.2763953536517008</v>
          </cell>
          <cell r="AQ73">
            <v>0</v>
          </cell>
          <cell r="AR73">
            <v>0</v>
          </cell>
          <cell r="AS73">
            <v>5.7947626624414914</v>
          </cell>
          <cell r="AT73">
            <v>1.240434145260785</v>
          </cell>
          <cell r="AU73">
            <v>3.4043384103279582E-2</v>
          </cell>
          <cell r="AV73">
            <v>0.40370050204852803</v>
          </cell>
          <cell r="AW73">
            <v>0.25392048103835108</v>
          </cell>
          <cell r="AX73">
            <v>2.0029516057740069</v>
          </cell>
          <cell r="AY73">
            <v>0</v>
          </cell>
          <cell r="AZ73">
            <v>0</v>
          </cell>
          <cell r="BA73">
            <v>0</v>
          </cell>
          <cell r="BB73">
            <v>30.965683750354447</v>
          </cell>
          <cell r="BC73">
            <v>2.5172306096568047</v>
          </cell>
          <cell r="BD73">
            <v>9.35834874298736</v>
          </cell>
          <cell r="BE73">
            <v>0.93022166930407058</v>
          </cell>
          <cell r="BF73">
            <v>33.339153720369396</v>
          </cell>
          <cell r="BG73">
            <v>29.650945916642783</v>
          </cell>
          <cell r="BH73">
            <v>5.1784828757497667</v>
          </cell>
          <cell r="BI73">
            <v>29.20560034480593</v>
          </cell>
          <cell r="BJ73">
            <v>0.12265214367569968</v>
          </cell>
          <cell r="BK73">
            <v>0.34964295701517129</v>
          </cell>
          <cell r="BL73">
            <v>6.7585053945367282</v>
          </cell>
          <cell r="BM73">
            <v>0.67730078801692872</v>
          </cell>
          <cell r="BN73">
            <v>10.913017120308879</v>
          </cell>
        </row>
        <row r="74">
          <cell r="A74" t="str">
            <v>P70</v>
          </cell>
          <cell r="B74" t="str">
            <v>Office machinery</v>
          </cell>
          <cell r="C74">
            <v>28125.31815803242</v>
          </cell>
          <cell r="E74">
            <v>0</v>
          </cell>
          <cell r="F74">
            <v>0</v>
          </cell>
          <cell r="G74">
            <v>0</v>
          </cell>
          <cell r="H74">
            <v>0.10443373462595117</v>
          </cell>
          <cell r="I74">
            <v>1.0959989799534646</v>
          </cell>
          <cell r="J74">
            <v>2.7820171421047619</v>
          </cell>
          <cell r="K74">
            <v>0.52145289778614301</v>
          </cell>
          <cell r="L74">
            <v>0</v>
          </cell>
          <cell r="M74">
            <v>0</v>
          </cell>
          <cell r="N74">
            <v>0</v>
          </cell>
          <cell r="O74">
            <v>0</v>
          </cell>
          <cell r="P74">
            <v>0</v>
          </cell>
          <cell r="Q74">
            <v>0</v>
          </cell>
          <cell r="R74">
            <v>0</v>
          </cell>
          <cell r="S74">
            <v>0</v>
          </cell>
          <cell r="T74">
            <v>0</v>
          </cell>
          <cell r="U74">
            <v>0</v>
          </cell>
          <cell r="V74">
            <v>0</v>
          </cell>
          <cell r="W74">
            <v>0</v>
          </cell>
          <cell r="X74">
            <v>0</v>
          </cell>
          <cell r="Y74">
            <v>0</v>
          </cell>
          <cell r="Z74">
            <v>0</v>
          </cell>
          <cell r="AA74">
            <v>0</v>
          </cell>
          <cell r="AB74">
            <v>0</v>
          </cell>
          <cell r="AC74">
            <v>0</v>
          </cell>
          <cell r="AD74">
            <v>0</v>
          </cell>
          <cell r="AE74">
            <v>1163.1206119952838</v>
          </cell>
          <cell r="AF74">
            <v>0.92103594316349835</v>
          </cell>
          <cell r="AG74">
            <v>0</v>
          </cell>
          <cell r="AH74">
            <v>0</v>
          </cell>
          <cell r="AI74">
            <v>2.9487158847256164E-2</v>
          </cell>
          <cell r="AJ74">
            <v>0</v>
          </cell>
          <cell r="AK74">
            <v>0</v>
          </cell>
          <cell r="AL74">
            <v>0</v>
          </cell>
          <cell r="AM74">
            <v>1.4085468699350334</v>
          </cell>
          <cell r="AN74">
            <v>1.6735347277340937</v>
          </cell>
          <cell r="AO74">
            <v>0</v>
          </cell>
          <cell r="AP74">
            <v>0</v>
          </cell>
          <cell r="AQ74">
            <v>0</v>
          </cell>
          <cell r="AR74">
            <v>0</v>
          </cell>
          <cell r="AS74">
            <v>1.5575201288540881</v>
          </cell>
          <cell r="AT74">
            <v>4.3199362516579392</v>
          </cell>
          <cell r="AU74">
            <v>0.11855949763939805</v>
          </cell>
          <cell r="AV74">
            <v>1.4059274652144582</v>
          </cell>
          <cell r="AW74">
            <v>0.88430352813723023</v>
          </cell>
          <cell r="AX74">
            <v>6.9754797424417516</v>
          </cell>
          <cell r="AY74">
            <v>4.3591694415265829</v>
          </cell>
          <cell r="AZ74">
            <v>0.7510533953821168</v>
          </cell>
          <cell r="BA74">
            <v>0.26938789904569538</v>
          </cell>
          <cell r="BB74">
            <v>62.314488308798275</v>
          </cell>
          <cell r="BC74">
            <v>5.0656054831733845</v>
          </cell>
          <cell r="BD74">
            <v>18.83248301687717</v>
          </cell>
          <cell r="BE74">
            <v>1.8719524427028342</v>
          </cell>
          <cell r="BF74">
            <v>67.090793843988536</v>
          </cell>
          <cell r="BG74">
            <v>802.35920572494365</v>
          </cell>
          <cell r="BH74">
            <v>9.3116985482829797</v>
          </cell>
          <cell r="BI74">
            <v>52.516104206116118</v>
          </cell>
          <cell r="BJ74">
            <v>0.2205471787030758</v>
          </cell>
          <cell r="BK74">
            <v>0.6287111289875903</v>
          </cell>
          <cell r="BL74">
            <v>12.152818958923092</v>
          </cell>
          <cell r="BM74">
            <v>1.2178896630251042</v>
          </cell>
          <cell r="BN74">
            <v>15.987954754292929</v>
          </cell>
        </row>
        <row r="75">
          <cell r="A75" t="str">
            <v>P71</v>
          </cell>
          <cell r="B75" t="str">
            <v>Electrical machinery</v>
          </cell>
          <cell r="C75">
            <v>60875.722786914666</v>
          </cell>
          <cell r="E75">
            <v>134.32996789021493</v>
          </cell>
          <cell r="F75">
            <v>13.287677407805354</v>
          </cell>
          <cell r="G75">
            <v>1.4697323776719449</v>
          </cell>
          <cell r="H75">
            <v>556.26769297305486</v>
          </cell>
          <cell r="I75">
            <v>554.89907908263899</v>
          </cell>
          <cell r="J75">
            <v>1126.3398730671283</v>
          </cell>
          <cell r="K75">
            <v>193.87212919425582</v>
          </cell>
          <cell r="L75">
            <v>0</v>
          </cell>
          <cell r="M75">
            <v>0</v>
          </cell>
          <cell r="N75">
            <v>5.1597228985898456</v>
          </cell>
          <cell r="O75">
            <v>0</v>
          </cell>
          <cell r="P75">
            <v>0</v>
          </cell>
          <cell r="Q75">
            <v>0</v>
          </cell>
          <cell r="R75">
            <v>0</v>
          </cell>
          <cell r="S75">
            <v>0</v>
          </cell>
          <cell r="T75">
            <v>7.5506690781688257E-2</v>
          </cell>
          <cell r="U75">
            <v>0</v>
          </cell>
          <cell r="V75">
            <v>2.9984634403077037</v>
          </cell>
          <cell r="W75">
            <v>0</v>
          </cell>
          <cell r="X75">
            <v>0</v>
          </cell>
          <cell r="Y75">
            <v>0</v>
          </cell>
          <cell r="Z75">
            <v>0</v>
          </cell>
          <cell r="AA75">
            <v>0</v>
          </cell>
          <cell r="AB75">
            <v>24.451060804705413</v>
          </cell>
          <cell r="AC75">
            <v>0</v>
          </cell>
          <cell r="AD75">
            <v>289.96340251904587</v>
          </cell>
          <cell r="AE75">
            <v>1248.5207145480351</v>
          </cell>
          <cell r="AF75">
            <v>2182.9056247762996</v>
          </cell>
          <cell r="AG75">
            <v>842.27164137858642</v>
          </cell>
          <cell r="AH75">
            <v>131.47308009691926</v>
          </cell>
          <cell r="AI75">
            <v>1741.1272225708676</v>
          </cell>
          <cell r="AJ75">
            <v>695.83446863216477</v>
          </cell>
          <cell r="AK75">
            <v>2.655429499610114</v>
          </cell>
          <cell r="AL75">
            <v>42.907264443523218</v>
          </cell>
          <cell r="AM75">
            <v>3170.0752244687715</v>
          </cell>
          <cell r="AN75">
            <v>220.28194323425723</v>
          </cell>
          <cell r="AO75">
            <v>8389.7032421219646</v>
          </cell>
          <cell r="AP75">
            <v>586.30747602019005</v>
          </cell>
          <cell r="AQ75">
            <v>198.48789186689851</v>
          </cell>
          <cell r="AR75">
            <v>0</v>
          </cell>
          <cell r="AS75">
            <v>42.042691790022282</v>
          </cell>
          <cell r="AT75">
            <v>500.60909435947821</v>
          </cell>
          <cell r="AU75">
            <v>13.739083005726</v>
          </cell>
          <cell r="AV75">
            <v>162.92371787338377</v>
          </cell>
          <cell r="AW75">
            <v>102.47613913047221</v>
          </cell>
          <cell r="AX75">
            <v>808.34262201125694</v>
          </cell>
          <cell r="AY75">
            <v>5.9887901995191193</v>
          </cell>
          <cell r="AZ75">
            <v>1.0318252763317255</v>
          </cell>
          <cell r="BA75">
            <v>0.37009518242285533</v>
          </cell>
          <cell r="BB75">
            <v>263.12170642774004</v>
          </cell>
          <cell r="BC75">
            <v>21.389419940629097</v>
          </cell>
          <cell r="BD75">
            <v>79.519790696452745</v>
          </cell>
          <cell r="BE75">
            <v>7.9042825263158649</v>
          </cell>
          <cell r="BF75">
            <v>283.28956300407589</v>
          </cell>
          <cell r="BG75">
            <v>1483.8061545372132</v>
          </cell>
          <cell r="BH75">
            <v>31.48493244502075</v>
          </cell>
          <cell r="BI75">
            <v>177.56867714646251</v>
          </cell>
          <cell r="BJ75">
            <v>0.74571926769329122</v>
          </cell>
          <cell r="BK75">
            <v>2.1258127420004498</v>
          </cell>
          <cell r="BL75">
            <v>41.091395082674545</v>
          </cell>
          <cell r="BM75">
            <v>4.1179569513560752</v>
          </cell>
          <cell r="BN75">
            <v>4024.4059664783731</v>
          </cell>
        </row>
        <row r="76">
          <cell r="A76" t="str">
            <v>P72</v>
          </cell>
          <cell r="B76" t="str">
            <v>Radio, television</v>
          </cell>
          <cell r="C76">
            <v>53926.424552892931</v>
          </cell>
          <cell r="E76">
            <v>0</v>
          </cell>
          <cell r="F76">
            <v>0</v>
          </cell>
          <cell r="G76">
            <v>0</v>
          </cell>
          <cell r="H76">
            <v>103.51153499256142</v>
          </cell>
          <cell r="I76">
            <v>58.813934956208968</v>
          </cell>
          <cell r="J76">
            <v>160.48413921236678</v>
          </cell>
          <cell r="K76">
            <v>25.567965390194793</v>
          </cell>
          <cell r="L76">
            <v>0</v>
          </cell>
          <cell r="M76">
            <v>0</v>
          </cell>
          <cell r="N76">
            <v>0</v>
          </cell>
          <cell r="O76">
            <v>0</v>
          </cell>
          <cell r="P76">
            <v>0</v>
          </cell>
          <cell r="Q76">
            <v>0</v>
          </cell>
          <cell r="R76">
            <v>0</v>
          </cell>
          <cell r="S76">
            <v>0</v>
          </cell>
          <cell r="T76">
            <v>229.95583121770042</v>
          </cell>
          <cell r="U76">
            <v>0</v>
          </cell>
          <cell r="V76">
            <v>19.436736876919046</v>
          </cell>
          <cell r="W76">
            <v>0</v>
          </cell>
          <cell r="X76">
            <v>0</v>
          </cell>
          <cell r="Y76">
            <v>0</v>
          </cell>
          <cell r="Z76">
            <v>0</v>
          </cell>
          <cell r="AA76">
            <v>0</v>
          </cell>
          <cell r="AB76">
            <v>19.298383815983208</v>
          </cell>
          <cell r="AC76">
            <v>0</v>
          </cell>
          <cell r="AD76">
            <v>62.484257800223332</v>
          </cell>
          <cell r="AE76">
            <v>4447.6000305530169</v>
          </cell>
          <cell r="AF76">
            <v>3320.7515692171287</v>
          </cell>
          <cell r="AG76">
            <v>2591.7587681825717</v>
          </cell>
          <cell r="AH76">
            <v>1052.6012840795952</v>
          </cell>
          <cell r="AI76">
            <v>6164.3214840853161</v>
          </cell>
          <cell r="AJ76">
            <v>169.79688028458779</v>
          </cell>
          <cell r="AK76">
            <v>0</v>
          </cell>
          <cell r="AL76">
            <v>20.1839480869601</v>
          </cell>
          <cell r="AM76">
            <v>0</v>
          </cell>
          <cell r="AN76">
            <v>0</v>
          </cell>
          <cell r="AO76">
            <v>0</v>
          </cell>
          <cell r="AP76">
            <v>494.64463929462244</v>
          </cell>
          <cell r="AQ76">
            <v>167.45645534540543</v>
          </cell>
          <cell r="AR76">
            <v>0</v>
          </cell>
          <cell r="AS76">
            <v>0</v>
          </cell>
          <cell r="AT76">
            <v>260.18859596691851</v>
          </cell>
          <cell r="AU76">
            <v>7.1408065842404413</v>
          </cell>
          <cell r="AV76">
            <v>84.678632251826187</v>
          </cell>
          <cell r="AW76">
            <v>53.261363129215852</v>
          </cell>
          <cell r="AX76">
            <v>420.13126459563892</v>
          </cell>
          <cell r="AY76">
            <v>125.1442546757571</v>
          </cell>
          <cell r="AZ76">
            <v>21.561450787257581</v>
          </cell>
          <cell r="BA76">
            <v>7.7336630972839506</v>
          </cell>
          <cell r="BB76">
            <v>0</v>
          </cell>
          <cell r="BC76">
            <v>0</v>
          </cell>
          <cell r="BD76">
            <v>0</v>
          </cell>
          <cell r="BE76">
            <v>0</v>
          </cell>
          <cell r="BF76">
            <v>0</v>
          </cell>
          <cell r="BG76">
            <v>6865.9191496459862</v>
          </cell>
          <cell r="BH76">
            <v>500.72819293496082</v>
          </cell>
          <cell r="BI76">
            <v>2824.0061491210545</v>
          </cell>
          <cell r="BJ76">
            <v>11.859725664042083</v>
          </cell>
          <cell r="BK76">
            <v>33.80837404300464</v>
          </cell>
          <cell r="BL76">
            <v>653.50688113602769</v>
          </cell>
          <cell r="BM76">
            <v>65.49091843970551</v>
          </cell>
          <cell r="BN76">
            <v>775.96844382622749</v>
          </cell>
        </row>
        <row r="77">
          <cell r="A77" t="str">
            <v>P73</v>
          </cell>
          <cell r="B77" t="str">
            <v>Medical appliances</v>
          </cell>
          <cell r="C77">
            <v>26656.916320111166</v>
          </cell>
          <cell r="E77">
            <v>0</v>
          </cell>
          <cell r="F77">
            <v>0</v>
          </cell>
          <cell r="G77">
            <v>0</v>
          </cell>
          <cell r="H77">
            <v>8.5206309069550592</v>
          </cell>
          <cell r="I77">
            <v>15.726671490237301</v>
          </cell>
          <cell r="J77">
            <v>28.266259561828416</v>
          </cell>
          <cell r="K77">
            <v>4.9622127392213908</v>
          </cell>
          <cell r="L77">
            <v>0</v>
          </cell>
          <cell r="M77">
            <v>0</v>
          </cell>
          <cell r="N77">
            <v>0</v>
          </cell>
          <cell r="O77">
            <v>0</v>
          </cell>
          <cell r="P77">
            <v>0</v>
          </cell>
          <cell r="Q77">
            <v>0</v>
          </cell>
          <cell r="R77">
            <v>0</v>
          </cell>
          <cell r="S77">
            <v>0</v>
          </cell>
          <cell r="T77">
            <v>0</v>
          </cell>
          <cell r="U77">
            <v>0</v>
          </cell>
          <cell r="V77">
            <v>0</v>
          </cell>
          <cell r="W77">
            <v>2.0392354549409206</v>
          </cell>
          <cell r="X77">
            <v>0</v>
          </cell>
          <cell r="Y77">
            <v>0</v>
          </cell>
          <cell r="Z77">
            <v>0</v>
          </cell>
          <cell r="AA77">
            <v>0</v>
          </cell>
          <cell r="AB77">
            <v>0</v>
          </cell>
          <cell r="AC77">
            <v>0</v>
          </cell>
          <cell r="AD77">
            <v>0</v>
          </cell>
          <cell r="AE77">
            <v>0</v>
          </cell>
          <cell r="AF77">
            <v>0</v>
          </cell>
          <cell r="AG77">
            <v>0</v>
          </cell>
          <cell r="AH77">
            <v>116.04430397979178</v>
          </cell>
          <cell r="AI77">
            <v>0</v>
          </cell>
          <cell r="AJ77">
            <v>0</v>
          </cell>
          <cell r="AK77">
            <v>0</v>
          </cell>
          <cell r="AL77">
            <v>2.4026244722696162</v>
          </cell>
          <cell r="AM77">
            <v>3.3680511277743865</v>
          </cell>
          <cell r="AN77">
            <v>23.271266870417197</v>
          </cell>
          <cell r="AO77">
            <v>0</v>
          </cell>
          <cell r="AP77">
            <v>0</v>
          </cell>
          <cell r="AQ77">
            <v>0</v>
          </cell>
          <cell r="AR77">
            <v>0</v>
          </cell>
          <cell r="AS77">
            <v>4.9528312057035784</v>
          </cell>
          <cell r="AT77">
            <v>1.1031632116232268</v>
          </cell>
          <cell r="AU77">
            <v>3.0276019960738497E-2</v>
          </cell>
          <cell r="AV77">
            <v>0.35902554285147803</v>
          </cell>
          <cell r="AW77">
            <v>0.22582072126069375</v>
          </cell>
          <cell r="AX77">
            <v>1.781297729180956</v>
          </cell>
          <cell r="AY77">
            <v>22.57806179171742</v>
          </cell>
          <cell r="AZ77">
            <v>3.890036897459562</v>
          </cell>
          <cell r="BA77">
            <v>1.3952787823876409</v>
          </cell>
          <cell r="BB77">
            <v>559.52731737105</v>
          </cell>
          <cell r="BC77">
            <v>45.484520916139985</v>
          </cell>
          <cell r="BD77">
            <v>169.09853531416093</v>
          </cell>
          <cell r="BE77">
            <v>16.808427011729385</v>
          </cell>
          <cell r="BF77">
            <v>602.41418839543132</v>
          </cell>
          <cell r="BG77">
            <v>446.19902180315592</v>
          </cell>
          <cell r="BH77">
            <v>22.802486705523211</v>
          </cell>
          <cell r="BI77">
            <v>128.60143203482912</v>
          </cell>
          <cell r="BJ77">
            <v>0.5400759146401799</v>
          </cell>
          <cell r="BK77">
            <v>1.5395877654348582</v>
          </cell>
          <cell r="BL77">
            <v>29.759822153668424</v>
          </cell>
          <cell r="BM77">
            <v>2.9823681153257122</v>
          </cell>
          <cell r="BN77">
            <v>45.036526863764173</v>
          </cell>
        </row>
        <row r="78">
          <cell r="A78" t="str">
            <v>P74</v>
          </cell>
          <cell r="B78" t="str">
            <v xml:space="preserve">Motor vehicles, parts </v>
          </cell>
          <cell r="C78">
            <v>280656.48483728844</v>
          </cell>
          <cell r="E78">
            <v>1188.186191670904</v>
          </cell>
          <cell r="F78">
            <v>120.41045314468874</v>
          </cell>
          <cell r="G78">
            <v>11.174914709995107</v>
          </cell>
          <cell r="H78">
            <v>689.30196745583999</v>
          </cell>
          <cell r="I78">
            <v>87.711283554684854</v>
          </cell>
          <cell r="J78">
            <v>2270.151408212128</v>
          </cell>
          <cell r="K78">
            <v>400.27645991732294</v>
          </cell>
          <cell r="L78">
            <v>414.66003816412365</v>
          </cell>
          <cell r="M78">
            <v>79.503316482437484</v>
          </cell>
          <cell r="N78">
            <v>22.529023955147672</v>
          </cell>
          <cell r="O78">
            <v>19.704689607689062</v>
          </cell>
          <cell r="P78">
            <v>3.7500766626042061</v>
          </cell>
          <cell r="Q78">
            <v>7.2590180478829192</v>
          </cell>
          <cell r="R78">
            <v>88.520835699622452</v>
          </cell>
          <cell r="S78">
            <v>55.704747976710792</v>
          </cell>
          <cell r="T78">
            <v>61.028351330004696</v>
          </cell>
          <cell r="U78">
            <v>48.277821542303542</v>
          </cell>
          <cell r="V78">
            <v>72.100685556707091</v>
          </cell>
          <cell r="W78">
            <v>166.28380397008942</v>
          </cell>
          <cell r="X78">
            <v>13.91375014029402</v>
          </cell>
          <cell r="Y78">
            <v>66.037854894504648</v>
          </cell>
          <cell r="Z78">
            <v>30.329577418375333</v>
          </cell>
          <cell r="AA78">
            <v>69.915245685387362</v>
          </cell>
          <cell r="AB78">
            <v>84.968163530644176</v>
          </cell>
          <cell r="AC78">
            <v>22.228593281530692</v>
          </cell>
          <cell r="AD78">
            <v>190.59415651095779</v>
          </cell>
          <cell r="AE78">
            <v>256.80409101522156</v>
          </cell>
          <cell r="AF78">
            <v>238.76977659295369</v>
          </cell>
          <cell r="AG78">
            <v>5.6504108190533113</v>
          </cell>
          <cell r="AH78">
            <v>16.383105969678454</v>
          </cell>
          <cell r="AI78">
            <v>51353.141337979054</v>
          </cell>
          <cell r="AJ78">
            <v>1895.1599579026029</v>
          </cell>
          <cell r="AK78">
            <v>29.705619799679447</v>
          </cell>
          <cell r="AL78">
            <v>56.128540630374538</v>
          </cell>
          <cell r="AM78">
            <v>126.10440765661835</v>
          </cell>
          <cell r="AN78">
            <v>35.099414161976341</v>
          </cell>
          <cell r="AO78">
            <v>0</v>
          </cell>
          <cell r="AP78">
            <v>1699.708936405782</v>
          </cell>
          <cell r="AQ78">
            <v>935.14801956172664</v>
          </cell>
          <cell r="AR78">
            <v>6604.6142633636391</v>
          </cell>
          <cell r="AS78">
            <v>0</v>
          </cell>
          <cell r="AT78">
            <v>4531.5116781200186</v>
          </cell>
          <cell r="AU78">
            <v>63.218754741732845</v>
          </cell>
          <cell r="AV78">
            <v>766.19724836721934</v>
          </cell>
          <cell r="AW78">
            <v>671.52639789577302</v>
          </cell>
          <cell r="AX78">
            <v>3789.6819209360369</v>
          </cell>
          <cell r="AY78">
            <v>47.51475128330388</v>
          </cell>
          <cell r="AZ78">
            <v>8.1864483041441041</v>
          </cell>
          <cell r="BA78">
            <v>2.9363160100988264</v>
          </cell>
          <cell r="BB78">
            <v>450.9850449959024</v>
          </cell>
          <cell r="BC78">
            <v>99.803550864434683</v>
          </cell>
          <cell r="BD78">
            <v>120.78759791790033</v>
          </cell>
          <cell r="BE78">
            <v>20.95254385042055</v>
          </cell>
          <cell r="BF78">
            <v>916.96088784398376</v>
          </cell>
          <cell r="BG78">
            <v>10067.863030421417</v>
          </cell>
          <cell r="BH78">
            <v>805.1556794549283</v>
          </cell>
          <cell r="BI78">
            <v>4700.9935260095535</v>
          </cell>
          <cell r="BJ78">
            <v>39.18024042004776</v>
          </cell>
          <cell r="BK78">
            <v>59.493892818898438</v>
          </cell>
          <cell r="BL78">
            <v>1043.8916937195199</v>
          </cell>
          <cell r="BM78">
            <v>129.53874867623048</v>
          </cell>
          <cell r="BN78">
            <v>1483.3599823109432</v>
          </cell>
        </row>
        <row r="79">
          <cell r="A79" t="str">
            <v>P75</v>
          </cell>
          <cell r="B79" t="str">
            <v>Ships and boats</v>
          </cell>
          <cell r="C79">
            <v>3963.5582225253006</v>
          </cell>
          <cell r="E79">
            <v>0</v>
          </cell>
          <cell r="F79">
            <v>0</v>
          </cell>
          <cell r="G79">
            <v>0</v>
          </cell>
          <cell r="H79">
            <v>0</v>
          </cell>
          <cell r="I79">
            <v>0</v>
          </cell>
          <cell r="J79">
            <v>0</v>
          </cell>
          <cell r="K79">
            <v>0</v>
          </cell>
          <cell r="L79">
            <v>0</v>
          </cell>
          <cell r="M79">
            <v>0</v>
          </cell>
          <cell r="N79">
            <v>0</v>
          </cell>
          <cell r="O79">
            <v>0</v>
          </cell>
          <cell r="P79">
            <v>0</v>
          </cell>
          <cell r="Q79">
            <v>0</v>
          </cell>
          <cell r="R79">
            <v>0</v>
          </cell>
          <cell r="S79">
            <v>0</v>
          </cell>
          <cell r="T79">
            <v>0</v>
          </cell>
          <cell r="U79">
            <v>0</v>
          </cell>
          <cell r="V79">
            <v>0</v>
          </cell>
          <cell r="W79">
            <v>0</v>
          </cell>
          <cell r="X79">
            <v>0</v>
          </cell>
          <cell r="Y79">
            <v>0</v>
          </cell>
          <cell r="Z79">
            <v>0</v>
          </cell>
          <cell r="AA79">
            <v>0</v>
          </cell>
          <cell r="AB79">
            <v>0</v>
          </cell>
          <cell r="AC79">
            <v>0</v>
          </cell>
          <cell r="AD79">
            <v>0</v>
          </cell>
          <cell r="AE79">
            <v>0</v>
          </cell>
          <cell r="AF79">
            <v>0</v>
          </cell>
          <cell r="AG79">
            <v>0</v>
          </cell>
          <cell r="AH79">
            <v>0</v>
          </cell>
          <cell r="AI79">
            <v>0</v>
          </cell>
          <cell r="AJ79">
            <v>0.9321571298925897</v>
          </cell>
          <cell r="AK79">
            <v>0</v>
          </cell>
          <cell r="AL79">
            <v>0</v>
          </cell>
          <cell r="AM79">
            <v>0</v>
          </cell>
          <cell r="AN79">
            <v>0</v>
          </cell>
          <cell r="AO79">
            <v>0</v>
          </cell>
          <cell r="AP79">
            <v>0</v>
          </cell>
          <cell r="AQ79">
            <v>0</v>
          </cell>
          <cell r="AR79">
            <v>0</v>
          </cell>
          <cell r="AS79">
            <v>0</v>
          </cell>
          <cell r="AT79">
            <v>0</v>
          </cell>
          <cell r="AU79">
            <v>0</v>
          </cell>
          <cell r="AV79">
            <v>0</v>
          </cell>
          <cell r="AW79">
            <v>0</v>
          </cell>
          <cell r="AX79">
            <v>0</v>
          </cell>
          <cell r="AY79">
            <v>0</v>
          </cell>
          <cell r="AZ79">
            <v>0</v>
          </cell>
          <cell r="BA79">
            <v>0</v>
          </cell>
          <cell r="BB79">
            <v>0</v>
          </cell>
          <cell r="BC79">
            <v>0</v>
          </cell>
          <cell r="BD79">
            <v>0</v>
          </cell>
          <cell r="BE79">
            <v>0</v>
          </cell>
          <cell r="BF79">
            <v>0</v>
          </cell>
          <cell r="BG79">
            <v>0</v>
          </cell>
          <cell r="BH79">
            <v>0</v>
          </cell>
          <cell r="BI79">
            <v>0</v>
          </cell>
          <cell r="BJ79">
            <v>0</v>
          </cell>
          <cell r="BK79">
            <v>0</v>
          </cell>
          <cell r="BL79">
            <v>0</v>
          </cell>
          <cell r="BM79">
            <v>0</v>
          </cell>
          <cell r="BN79">
            <v>0</v>
          </cell>
        </row>
        <row r="80">
          <cell r="A80" t="str">
            <v>P76</v>
          </cell>
          <cell r="B80" t="str">
            <v>Railway and trams</v>
          </cell>
          <cell r="C80">
            <v>2736.9983159877738</v>
          </cell>
          <cell r="E80">
            <v>0</v>
          </cell>
          <cell r="F80">
            <v>0</v>
          </cell>
          <cell r="G80">
            <v>0</v>
          </cell>
          <cell r="H80">
            <v>0</v>
          </cell>
          <cell r="I80">
            <v>0</v>
          </cell>
          <cell r="J80">
            <v>0</v>
          </cell>
          <cell r="K80">
            <v>0</v>
          </cell>
          <cell r="L80">
            <v>0</v>
          </cell>
          <cell r="M80">
            <v>0</v>
          </cell>
          <cell r="N80">
            <v>0</v>
          </cell>
          <cell r="O80">
            <v>0</v>
          </cell>
          <cell r="P80">
            <v>0</v>
          </cell>
          <cell r="Q80">
            <v>0</v>
          </cell>
          <cell r="R80">
            <v>0</v>
          </cell>
          <cell r="S80">
            <v>0</v>
          </cell>
          <cell r="T80">
            <v>0</v>
          </cell>
          <cell r="U80">
            <v>0</v>
          </cell>
          <cell r="V80">
            <v>0</v>
          </cell>
          <cell r="W80">
            <v>0</v>
          </cell>
          <cell r="X80">
            <v>0</v>
          </cell>
          <cell r="Y80">
            <v>0</v>
          </cell>
          <cell r="Z80">
            <v>0</v>
          </cell>
          <cell r="AA80">
            <v>0</v>
          </cell>
          <cell r="AB80">
            <v>0</v>
          </cell>
          <cell r="AC80">
            <v>0</v>
          </cell>
          <cell r="AD80">
            <v>78.843285514788079</v>
          </cell>
          <cell r="AE80">
            <v>8.2802778217321116</v>
          </cell>
          <cell r="AF80">
            <v>0</v>
          </cell>
          <cell r="AG80">
            <v>0</v>
          </cell>
          <cell r="AH80">
            <v>0</v>
          </cell>
          <cell r="AI80">
            <v>0</v>
          </cell>
          <cell r="AJ80">
            <v>99.454018020103447</v>
          </cell>
          <cell r="AK80">
            <v>0</v>
          </cell>
          <cell r="AL80">
            <v>0</v>
          </cell>
          <cell r="AM80">
            <v>0</v>
          </cell>
          <cell r="AN80">
            <v>0</v>
          </cell>
          <cell r="AO80">
            <v>0</v>
          </cell>
          <cell r="AP80">
            <v>0</v>
          </cell>
          <cell r="AQ80">
            <v>0</v>
          </cell>
          <cell r="AR80">
            <v>0</v>
          </cell>
          <cell r="AS80">
            <v>0</v>
          </cell>
          <cell r="AT80">
            <v>0</v>
          </cell>
          <cell r="AU80">
            <v>0</v>
          </cell>
          <cell r="AV80">
            <v>0</v>
          </cell>
          <cell r="AW80">
            <v>0</v>
          </cell>
          <cell r="AX80">
            <v>0</v>
          </cell>
          <cell r="AY80">
            <v>0</v>
          </cell>
          <cell r="AZ80">
            <v>0</v>
          </cell>
          <cell r="BA80">
            <v>0</v>
          </cell>
          <cell r="BB80">
            <v>0</v>
          </cell>
          <cell r="BC80">
            <v>0</v>
          </cell>
          <cell r="BD80">
            <v>0</v>
          </cell>
          <cell r="BE80">
            <v>0</v>
          </cell>
          <cell r="BF80">
            <v>0</v>
          </cell>
          <cell r="BG80">
            <v>0</v>
          </cell>
          <cell r="BH80">
            <v>0</v>
          </cell>
          <cell r="BI80">
            <v>0</v>
          </cell>
          <cell r="BJ80">
            <v>0</v>
          </cell>
          <cell r="BK80">
            <v>0</v>
          </cell>
          <cell r="BL80">
            <v>0</v>
          </cell>
          <cell r="BM80">
            <v>0</v>
          </cell>
          <cell r="BN80">
            <v>0</v>
          </cell>
        </row>
        <row r="81">
          <cell r="A81" t="str">
            <v>P77</v>
          </cell>
          <cell r="B81" t="str">
            <v xml:space="preserve">Aircrafts </v>
          </cell>
          <cell r="C81">
            <v>11324.344378496759</v>
          </cell>
          <cell r="E81">
            <v>0</v>
          </cell>
          <cell r="F81">
            <v>0</v>
          </cell>
          <cell r="G81">
            <v>0</v>
          </cell>
          <cell r="H81">
            <v>0</v>
          </cell>
          <cell r="I81">
            <v>0</v>
          </cell>
          <cell r="J81">
            <v>0</v>
          </cell>
          <cell r="K81">
            <v>0</v>
          </cell>
          <cell r="L81">
            <v>0</v>
          </cell>
          <cell r="M81">
            <v>0</v>
          </cell>
          <cell r="N81">
            <v>0</v>
          </cell>
          <cell r="O81">
            <v>0</v>
          </cell>
          <cell r="P81">
            <v>0</v>
          </cell>
          <cell r="Q81">
            <v>0</v>
          </cell>
          <cell r="R81">
            <v>0</v>
          </cell>
          <cell r="S81">
            <v>0</v>
          </cell>
          <cell r="T81">
            <v>0</v>
          </cell>
          <cell r="U81">
            <v>0</v>
          </cell>
          <cell r="V81">
            <v>0</v>
          </cell>
          <cell r="W81">
            <v>0</v>
          </cell>
          <cell r="X81">
            <v>0</v>
          </cell>
          <cell r="Y81">
            <v>0</v>
          </cell>
          <cell r="Z81">
            <v>0</v>
          </cell>
          <cell r="AA81">
            <v>0</v>
          </cell>
          <cell r="AB81">
            <v>0</v>
          </cell>
          <cell r="AC81">
            <v>0</v>
          </cell>
          <cell r="AD81">
            <v>0</v>
          </cell>
          <cell r="AE81">
            <v>0</v>
          </cell>
          <cell r="AF81">
            <v>0</v>
          </cell>
          <cell r="AG81">
            <v>0</v>
          </cell>
          <cell r="AH81">
            <v>0</v>
          </cell>
          <cell r="AI81">
            <v>0</v>
          </cell>
          <cell r="AJ81">
            <v>0.97047855833626362</v>
          </cell>
          <cell r="AK81">
            <v>0</v>
          </cell>
          <cell r="AL81">
            <v>0</v>
          </cell>
          <cell r="AM81">
            <v>0</v>
          </cell>
          <cell r="AN81">
            <v>0</v>
          </cell>
          <cell r="AO81">
            <v>0</v>
          </cell>
          <cell r="AP81">
            <v>0</v>
          </cell>
          <cell r="AQ81">
            <v>0</v>
          </cell>
          <cell r="AR81">
            <v>0</v>
          </cell>
          <cell r="AS81">
            <v>0</v>
          </cell>
          <cell r="AT81">
            <v>0</v>
          </cell>
          <cell r="AU81">
            <v>0</v>
          </cell>
          <cell r="AV81">
            <v>0</v>
          </cell>
          <cell r="AW81">
            <v>0</v>
          </cell>
          <cell r="AX81">
            <v>0</v>
          </cell>
          <cell r="AY81">
            <v>0</v>
          </cell>
          <cell r="AZ81">
            <v>0</v>
          </cell>
          <cell r="BA81">
            <v>0</v>
          </cell>
          <cell r="BB81">
            <v>0</v>
          </cell>
          <cell r="BC81">
            <v>0</v>
          </cell>
          <cell r="BD81">
            <v>0</v>
          </cell>
          <cell r="BE81">
            <v>0</v>
          </cell>
          <cell r="BF81">
            <v>0</v>
          </cell>
          <cell r="BG81">
            <v>0</v>
          </cell>
          <cell r="BH81">
            <v>0</v>
          </cell>
          <cell r="BI81">
            <v>0</v>
          </cell>
          <cell r="BJ81">
            <v>0</v>
          </cell>
          <cell r="BK81">
            <v>0</v>
          </cell>
          <cell r="BL81">
            <v>0</v>
          </cell>
          <cell r="BM81">
            <v>0</v>
          </cell>
          <cell r="BN81">
            <v>0</v>
          </cell>
        </row>
        <row r="82">
          <cell r="A82" t="str">
            <v>P78</v>
          </cell>
          <cell r="B82" t="str">
            <v>Other transport equipment</v>
          </cell>
          <cell r="C82">
            <v>4753.4869583290811</v>
          </cell>
          <cell r="E82">
            <v>64.184971533134146</v>
          </cell>
          <cell r="F82">
            <v>6.5028447581427455</v>
          </cell>
          <cell r="G82">
            <v>0.57316910638495233</v>
          </cell>
          <cell r="H82">
            <v>17.743396155802987</v>
          </cell>
          <cell r="I82">
            <v>132.77022239646666</v>
          </cell>
          <cell r="J82">
            <v>184.39322170139991</v>
          </cell>
          <cell r="K82">
            <v>32.275580233755015</v>
          </cell>
          <cell r="L82">
            <v>0</v>
          </cell>
          <cell r="M82">
            <v>0</v>
          </cell>
          <cell r="N82">
            <v>0</v>
          </cell>
          <cell r="O82">
            <v>0</v>
          </cell>
          <cell r="P82">
            <v>0</v>
          </cell>
          <cell r="Q82">
            <v>0</v>
          </cell>
          <cell r="R82">
            <v>0</v>
          </cell>
          <cell r="S82">
            <v>0</v>
          </cell>
          <cell r="T82">
            <v>0</v>
          </cell>
          <cell r="U82">
            <v>0</v>
          </cell>
          <cell r="V82">
            <v>0</v>
          </cell>
          <cell r="W82">
            <v>0</v>
          </cell>
          <cell r="X82">
            <v>0</v>
          </cell>
          <cell r="Y82">
            <v>0</v>
          </cell>
          <cell r="Z82">
            <v>0</v>
          </cell>
          <cell r="AA82">
            <v>0</v>
          </cell>
          <cell r="AB82">
            <v>0</v>
          </cell>
          <cell r="AC82">
            <v>0</v>
          </cell>
          <cell r="AD82">
            <v>0</v>
          </cell>
          <cell r="AE82">
            <v>0</v>
          </cell>
          <cell r="AF82">
            <v>0</v>
          </cell>
          <cell r="AG82">
            <v>0</v>
          </cell>
          <cell r="AH82">
            <v>0</v>
          </cell>
          <cell r="AI82">
            <v>0</v>
          </cell>
          <cell r="AJ82">
            <v>0</v>
          </cell>
          <cell r="AK82">
            <v>0</v>
          </cell>
          <cell r="AL82">
            <v>0</v>
          </cell>
          <cell r="AM82">
            <v>0</v>
          </cell>
          <cell r="AN82">
            <v>0</v>
          </cell>
          <cell r="AO82">
            <v>0</v>
          </cell>
          <cell r="AP82">
            <v>3.6124264871307559</v>
          </cell>
          <cell r="AQ82">
            <v>1.2229469131484156</v>
          </cell>
          <cell r="AR82">
            <v>0</v>
          </cell>
          <cell r="AS82">
            <v>0</v>
          </cell>
          <cell r="AT82">
            <v>680.02140590126351</v>
          </cell>
          <cell r="AU82">
            <v>18.663006019301353</v>
          </cell>
          <cell r="AV82">
            <v>221.31362959891041</v>
          </cell>
          <cell r="AW82">
            <v>139.20236165904842</v>
          </cell>
          <cell r="AX82">
            <v>1098.0429490066006</v>
          </cell>
          <cell r="AY82">
            <v>0</v>
          </cell>
          <cell r="AZ82">
            <v>0</v>
          </cell>
          <cell r="BA82">
            <v>0</v>
          </cell>
          <cell r="BB82">
            <v>0</v>
          </cell>
          <cell r="BC82">
            <v>0</v>
          </cell>
          <cell r="BD82">
            <v>0</v>
          </cell>
          <cell r="BE82">
            <v>0</v>
          </cell>
          <cell r="BF82">
            <v>0</v>
          </cell>
          <cell r="BG82">
            <v>881.42590702431937</v>
          </cell>
          <cell r="BH82">
            <v>1.6468803505514975</v>
          </cell>
          <cell r="BI82">
            <v>9.2880734547098829</v>
          </cell>
          <cell r="BJ82">
            <v>3.9006290108332585E-2</v>
          </cell>
          <cell r="BK82">
            <v>0.11119475132639875</v>
          </cell>
          <cell r="BL82">
            <v>2.1493649782026854</v>
          </cell>
          <cell r="BM82">
            <v>0.21539771125276266</v>
          </cell>
          <cell r="BN82">
            <v>53.313091646205166</v>
          </cell>
        </row>
        <row r="83">
          <cell r="A83" t="str">
            <v>P79</v>
          </cell>
          <cell r="B83" t="str">
            <v>Construction</v>
          </cell>
          <cell r="C83">
            <v>117552.34882963132</v>
          </cell>
          <cell r="E83">
            <v>212.23102400411312</v>
          </cell>
          <cell r="F83">
            <v>21.534482610300184</v>
          </cell>
          <cell r="G83">
            <v>2.0765286979273658</v>
          </cell>
          <cell r="H83">
            <v>2.6962777501820208</v>
          </cell>
          <cell r="I83">
            <v>0.81120377553004952</v>
          </cell>
          <cell r="J83">
            <v>9.4749140999567292</v>
          </cell>
          <cell r="K83">
            <v>2.2627414714186114</v>
          </cell>
          <cell r="L83">
            <v>399.64895846094953</v>
          </cell>
          <cell r="M83">
            <v>144.82795720855995</v>
          </cell>
          <cell r="N83">
            <v>13.774231223155576</v>
          </cell>
          <cell r="O83">
            <v>57.268383632999267</v>
          </cell>
          <cell r="P83">
            <v>3.6149433565908655</v>
          </cell>
          <cell r="Q83">
            <v>43.88044584417468</v>
          </cell>
          <cell r="R83">
            <v>108.11869090099357</v>
          </cell>
          <cell r="S83">
            <v>29.262350876939863</v>
          </cell>
          <cell r="T83">
            <v>706.82059258319714</v>
          </cell>
          <cell r="U83">
            <v>1894.9240727905028</v>
          </cell>
          <cell r="V83">
            <v>346.05755384783043</v>
          </cell>
          <cell r="W83">
            <v>70.66373796427041</v>
          </cell>
          <cell r="X83">
            <v>5.0764367901223606</v>
          </cell>
          <cell r="Y83">
            <v>81.750900441492334</v>
          </cell>
          <cell r="Z83">
            <v>5.0886025423767416</v>
          </cell>
          <cell r="AA83">
            <v>25.285800064580023</v>
          </cell>
          <cell r="AB83">
            <v>384.25772802739385</v>
          </cell>
          <cell r="AC83">
            <v>165.11627553747294</v>
          </cell>
          <cell r="AD83">
            <v>233.37027744647139</v>
          </cell>
          <cell r="AE83">
            <v>124.18188232062697</v>
          </cell>
          <cell r="AF83">
            <v>48.67152253974303</v>
          </cell>
          <cell r="AG83">
            <v>46.563345333075915</v>
          </cell>
          <cell r="AH83">
            <v>12.124147347552915</v>
          </cell>
          <cell r="AI83">
            <v>226.91503414827233</v>
          </cell>
          <cell r="AJ83">
            <v>84.300619018848721</v>
          </cell>
          <cell r="AK83">
            <v>7.6709901310626023</v>
          </cell>
          <cell r="AL83">
            <v>34.089146151896102</v>
          </cell>
          <cell r="AM83">
            <v>18.078202492525524</v>
          </cell>
          <cell r="AN83">
            <v>163.66977164133931</v>
          </cell>
          <cell r="AO83">
            <v>5583.4964885671225</v>
          </cell>
          <cell r="AP83">
            <v>165.59478063557535</v>
          </cell>
          <cell r="AQ83">
            <v>83.218467269433617</v>
          </cell>
          <cell r="AR83">
            <v>35.600429411973174</v>
          </cell>
          <cell r="AS83">
            <v>590.57566163882871</v>
          </cell>
          <cell r="AT83">
            <v>3426.3834434896639</v>
          </cell>
          <cell r="AU83">
            <v>9.8688826381229902</v>
          </cell>
          <cell r="AV83">
            <v>93.891787811556227</v>
          </cell>
          <cell r="AW83">
            <v>494.26443051080662</v>
          </cell>
          <cell r="AX83">
            <v>2641.590928145582</v>
          </cell>
          <cell r="AY83">
            <v>41.460530522464055</v>
          </cell>
          <cell r="AZ83">
            <v>7.1433498148985759</v>
          </cell>
          <cell r="BA83">
            <v>2.5621773506595185</v>
          </cell>
          <cell r="BB83">
            <v>2219.6588693206718</v>
          </cell>
          <cell r="BC83">
            <v>67.747428860722636</v>
          </cell>
          <cell r="BD83">
            <v>315.48624133582791</v>
          </cell>
          <cell r="BE83">
            <v>34.771748185069526</v>
          </cell>
          <cell r="BF83">
            <v>2396.1528337614991</v>
          </cell>
          <cell r="BG83">
            <v>826.3508449219446</v>
          </cell>
          <cell r="BH83">
            <v>0</v>
          </cell>
          <cell r="BI83">
            <v>0</v>
          </cell>
          <cell r="BJ83">
            <v>0</v>
          </cell>
          <cell r="BK83">
            <v>0</v>
          </cell>
          <cell r="BL83">
            <v>0</v>
          </cell>
          <cell r="BM83">
            <v>0</v>
          </cell>
          <cell r="BN83">
            <v>607.4616012175062</v>
          </cell>
        </row>
        <row r="84">
          <cell r="A84" t="str">
            <v>P80</v>
          </cell>
          <cell r="B84" t="str">
            <v>Construction services</v>
          </cell>
          <cell r="C84">
            <v>95160.595666404814</v>
          </cell>
          <cell r="E84">
            <v>0</v>
          </cell>
          <cell r="F84">
            <v>0</v>
          </cell>
          <cell r="G84">
            <v>0</v>
          </cell>
          <cell r="H84">
            <v>464.7337295196354</v>
          </cell>
          <cell r="I84">
            <v>85.458362018902378</v>
          </cell>
          <cell r="J84">
            <v>1795.9920847147107</v>
          </cell>
          <cell r="K84">
            <v>142.4528553180761</v>
          </cell>
          <cell r="L84">
            <v>339.95272672428422</v>
          </cell>
          <cell r="M84">
            <v>123.19476359593283</v>
          </cell>
          <cell r="N84">
            <v>11.716751323149166</v>
          </cell>
          <cell r="O84">
            <v>48.714109617860039</v>
          </cell>
          <cell r="P84">
            <v>3.0749732359104103</v>
          </cell>
          <cell r="Q84">
            <v>37.325950434228446</v>
          </cell>
          <cell r="R84">
            <v>91.968821645869255</v>
          </cell>
          <cell r="S84">
            <v>24.891384702433633</v>
          </cell>
          <cell r="T84">
            <v>601.24162134406924</v>
          </cell>
          <cell r="U84">
            <v>1611.876102370863</v>
          </cell>
          <cell r="V84">
            <v>294.36635963508911</v>
          </cell>
          <cell r="W84">
            <v>60.10857752261888</v>
          </cell>
          <cell r="X84">
            <v>4.318160956784264</v>
          </cell>
          <cell r="Y84">
            <v>69.539632041768471</v>
          </cell>
          <cell r="Z84">
            <v>4.3285094903259083</v>
          </cell>
          <cell r="AA84">
            <v>21.508817919761832</v>
          </cell>
          <cell r="AB84">
            <v>326.8605100607416</v>
          </cell>
          <cell r="AC84">
            <v>140.45258196514567</v>
          </cell>
          <cell r="AD84">
            <v>198.51136972769496</v>
          </cell>
          <cell r="AE84">
            <v>105.63262736183498</v>
          </cell>
          <cell r="AF84">
            <v>41.401376009903302</v>
          </cell>
          <cell r="AG84">
            <v>39.608100750074186</v>
          </cell>
          <cell r="AH84">
            <v>10.313143229197983</v>
          </cell>
          <cell r="AI84">
            <v>193.02035689147451</v>
          </cell>
          <cell r="AJ84">
            <v>71.708494901038648</v>
          </cell>
          <cell r="AK84">
            <v>6.5251615361950233</v>
          </cell>
          <cell r="AL84">
            <v>28.997193513696974</v>
          </cell>
          <cell r="AM84">
            <v>10.077651576450922</v>
          </cell>
          <cell r="AN84">
            <v>91.624830318361816</v>
          </cell>
          <cell r="AO84">
            <v>4629.3618013675878</v>
          </cell>
          <cell r="AP84">
            <v>140.85961195836251</v>
          </cell>
          <cell r="AQ84">
            <v>70.78798596399605</v>
          </cell>
          <cell r="AR84">
            <v>17.082567825034051</v>
          </cell>
          <cell r="AS84">
            <v>0</v>
          </cell>
          <cell r="AT84">
            <v>2499.2303928584802</v>
          </cell>
          <cell r="AU84">
            <v>4.7026717594331764</v>
          </cell>
          <cell r="AV84">
            <v>41.254387369629733</v>
          </cell>
          <cell r="AW84">
            <v>372.6501613385127</v>
          </cell>
          <cell r="AX84">
            <v>1876.7269671416257</v>
          </cell>
          <cell r="AY84">
            <v>18.473453377097933</v>
          </cell>
          <cell r="AZ84">
            <v>3.1828425275535372</v>
          </cell>
          <cell r="BA84">
            <v>1.1416222425233931</v>
          </cell>
          <cell r="BB84">
            <v>1242.5988331664812</v>
          </cell>
          <cell r="BC84">
            <v>37.926042247260867</v>
          </cell>
          <cell r="BD84">
            <v>176.61400171998369</v>
          </cell>
          <cell r="BE84">
            <v>19.465754093623314</v>
          </cell>
          <cell r="BF84">
            <v>1341.4028418843768</v>
          </cell>
          <cell r="BG84">
            <v>1014.7978504023833</v>
          </cell>
          <cell r="BH84">
            <v>126.65800970470222</v>
          </cell>
          <cell r="BI84">
            <v>466.30374486633008</v>
          </cell>
          <cell r="BJ84">
            <v>11.959579022252871</v>
          </cell>
          <cell r="BK84">
            <v>24.271284955239047</v>
          </cell>
          <cell r="BL84">
            <v>86.580527056378017</v>
          </cell>
          <cell r="BM84">
            <v>7.5782052054263751</v>
          </cell>
          <cell r="BN84">
            <v>368.78294775508476</v>
          </cell>
        </row>
        <row r="85">
          <cell r="A85" t="str">
            <v>P81</v>
          </cell>
          <cell r="B85" t="str">
            <v>Trade services</v>
          </cell>
          <cell r="C85">
            <v>43084.78183791331</v>
          </cell>
          <cell r="E85">
            <v>268.35106926607989</v>
          </cell>
          <cell r="F85">
            <v>26.961191354447745</v>
          </cell>
          <cell r="G85">
            <v>2.1727031826593772</v>
          </cell>
          <cell r="H85">
            <v>74.496579367148129</v>
          </cell>
          <cell r="I85">
            <v>10.501609966229553</v>
          </cell>
          <cell r="J85">
            <v>122.85212762406813</v>
          </cell>
          <cell r="K85">
            <v>29.334368845534666</v>
          </cell>
          <cell r="L85">
            <v>791.58525292896365</v>
          </cell>
          <cell r="M85">
            <v>377.81646847661733</v>
          </cell>
          <cell r="N85">
            <v>126.83998011835278</v>
          </cell>
          <cell r="O85">
            <v>65.77048678429658</v>
          </cell>
          <cell r="P85">
            <v>26.123812351623066</v>
          </cell>
          <cell r="Q85">
            <v>27.500527328857789</v>
          </cell>
          <cell r="R85">
            <v>98.270085976319336</v>
          </cell>
          <cell r="S85">
            <v>468.02549858981524</v>
          </cell>
          <cell r="T85">
            <v>206.74248635756683</v>
          </cell>
          <cell r="U85">
            <v>95.630725954100271</v>
          </cell>
          <cell r="V85">
            <v>386.46769646264067</v>
          </cell>
          <cell r="W85">
            <v>438.77985842791963</v>
          </cell>
          <cell r="X85">
            <v>32.585082454689875</v>
          </cell>
          <cell r="Y85">
            <v>187.05904053686834</v>
          </cell>
          <cell r="Z85">
            <v>24.372383924312842</v>
          </cell>
          <cell r="AA85">
            <v>113.42956122642312</v>
          </cell>
          <cell r="AB85">
            <v>539.0715060654386</v>
          </cell>
          <cell r="AC85">
            <v>150.90558079187579</v>
          </cell>
          <cell r="AD85">
            <v>222.31173942147575</v>
          </cell>
          <cell r="AE85">
            <v>219.97733094211321</v>
          </cell>
          <cell r="AF85">
            <v>166.49145103445389</v>
          </cell>
          <cell r="AG85">
            <v>22.821725036460258</v>
          </cell>
          <cell r="AH85">
            <v>26.612742670888466</v>
          </cell>
          <cell r="AI85">
            <v>821.60535479707471</v>
          </cell>
          <cell r="AJ85">
            <v>131.63558074086484</v>
          </cell>
          <cell r="AK85">
            <v>96.137203200738696</v>
          </cell>
          <cell r="AL85">
            <v>59.635421982187594</v>
          </cell>
          <cell r="AM85">
            <v>92.018926468126267</v>
          </cell>
          <cell r="AN85">
            <v>24.303303354113432</v>
          </cell>
          <cell r="AO85">
            <v>212.32907811143045</v>
          </cell>
          <cell r="AP85">
            <v>0</v>
          </cell>
          <cell r="AQ85">
            <v>0</v>
          </cell>
          <cell r="AR85">
            <v>3551.231814262504</v>
          </cell>
          <cell r="AS85">
            <v>351.69149788371226</v>
          </cell>
          <cell r="AT85">
            <v>4518.0705170721658</v>
          </cell>
          <cell r="AU85">
            <v>40.161641610929308</v>
          </cell>
          <cell r="AV85">
            <v>420.01981307438672</v>
          </cell>
          <cell r="AW85">
            <v>519.79670995523929</v>
          </cell>
          <cell r="AX85">
            <v>4027.8814411628077</v>
          </cell>
          <cell r="AY85">
            <v>159.66859250160519</v>
          </cell>
          <cell r="AZ85">
            <v>27.509744721512156</v>
          </cell>
          <cell r="BA85">
            <v>9.8671976977631601</v>
          </cell>
          <cell r="BB85">
            <v>8575.5259806823269</v>
          </cell>
          <cell r="BC85">
            <v>369.83495616586174</v>
          </cell>
          <cell r="BD85">
            <v>914.05843983619434</v>
          </cell>
          <cell r="BE85">
            <v>204.9458315665978</v>
          </cell>
          <cell r="BF85">
            <v>9155.1937468881242</v>
          </cell>
          <cell r="BG85">
            <v>793.12382217829213</v>
          </cell>
          <cell r="BH85">
            <v>0</v>
          </cell>
          <cell r="BI85">
            <v>0</v>
          </cell>
          <cell r="BJ85">
            <v>0</v>
          </cell>
          <cell r="BK85">
            <v>0</v>
          </cell>
          <cell r="BL85">
            <v>0</v>
          </cell>
          <cell r="BM85">
            <v>0</v>
          </cell>
          <cell r="BN85">
            <v>609.7925483403211</v>
          </cell>
        </row>
        <row r="86">
          <cell r="A86" t="str">
            <v>P82</v>
          </cell>
          <cell r="B86" t="str">
            <v xml:space="preserve">Accommodation </v>
          </cell>
          <cell r="C86">
            <v>34585.057467893144</v>
          </cell>
          <cell r="E86">
            <v>4.9138755548119457</v>
          </cell>
          <cell r="F86">
            <v>0</v>
          </cell>
          <cell r="G86">
            <v>0</v>
          </cell>
          <cell r="H86">
            <v>19.704786824958376</v>
          </cell>
          <cell r="I86">
            <v>25.099248697697458</v>
          </cell>
          <cell r="J86">
            <v>104.60256784880245</v>
          </cell>
          <cell r="K86">
            <v>10.559213035362134</v>
          </cell>
          <cell r="L86">
            <v>102.85474810922402</v>
          </cell>
          <cell r="M86">
            <v>28.527905051979857</v>
          </cell>
          <cell r="N86">
            <v>6.0104946620489219</v>
          </cell>
          <cell r="O86">
            <v>2.8386678437542212</v>
          </cell>
          <cell r="P86">
            <v>3.2521701317758596</v>
          </cell>
          <cell r="Q86">
            <v>3.041339687896039</v>
          </cell>
          <cell r="R86">
            <v>14.702746091898764</v>
          </cell>
          <cell r="S86">
            <v>27.900870292957951</v>
          </cell>
          <cell r="T86">
            <v>30.050248222519134</v>
          </cell>
          <cell r="U86">
            <v>12.983825192532818</v>
          </cell>
          <cell r="V86">
            <v>43.802193103357723</v>
          </cell>
          <cell r="W86">
            <v>40.782167959038951</v>
          </cell>
          <cell r="X86">
            <v>10.114393902507576</v>
          </cell>
          <cell r="Y86">
            <v>175.58496340601997</v>
          </cell>
          <cell r="Z86">
            <v>4.6308645441283804</v>
          </cell>
          <cell r="AA86">
            <v>35.67874176608548</v>
          </cell>
          <cell r="AB86">
            <v>11.946112214991505</v>
          </cell>
          <cell r="AC86">
            <v>0.90926577351824078</v>
          </cell>
          <cell r="AD86">
            <v>19.51340968224703</v>
          </cell>
          <cell r="AE86">
            <v>55.706099871061106</v>
          </cell>
          <cell r="AF86">
            <v>39.422736071792421</v>
          </cell>
          <cell r="AG86">
            <v>5.4985792642218634</v>
          </cell>
          <cell r="AH86">
            <v>11.977363057608173</v>
          </cell>
          <cell r="AI86">
            <v>43.113124283350999</v>
          </cell>
          <cell r="AJ86">
            <v>5.9184527643984399</v>
          </cell>
          <cell r="AK86">
            <v>5.072600697480464</v>
          </cell>
          <cell r="AL86">
            <v>19.396561482257013</v>
          </cell>
          <cell r="AM86">
            <v>57.10913981274598</v>
          </cell>
          <cell r="AN86">
            <v>16.197906103835972</v>
          </cell>
          <cell r="AO86">
            <v>361.71781654871097</v>
          </cell>
          <cell r="AP86">
            <v>309.74860130278046</v>
          </cell>
          <cell r="AQ86">
            <v>178.44902823064379</v>
          </cell>
          <cell r="AR86">
            <v>33.183482452412584</v>
          </cell>
          <cell r="AS86">
            <v>322.96270325132059</v>
          </cell>
          <cell r="AT86">
            <v>2700.5787541884838</v>
          </cell>
          <cell r="AU86">
            <v>21.885486435097441</v>
          </cell>
          <cell r="AV86">
            <v>630.35186247810111</v>
          </cell>
          <cell r="AW86">
            <v>381.44764888551083</v>
          </cell>
          <cell r="AX86">
            <v>2241.2935361440673</v>
          </cell>
          <cell r="AY86">
            <v>24.317186217959684</v>
          </cell>
          <cell r="AZ86">
            <v>4.1896754691741922</v>
          </cell>
          <cell r="BA86">
            <v>1.502753172096241</v>
          </cell>
          <cell r="BB86">
            <v>221.69418680837938</v>
          </cell>
          <cell r="BC86">
            <v>5.1485850229392884</v>
          </cell>
          <cell r="BD86">
            <v>28.153164861648801</v>
          </cell>
          <cell r="BE86">
            <v>11.25273755709852</v>
          </cell>
          <cell r="BF86">
            <v>573.27244239127003</v>
          </cell>
          <cell r="BG86">
            <v>1008.2846277577047</v>
          </cell>
          <cell r="BH86">
            <v>202.76322179710158</v>
          </cell>
          <cell r="BI86">
            <v>52.156130895896503</v>
          </cell>
          <cell r="BJ86">
            <v>3.7999787375257021</v>
          </cell>
          <cell r="BK86">
            <v>4.8169342667733712</v>
          </cell>
          <cell r="BL86">
            <v>67.848634498773123</v>
          </cell>
          <cell r="BM86">
            <v>2.9401265159785503</v>
          </cell>
          <cell r="BN86">
            <v>389.59756074014518</v>
          </cell>
        </row>
        <row r="87">
          <cell r="A87" t="str">
            <v>P83</v>
          </cell>
          <cell r="B87" t="str">
            <v>Catering services</v>
          </cell>
          <cell r="C87">
            <v>33241.088850933651</v>
          </cell>
          <cell r="E87">
            <v>0</v>
          </cell>
          <cell r="F87">
            <v>0</v>
          </cell>
          <cell r="G87">
            <v>0</v>
          </cell>
          <cell r="H87">
            <v>23.377147551741306</v>
          </cell>
          <cell r="I87">
            <v>1.2675767368838855</v>
          </cell>
          <cell r="J87">
            <v>4.6704030165126174</v>
          </cell>
          <cell r="K87">
            <v>5.4840457243768563</v>
          </cell>
          <cell r="L87">
            <v>29.769802706308106</v>
          </cell>
          <cell r="M87">
            <v>15.116269645584447</v>
          </cell>
          <cell r="N87">
            <v>8.4239820474387948</v>
          </cell>
          <cell r="O87">
            <v>7.248657777459754</v>
          </cell>
          <cell r="P87">
            <v>1.7023960282546915</v>
          </cell>
          <cell r="Q87">
            <v>2.1438184367080635</v>
          </cell>
          <cell r="R87">
            <v>13.017807573405252</v>
          </cell>
          <cell r="S87">
            <v>15.556459161991711</v>
          </cell>
          <cell r="T87">
            <v>38.654896645275521</v>
          </cell>
          <cell r="U87">
            <v>19.215536403723739</v>
          </cell>
          <cell r="V87">
            <v>52.289288197961973</v>
          </cell>
          <cell r="W87">
            <v>58.639284015956562</v>
          </cell>
          <cell r="X87">
            <v>4.4484777897188437</v>
          </cell>
          <cell r="Y87">
            <v>19.023517817413079</v>
          </cell>
          <cell r="Z87">
            <v>4.3062860599246795</v>
          </cell>
          <cell r="AA87">
            <v>10.318713173753517</v>
          </cell>
          <cell r="AB87">
            <v>16.339193229359527</v>
          </cell>
          <cell r="AC87">
            <v>10.772569445824159</v>
          </cell>
          <cell r="AD87">
            <v>43.85505553348456</v>
          </cell>
          <cell r="AE87">
            <v>60.434143204920957</v>
          </cell>
          <cell r="AF87">
            <v>40.400288433607663</v>
          </cell>
          <cell r="AG87">
            <v>8.6699822277547547</v>
          </cell>
          <cell r="AH87">
            <v>11.420961457789218</v>
          </cell>
          <cell r="AI87">
            <v>135.59755500160958</v>
          </cell>
          <cell r="AJ87">
            <v>7.9823268659733513</v>
          </cell>
          <cell r="AK87">
            <v>8.6012421041389988</v>
          </cell>
          <cell r="AL87">
            <v>15.092635115964827</v>
          </cell>
          <cell r="AM87">
            <v>26.778981204373217</v>
          </cell>
          <cell r="AN87">
            <v>0.55618181368470054</v>
          </cell>
          <cell r="AO87">
            <v>118.73993194472034</v>
          </cell>
          <cell r="AP87">
            <v>299.65543815839828</v>
          </cell>
          <cell r="AQ87">
            <v>148.34047540916987</v>
          </cell>
          <cell r="AR87">
            <v>104.8227642689242</v>
          </cell>
          <cell r="AS87">
            <v>48.024402031383318</v>
          </cell>
          <cell r="AT87">
            <v>152.89145021463537</v>
          </cell>
          <cell r="AU87">
            <v>0.40418866666993791</v>
          </cell>
          <cell r="AV87">
            <v>4.212881399039941</v>
          </cell>
          <cell r="AW87">
            <v>29.415941617073774</v>
          </cell>
          <cell r="AX87">
            <v>212.03984487908099</v>
          </cell>
          <cell r="AY87">
            <v>10.643364908618901</v>
          </cell>
          <cell r="AZ87">
            <v>1.8337748647159127</v>
          </cell>
          <cell r="BA87">
            <v>0.65773853252775916</v>
          </cell>
          <cell r="BB87">
            <v>135.62960784108463</v>
          </cell>
          <cell r="BC87">
            <v>113.65674210129458</v>
          </cell>
          <cell r="BD87">
            <v>28.948816719303068</v>
          </cell>
          <cell r="BE87">
            <v>4.6497549822045334</v>
          </cell>
          <cell r="BF87">
            <v>430.3805962556292</v>
          </cell>
          <cell r="BG87">
            <v>0</v>
          </cell>
          <cell r="BH87">
            <v>85.909384176958525</v>
          </cell>
          <cell r="BI87">
            <v>146.75248770678269</v>
          </cell>
          <cell r="BJ87">
            <v>0.99792533525795635</v>
          </cell>
          <cell r="BK87">
            <v>7.2285227668184753</v>
          </cell>
          <cell r="BL87">
            <v>48.460936727213983</v>
          </cell>
          <cell r="BM87">
            <v>4.8257288754415661</v>
          </cell>
          <cell r="BN87">
            <v>95.596483966471055</v>
          </cell>
        </row>
        <row r="88">
          <cell r="A88" t="str">
            <v>P84</v>
          </cell>
          <cell r="B88" t="str">
            <v xml:space="preserve">Passenger transport </v>
          </cell>
          <cell r="C88">
            <v>106286.01829546796</v>
          </cell>
          <cell r="E88">
            <v>0</v>
          </cell>
          <cell r="F88">
            <v>0</v>
          </cell>
          <cell r="G88">
            <v>0</v>
          </cell>
          <cell r="H88">
            <v>196.29841696600568</v>
          </cell>
          <cell r="I88">
            <v>10.552111962337497</v>
          </cell>
          <cell r="J88">
            <v>49.039276726502472</v>
          </cell>
          <cell r="K88">
            <v>54.025507808031641</v>
          </cell>
          <cell r="L88">
            <v>807.29445177925868</v>
          </cell>
          <cell r="M88">
            <v>262.7798064511814</v>
          </cell>
          <cell r="N88">
            <v>154.49758915400821</v>
          </cell>
          <cell r="O88">
            <v>118.66288969904069</v>
          </cell>
          <cell r="P88">
            <v>20.020327311930682</v>
          </cell>
          <cell r="Q88">
            <v>40.710460150539681</v>
          </cell>
          <cell r="R88">
            <v>142.30206803991274</v>
          </cell>
          <cell r="S88">
            <v>146.10208902192093</v>
          </cell>
          <cell r="T88">
            <v>364.47262657782699</v>
          </cell>
          <cell r="U88">
            <v>58.049185776541798</v>
          </cell>
          <cell r="V88">
            <v>302.76298513374559</v>
          </cell>
          <cell r="W88">
            <v>680.77871230864014</v>
          </cell>
          <cell r="X88">
            <v>64.307823641874649</v>
          </cell>
          <cell r="Y88">
            <v>249.99105744024217</v>
          </cell>
          <cell r="Z88">
            <v>52.737179472308888</v>
          </cell>
          <cell r="AA88">
            <v>139.78630676898337</v>
          </cell>
          <cell r="AB88">
            <v>500.4177765653186</v>
          </cell>
          <cell r="AC88">
            <v>93.759825501402361</v>
          </cell>
          <cell r="AD88">
            <v>320.46332153987794</v>
          </cell>
          <cell r="AE88">
            <v>429.06102745835398</v>
          </cell>
          <cell r="AF88">
            <v>186.2883300177887</v>
          </cell>
          <cell r="AG88">
            <v>108.12878349037243</v>
          </cell>
          <cell r="AH88">
            <v>61.238337167330464</v>
          </cell>
          <cell r="AI88">
            <v>739.11098634509926</v>
          </cell>
          <cell r="AJ88">
            <v>145.15776146774039</v>
          </cell>
          <cell r="AK88">
            <v>58.626024009239764</v>
          </cell>
          <cell r="AL88">
            <v>78.001141582378494</v>
          </cell>
          <cell r="AM88">
            <v>4.6572789980795708</v>
          </cell>
          <cell r="AN88">
            <v>229.12638110521306</v>
          </cell>
          <cell r="AO88">
            <v>395.38657339553475</v>
          </cell>
          <cell r="AP88">
            <v>2830.7155108922543</v>
          </cell>
          <cell r="AQ88">
            <v>1295.9616367894901</v>
          </cell>
          <cell r="AR88">
            <v>531.07814013667758</v>
          </cell>
          <cell r="AS88">
            <v>1546.0047204879456</v>
          </cell>
          <cell r="AT88">
            <v>5650.9412707857946</v>
          </cell>
          <cell r="AU88">
            <v>45.009362302788652</v>
          </cell>
          <cell r="AV88">
            <v>705.28781646857306</v>
          </cell>
          <cell r="AW88">
            <v>772.65374113932444</v>
          </cell>
          <cell r="AX88">
            <v>4615.4378596371071</v>
          </cell>
          <cell r="AY88">
            <v>146.89297798534128</v>
          </cell>
          <cell r="AZ88">
            <v>25.308598657051903</v>
          </cell>
          <cell r="BA88">
            <v>9.0776904304456103</v>
          </cell>
          <cell r="BB88">
            <v>697.95300806452076</v>
          </cell>
          <cell r="BC88">
            <v>101.35127688609043</v>
          </cell>
          <cell r="BD88">
            <v>476.09825358990156</v>
          </cell>
          <cell r="BE88">
            <v>237.63174142529078</v>
          </cell>
          <cell r="BF88">
            <v>3121.7850934660873</v>
          </cell>
          <cell r="BG88">
            <v>3786.0782625600923</v>
          </cell>
          <cell r="BH88">
            <v>0</v>
          </cell>
          <cell r="BI88">
            <v>0</v>
          </cell>
          <cell r="BJ88">
            <v>0</v>
          </cell>
          <cell r="BK88">
            <v>0</v>
          </cell>
          <cell r="BL88">
            <v>0</v>
          </cell>
          <cell r="BM88">
            <v>0</v>
          </cell>
          <cell r="BN88">
            <v>1197.7483844194455</v>
          </cell>
        </row>
        <row r="89">
          <cell r="A89" t="str">
            <v>P85</v>
          </cell>
          <cell r="B89" t="str">
            <v xml:space="preserve">Freight transport </v>
          </cell>
          <cell r="C89">
            <v>49506.487010641213</v>
          </cell>
          <cell r="E89">
            <v>7779.0295538118862</v>
          </cell>
          <cell r="F89">
            <v>789.39589652187078</v>
          </cell>
          <cell r="G89">
            <v>73.31459484626825</v>
          </cell>
          <cell r="H89">
            <v>2012.814537810872</v>
          </cell>
          <cell r="I89">
            <v>11.166148392732328</v>
          </cell>
          <cell r="J89">
            <v>1800.6769378972647</v>
          </cell>
          <cell r="K89">
            <v>720.0821916781133</v>
          </cell>
          <cell r="L89">
            <v>5628.5760553363107</v>
          </cell>
          <cell r="M89">
            <v>538.52370907947159</v>
          </cell>
          <cell r="N89">
            <v>274.90975467825643</v>
          </cell>
          <cell r="O89">
            <v>118.13843318842763</v>
          </cell>
          <cell r="P89">
            <v>31.822713749283402</v>
          </cell>
          <cell r="Q89">
            <v>83.769609070685689</v>
          </cell>
          <cell r="R89">
            <v>762.18794044574383</v>
          </cell>
          <cell r="S89">
            <v>783.23116101230391</v>
          </cell>
          <cell r="T89">
            <v>276.58327290013813</v>
          </cell>
          <cell r="U89">
            <v>253.03124787184566</v>
          </cell>
          <cell r="V89">
            <v>1501.0010169412558</v>
          </cell>
          <cell r="W89">
            <v>3114.4266767636509</v>
          </cell>
          <cell r="X89">
            <v>211.48396052591352</v>
          </cell>
          <cell r="Y89">
            <v>520.27665783683415</v>
          </cell>
          <cell r="Z89">
            <v>102.08981763910448</v>
          </cell>
          <cell r="AA89">
            <v>1185.1898235792303</v>
          </cell>
          <cell r="AB89">
            <v>2984.2521272225135</v>
          </cell>
          <cell r="AC89">
            <v>116.76513906966036</v>
          </cell>
          <cell r="AD89">
            <v>385.94916066659084</v>
          </cell>
          <cell r="AE89">
            <v>334.07228993663671</v>
          </cell>
          <cell r="AF89">
            <v>155.25453616660695</v>
          </cell>
          <cell r="AG89">
            <v>22.51357062798828</v>
          </cell>
          <cell r="AH89">
            <v>21.090989502730661</v>
          </cell>
          <cell r="AI89">
            <v>1024.7196673437725</v>
          </cell>
          <cell r="AJ89">
            <v>22.468038935920895</v>
          </cell>
          <cell r="AK89">
            <v>571.73649606167464</v>
          </cell>
          <cell r="AL89">
            <v>260.80026772881456</v>
          </cell>
          <cell r="AM89">
            <v>493.37607825965267</v>
          </cell>
          <cell r="AN89">
            <v>0.39433854276261865</v>
          </cell>
          <cell r="AO89">
            <v>213.26651636338246</v>
          </cell>
          <cell r="AP89">
            <v>3615.8838154657778</v>
          </cell>
          <cell r="AQ89">
            <v>1226.9463036398454</v>
          </cell>
          <cell r="AR89">
            <v>311.28645457588067</v>
          </cell>
          <cell r="AS89">
            <v>47.016814418486305</v>
          </cell>
          <cell r="AT89">
            <v>1301.4134762357223</v>
          </cell>
          <cell r="AU89">
            <v>1.0965260257340328</v>
          </cell>
          <cell r="AV89">
            <v>53.309108402782556</v>
          </cell>
          <cell r="AW89">
            <v>701.30613434885504</v>
          </cell>
          <cell r="AX89">
            <v>586.46684363141708</v>
          </cell>
          <cell r="AY89">
            <v>177.79177174278522</v>
          </cell>
          <cell r="AZ89">
            <v>30.632237546531066</v>
          </cell>
          <cell r="BA89">
            <v>10.987173703582439</v>
          </cell>
          <cell r="BB89">
            <v>33.224879123963127</v>
          </cell>
          <cell r="BC89">
            <v>14.473121755436852</v>
          </cell>
          <cell r="BD89">
            <v>18.485342394375568</v>
          </cell>
          <cell r="BE89">
            <v>1.1488424098543353</v>
          </cell>
          <cell r="BF89">
            <v>41.349795965950634</v>
          </cell>
          <cell r="BG89">
            <v>3647.276903405223</v>
          </cell>
          <cell r="BH89">
            <v>8.0209874400390309</v>
          </cell>
          <cell r="BI89">
            <v>92.942823396770962</v>
          </cell>
          <cell r="BJ89">
            <v>0.86184072410933665</v>
          </cell>
          <cell r="BK89">
            <v>2.3410451196175774</v>
          </cell>
          <cell r="BL89">
            <v>18.601083812749629</v>
          </cell>
          <cell r="BM89">
            <v>2.5005936945918847</v>
          </cell>
          <cell r="BN89">
            <v>588.41946053892605</v>
          </cell>
        </row>
        <row r="90">
          <cell r="A90" t="str">
            <v>P86</v>
          </cell>
          <cell r="B90" t="str">
            <v>Supporting transport services</v>
          </cell>
          <cell r="C90">
            <v>35334.290328586445</v>
          </cell>
          <cell r="E90">
            <v>0</v>
          </cell>
          <cell r="F90">
            <v>0</v>
          </cell>
          <cell r="G90">
            <v>0</v>
          </cell>
          <cell r="H90">
            <v>10062.840569029069</v>
          </cell>
          <cell r="I90">
            <v>55.823906741250269</v>
          </cell>
          <cell r="J90">
            <v>9002.2824269219327</v>
          </cell>
          <cell r="K90">
            <v>3599.9701688039031</v>
          </cell>
          <cell r="L90">
            <v>1057.1419886205347</v>
          </cell>
          <cell r="M90">
            <v>278.8837781274064</v>
          </cell>
          <cell r="N90">
            <v>111.08591753090664</v>
          </cell>
          <cell r="O90">
            <v>79.52203857116983</v>
          </cell>
          <cell r="P90">
            <v>21.566644800438041</v>
          </cell>
          <cell r="Q90">
            <v>32.00027706213487</v>
          </cell>
          <cell r="R90">
            <v>127.47303488779076</v>
          </cell>
          <cell r="S90">
            <v>296.60563334270489</v>
          </cell>
          <cell r="T90">
            <v>157.69544087818562</v>
          </cell>
          <cell r="U90">
            <v>423.6730893366219</v>
          </cell>
          <cell r="V90">
            <v>450.99904819155074</v>
          </cell>
          <cell r="W90">
            <v>533.84133792303624</v>
          </cell>
          <cell r="X90">
            <v>62.477625795612795</v>
          </cell>
          <cell r="Y90">
            <v>145.94451857254964</v>
          </cell>
          <cell r="Z90">
            <v>35.315945298580615</v>
          </cell>
          <cell r="AA90">
            <v>152.11652609326254</v>
          </cell>
          <cell r="AB90">
            <v>626.8139131597286</v>
          </cell>
          <cell r="AC90">
            <v>190.79536953498624</v>
          </cell>
          <cell r="AD90">
            <v>314.77297915828444</v>
          </cell>
          <cell r="AE90">
            <v>304.36846847374636</v>
          </cell>
          <cell r="AF90">
            <v>210.87055343560948</v>
          </cell>
          <cell r="AG90">
            <v>47.587177145819766</v>
          </cell>
          <cell r="AH90">
            <v>31.489121495521825</v>
          </cell>
          <cell r="AI90">
            <v>1205.9340274769472</v>
          </cell>
          <cell r="AJ90">
            <v>69.90433636950344</v>
          </cell>
          <cell r="AK90">
            <v>92.569930390972857</v>
          </cell>
          <cell r="AL90">
            <v>105.22545030067988</v>
          </cell>
          <cell r="AM90">
            <v>0</v>
          </cell>
          <cell r="AN90">
            <v>0</v>
          </cell>
          <cell r="AO90">
            <v>1024.7904101307854</v>
          </cell>
          <cell r="AP90">
            <v>675.55099227992309</v>
          </cell>
          <cell r="AQ90">
            <v>563.43970885923864</v>
          </cell>
          <cell r="AR90">
            <v>0</v>
          </cell>
          <cell r="AS90">
            <v>0</v>
          </cell>
          <cell r="AT90">
            <v>564.64179641690737</v>
          </cell>
          <cell r="AU90">
            <v>0</v>
          </cell>
          <cell r="AV90">
            <v>0</v>
          </cell>
          <cell r="AW90">
            <v>109.24569463368388</v>
          </cell>
          <cell r="AX90">
            <v>0</v>
          </cell>
          <cell r="AY90">
            <v>0</v>
          </cell>
          <cell r="AZ90">
            <v>0</v>
          </cell>
          <cell r="BA90">
            <v>0</v>
          </cell>
          <cell r="BB90">
            <v>0</v>
          </cell>
          <cell r="BC90">
            <v>38.368785531562139</v>
          </cell>
          <cell r="BD90">
            <v>0</v>
          </cell>
          <cell r="BE90">
            <v>0</v>
          </cell>
          <cell r="BF90">
            <v>0</v>
          </cell>
          <cell r="BG90">
            <v>0</v>
          </cell>
          <cell r="BH90">
            <v>0</v>
          </cell>
          <cell r="BI90">
            <v>0</v>
          </cell>
          <cell r="BJ90">
            <v>0</v>
          </cell>
          <cell r="BK90">
            <v>0</v>
          </cell>
          <cell r="BL90">
            <v>0</v>
          </cell>
          <cell r="BM90">
            <v>0</v>
          </cell>
          <cell r="BN90">
            <v>4.8130349209465644</v>
          </cell>
        </row>
        <row r="91">
          <cell r="A91" t="str">
            <v>P87</v>
          </cell>
          <cell r="B91" t="str">
            <v>Postal,  courier services</v>
          </cell>
          <cell r="C91">
            <v>10169.402956084768</v>
          </cell>
          <cell r="E91">
            <v>0</v>
          </cell>
          <cell r="F91">
            <v>0</v>
          </cell>
          <cell r="G91">
            <v>0</v>
          </cell>
          <cell r="H91">
            <v>68.200573226313807</v>
          </cell>
          <cell r="I91">
            <v>25.303319651384754</v>
          </cell>
          <cell r="J91">
            <v>28.04910893415515</v>
          </cell>
          <cell r="K91">
            <v>77.947871269926694</v>
          </cell>
          <cell r="L91">
            <v>419.59194421364293</v>
          </cell>
          <cell r="M91">
            <v>94.043823579230704</v>
          </cell>
          <cell r="N91">
            <v>58.688697587086153</v>
          </cell>
          <cell r="O91">
            <v>27.898606500368437</v>
          </cell>
          <cell r="P91">
            <v>3.7438941313165062</v>
          </cell>
          <cell r="Q91">
            <v>29.855271254184601</v>
          </cell>
          <cell r="R91">
            <v>68.154119874041285</v>
          </cell>
          <cell r="S91">
            <v>57.052868706832029</v>
          </cell>
          <cell r="T91">
            <v>236.43795905732046</v>
          </cell>
          <cell r="U91">
            <v>29.781932094609232</v>
          </cell>
          <cell r="V91">
            <v>121.5438017758413</v>
          </cell>
          <cell r="W91">
            <v>225.46767708646408</v>
          </cell>
          <cell r="X91">
            <v>14.357738735553374</v>
          </cell>
          <cell r="Y91">
            <v>54.877295663333896</v>
          </cell>
          <cell r="Z91">
            <v>40.184275965857722</v>
          </cell>
          <cell r="AA91">
            <v>60.801972389098559</v>
          </cell>
          <cell r="AB91">
            <v>48.760425292543594</v>
          </cell>
          <cell r="AC91">
            <v>17.042585929927299</v>
          </cell>
          <cell r="AD91">
            <v>66.607423834752794</v>
          </cell>
          <cell r="AE91">
            <v>117.04979969146972</v>
          </cell>
          <cell r="AF91">
            <v>94.843195779665066</v>
          </cell>
          <cell r="AG91">
            <v>18.758677380780437</v>
          </cell>
          <cell r="AH91">
            <v>46.270501438513207</v>
          </cell>
          <cell r="AI91">
            <v>380.80711548804555</v>
          </cell>
          <cell r="AJ91">
            <v>31.758185223046386</v>
          </cell>
          <cell r="AK91">
            <v>20.13147370672014</v>
          </cell>
          <cell r="AL91">
            <v>39.517822851727011</v>
          </cell>
          <cell r="AM91">
            <v>107.06531237097271</v>
          </cell>
          <cell r="AN91">
            <v>8.3295174592782075</v>
          </cell>
          <cell r="AO91">
            <v>153.85530208379842</v>
          </cell>
          <cell r="AP91">
            <v>983.73615718214842</v>
          </cell>
          <cell r="AQ91">
            <v>1732.2316548135598</v>
          </cell>
          <cell r="AR91">
            <v>374.67176929149736</v>
          </cell>
          <cell r="AS91">
            <v>127.41464926234481</v>
          </cell>
          <cell r="AT91">
            <v>207.33436822196325</v>
          </cell>
          <cell r="AU91">
            <v>0.20170997807514418</v>
          </cell>
          <cell r="AV91">
            <v>11.388187107079613</v>
          </cell>
          <cell r="AW91">
            <v>101.80125218253366</v>
          </cell>
          <cell r="AX91">
            <v>220.88715838399423</v>
          </cell>
          <cell r="AY91">
            <v>36.691706734604971</v>
          </cell>
          <cell r="AZ91">
            <v>6.321715935808947</v>
          </cell>
          <cell r="BA91">
            <v>2.2674736374034015</v>
          </cell>
          <cell r="BB91">
            <v>106.58336799318836</v>
          </cell>
          <cell r="BC91">
            <v>28.155929405419108</v>
          </cell>
          <cell r="BD91">
            <v>69.09985731103761</v>
          </cell>
          <cell r="BE91">
            <v>9.8910636369247715</v>
          </cell>
          <cell r="BF91">
            <v>759.22131159222829</v>
          </cell>
          <cell r="BG91">
            <v>0</v>
          </cell>
          <cell r="BH91">
            <v>156.42850712814018</v>
          </cell>
          <cell r="BI91">
            <v>557.41260374375247</v>
          </cell>
          <cell r="BJ91">
            <v>1.2450342754160639</v>
          </cell>
          <cell r="BK91">
            <v>24.800789488140275</v>
          </cell>
          <cell r="BL91">
            <v>235.73668586574354</v>
          </cell>
          <cell r="BM91">
            <v>8.4289642702891499</v>
          </cell>
          <cell r="BN91">
            <v>379.34502730131874</v>
          </cell>
        </row>
        <row r="92">
          <cell r="A92" t="str">
            <v>P88</v>
          </cell>
          <cell r="B92" t="str">
            <v xml:space="preserve">Electricity distribution </v>
          </cell>
          <cell r="C92">
            <v>51016.239247188227</v>
          </cell>
          <cell r="E92">
            <v>0</v>
          </cell>
          <cell r="F92">
            <v>0</v>
          </cell>
          <cell r="G92">
            <v>0</v>
          </cell>
          <cell r="H92">
            <v>392.21921998430383</v>
          </cell>
          <cell r="I92">
            <v>550.08144599267939</v>
          </cell>
          <cell r="J92">
            <v>1890.9326647100288</v>
          </cell>
          <cell r="K92">
            <v>223.68173878864127</v>
          </cell>
          <cell r="L92">
            <v>1769.8523020037262</v>
          </cell>
          <cell r="M92">
            <v>154.26205453997935</v>
          </cell>
          <cell r="N92">
            <v>253.35412426599191</v>
          </cell>
          <cell r="O92">
            <v>97.846452480081638</v>
          </cell>
          <cell r="P92">
            <v>20.979653136159058</v>
          </cell>
          <cell r="Q92">
            <v>29.896396095216588</v>
          </cell>
          <cell r="R92">
            <v>182.91149165553267</v>
          </cell>
          <cell r="S92">
            <v>451.10298552875491</v>
          </cell>
          <cell r="T92">
            <v>110.4334095229318</v>
          </cell>
          <cell r="U92">
            <v>418.11042175622248</v>
          </cell>
          <cell r="V92">
            <v>789.59658613592092</v>
          </cell>
          <cell r="W92">
            <v>318.12851751889116</v>
          </cell>
          <cell r="X92">
            <v>136.19334025630968</v>
          </cell>
          <cell r="Y92">
            <v>305.79990637327325</v>
          </cell>
          <cell r="Z92">
            <v>149.22534910946445</v>
          </cell>
          <cell r="AA92">
            <v>280.26632953270615</v>
          </cell>
          <cell r="AB92">
            <v>2815.2346443158558</v>
          </cell>
          <cell r="AC92">
            <v>1849.8087501923969</v>
          </cell>
          <cell r="AD92">
            <v>327.25827200601384</v>
          </cell>
          <cell r="AE92">
            <v>190.37987089996216</v>
          </cell>
          <cell r="AF92">
            <v>197.97206953678253</v>
          </cell>
          <cell r="AG92">
            <v>21.966089105509788</v>
          </cell>
          <cell r="AH92">
            <v>35.607880873132949</v>
          </cell>
          <cell r="AI92">
            <v>597.72431834563849</v>
          </cell>
          <cell r="AJ92">
            <v>65.36338235235408</v>
          </cell>
          <cell r="AK92">
            <v>91.591342344173697</v>
          </cell>
          <cell r="AL92">
            <v>159.90654400621426</v>
          </cell>
          <cell r="AM92">
            <v>3686.9498326450494</v>
          </cell>
          <cell r="AN92">
            <v>157.06444289672959</v>
          </cell>
          <cell r="AO92">
            <v>268.28517064064198</v>
          </cell>
          <cell r="AP92">
            <v>600.99592588564042</v>
          </cell>
          <cell r="AQ92">
            <v>1016.7706395389534</v>
          </cell>
          <cell r="AR92">
            <v>293.34081922753541</v>
          </cell>
          <cell r="AS92">
            <v>544.61593619944165</v>
          </cell>
          <cell r="AT92">
            <v>1028.3774817695346</v>
          </cell>
          <cell r="AU92">
            <v>2.9773903098576735</v>
          </cell>
          <cell r="AV92">
            <v>19.618884420166395</v>
          </cell>
          <cell r="AW92">
            <v>123.85746209688961</v>
          </cell>
          <cell r="AX92">
            <v>228.47024047785604</v>
          </cell>
          <cell r="AY92">
            <v>192.09354025519139</v>
          </cell>
          <cell r="AZ92">
            <v>33.096328916526161</v>
          </cell>
          <cell r="BA92">
            <v>11.87099421661253</v>
          </cell>
          <cell r="BB92">
            <v>2947.8356863113545</v>
          </cell>
          <cell r="BC92">
            <v>47.387935997333138</v>
          </cell>
          <cell r="BD92">
            <v>136.05149086758834</v>
          </cell>
          <cell r="BE92">
            <v>13.929174003606928</v>
          </cell>
          <cell r="BF92">
            <v>1832.2523526874149</v>
          </cell>
          <cell r="BG92">
            <v>819.47556184405039</v>
          </cell>
          <cell r="BH92">
            <v>326.3467980564244</v>
          </cell>
          <cell r="BI92">
            <v>789.02648889516649</v>
          </cell>
          <cell r="BJ92">
            <v>1.2674233202639753</v>
          </cell>
          <cell r="BK92">
            <v>19.508870808588835</v>
          </cell>
          <cell r="BL92">
            <v>138.63890456606151</v>
          </cell>
          <cell r="BM92">
            <v>33.096366961256145</v>
          </cell>
          <cell r="BN92">
            <v>740.67242797001052</v>
          </cell>
        </row>
        <row r="93">
          <cell r="A93" t="str">
            <v>P89</v>
          </cell>
          <cell r="B93" t="str">
            <v xml:space="preserve">Water distribution </v>
          </cell>
          <cell r="C93">
            <v>20656.823923298791</v>
          </cell>
          <cell r="E93">
            <v>0</v>
          </cell>
          <cell r="F93">
            <v>0</v>
          </cell>
          <cell r="G93">
            <v>0</v>
          </cell>
          <cell r="H93">
            <v>172.38836975706241</v>
          </cell>
          <cell r="I93">
            <v>241.77204705083105</v>
          </cell>
          <cell r="J93">
            <v>831.10358386511928</v>
          </cell>
          <cell r="K93">
            <v>98.312699453488165</v>
          </cell>
          <cell r="L93">
            <v>105.63887859559478</v>
          </cell>
          <cell r="M93">
            <v>9.2075877930640964</v>
          </cell>
          <cell r="N93">
            <v>15.122191577640494</v>
          </cell>
          <cell r="O93">
            <v>5.8402554285748458</v>
          </cell>
          <cell r="P93">
            <v>1.2522327586992663</v>
          </cell>
          <cell r="Q93">
            <v>1.7844549819060285</v>
          </cell>
          <cell r="R93">
            <v>10.917614333615358</v>
          </cell>
          <cell r="S93">
            <v>26.92541827836785</v>
          </cell>
          <cell r="T93">
            <v>6.5915452539643749</v>
          </cell>
          <cell r="U93">
            <v>24.956159354909495</v>
          </cell>
          <cell r="V93">
            <v>47.129411763837226</v>
          </cell>
          <cell r="W93">
            <v>18.988443161006721</v>
          </cell>
          <cell r="X93">
            <v>8.1291030446870227</v>
          </cell>
          <cell r="Y93">
            <v>18.252573475954669</v>
          </cell>
          <cell r="Z93">
            <v>8.90695710603236</v>
          </cell>
          <cell r="AA93">
            <v>16.728526287995415</v>
          </cell>
          <cell r="AB93">
            <v>168.03562109239002</v>
          </cell>
          <cell r="AC93">
            <v>110.41131611118448</v>
          </cell>
          <cell r="AD93">
            <v>19.533379608404509</v>
          </cell>
          <cell r="AE93">
            <v>11.36338667711253</v>
          </cell>
          <cell r="AF93">
            <v>11.816549547912961</v>
          </cell>
          <cell r="AG93">
            <v>1.3111111122718295</v>
          </cell>
          <cell r="AH93">
            <v>2.1253618736120745</v>
          </cell>
          <cell r="AI93">
            <v>35.676946956456305</v>
          </cell>
          <cell r="AJ93">
            <v>3.9014071429013377</v>
          </cell>
          <cell r="AK93">
            <v>5.46690064665255</v>
          </cell>
          <cell r="AL93">
            <v>9.5444958710899321</v>
          </cell>
          <cell r="AM93">
            <v>7.4285422611842389</v>
          </cell>
          <cell r="AN93">
            <v>4326.7637092964915</v>
          </cell>
          <cell r="AO93">
            <v>36.030139470390921</v>
          </cell>
          <cell r="AP93">
            <v>39.902809348954065</v>
          </cell>
          <cell r="AQ93">
            <v>972.23727124123684</v>
          </cell>
          <cell r="AR93">
            <v>157.58024349819641</v>
          </cell>
          <cell r="AS93">
            <v>56.626498909182402</v>
          </cell>
          <cell r="AT93">
            <v>138.10895327493259</v>
          </cell>
          <cell r="AU93">
            <v>0.39985731550423259</v>
          </cell>
          <cell r="AV93">
            <v>2.6347753035478103</v>
          </cell>
          <cell r="AW93">
            <v>16.633799114364976</v>
          </cell>
          <cell r="AX93">
            <v>30.68307730015075</v>
          </cell>
          <cell r="AY93">
            <v>19.587189854692131</v>
          </cell>
          <cell r="AZ93">
            <v>3.3747312747744163</v>
          </cell>
          <cell r="BA93">
            <v>1.2104489155431559</v>
          </cell>
          <cell r="BB93">
            <v>395.88819113621332</v>
          </cell>
          <cell r="BC93">
            <v>6.3641010761823562</v>
          </cell>
          <cell r="BD93">
            <v>18.271431773170324</v>
          </cell>
          <cell r="BE93">
            <v>1.8706590485746115</v>
          </cell>
          <cell r="BF93">
            <v>246.06767364233457</v>
          </cell>
          <cell r="BG93">
            <v>225.28666684422774</v>
          </cell>
          <cell r="BH93">
            <v>43.827695066449593</v>
          </cell>
          <cell r="BI93">
            <v>105.9646135969432</v>
          </cell>
          <cell r="BJ93">
            <v>0.17021231135545745</v>
          </cell>
          <cell r="BK93">
            <v>2.6200007047158373</v>
          </cell>
          <cell r="BL93">
            <v>18.618916042244564</v>
          </cell>
          <cell r="BM93">
            <v>4.4447731297625772</v>
          </cell>
          <cell r="BN93">
            <v>81.088323878528698</v>
          </cell>
        </row>
        <row r="94">
          <cell r="A94" t="str">
            <v>P90</v>
          </cell>
          <cell r="B94" t="str">
            <v>Financial services</v>
          </cell>
          <cell r="C94">
            <v>171533.17926477085</v>
          </cell>
          <cell r="E94">
            <v>3070.6931555290703</v>
          </cell>
          <cell r="F94">
            <v>92.524367463686389</v>
          </cell>
          <cell r="G94">
            <v>236.81080757305153</v>
          </cell>
          <cell r="H94">
            <v>1225.1595443907854</v>
          </cell>
          <cell r="I94">
            <v>189.47400234057369</v>
          </cell>
          <cell r="J94">
            <v>1805.1957715427075</v>
          </cell>
          <cell r="K94">
            <v>2634.0265995764357</v>
          </cell>
          <cell r="L94">
            <v>1610.0834723594903</v>
          </cell>
          <cell r="M94">
            <v>438.66388546930142</v>
          </cell>
          <cell r="N94">
            <v>382.51883935167052</v>
          </cell>
          <cell r="O94">
            <v>535.83527807581504</v>
          </cell>
          <cell r="P94">
            <v>116.53572202018825</v>
          </cell>
          <cell r="Q94">
            <v>147.02551196369487</v>
          </cell>
          <cell r="R94">
            <v>516.42633251718757</v>
          </cell>
          <cell r="S94">
            <v>214.34983988923182</v>
          </cell>
          <cell r="T94">
            <v>594.4612484249343</v>
          </cell>
          <cell r="U94">
            <v>112.19817053506256</v>
          </cell>
          <cell r="V94">
            <v>250.05941205626735</v>
          </cell>
          <cell r="W94">
            <v>1724.8261504939167</v>
          </cell>
          <cell r="X94">
            <v>172.46424577334423</v>
          </cell>
          <cell r="Y94">
            <v>482.03114618679456</v>
          </cell>
          <cell r="Z94">
            <v>93.19471303090755</v>
          </cell>
          <cell r="AA94">
            <v>427.61597138547216</v>
          </cell>
          <cell r="AB94">
            <v>311.24278197330881</v>
          </cell>
          <cell r="AC94">
            <v>290.99587602954449</v>
          </cell>
          <cell r="AD94">
            <v>1250.1128635384393</v>
          </cell>
          <cell r="AE94">
            <v>1416.6118680394659</v>
          </cell>
          <cell r="AF94">
            <v>460.03722060741734</v>
          </cell>
          <cell r="AG94">
            <v>88.99342649865649</v>
          </cell>
          <cell r="AH94">
            <v>620.0332835560389</v>
          </cell>
          <cell r="AI94">
            <v>738.91370089963311</v>
          </cell>
          <cell r="AJ94">
            <v>131.02476574706884</v>
          </cell>
          <cell r="AK94">
            <v>443.34062116638853</v>
          </cell>
          <cell r="AL94">
            <v>447.07505410652146</v>
          </cell>
          <cell r="AM94">
            <v>3398.749058526103</v>
          </cell>
          <cell r="AN94">
            <v>1347.4834136176339</v>
          </cell>
          <cell r="AO94">
            <v>2231.4893326832416</v>
          </cell>
          <cell r="AP94">
            <v>5469.9816664169939</v>
          </cell>
          <cell r="AQ94">
            <v>7647.628721315743</v>
          </cell>
          <cell r="AR94">
            <v>4633.9226135892914</v>
          </cell>
          <cell r="AS94">
            <v>1053.1368605025827</v>
          </cell>
          <cell r="AT94">
            <v>1955.1692928847083</v>
          </cell>
          <cell r="AU94">
            <v>57.093452799573143</v>
          </cell>
          <cell r="AV94">
            <v>588.99567135825964</v>
          </cell>
          <cell r="AW94">
            <v>2478.9931002327867</v>
          </cell>
          <cell r="AX94">
            <v>1785.5373569198641</v>
          </cell>
          <cell r="AY94">
            <v>5254.6857768392956</v>
          </cell>
          <cell r="AZ94">
            <v>35882.142848950927</v>
          </cell>
          <cell r="BA94">
            <v>11.29530577598411</v>
          </cell>
          <cell r="BB94">
            <v>20131.280440885235</v>
          </cell>
          <cell r="BC94">
            <v>1582.9978438748308</v>
          </cell>
          <cell r="BD94">
            <v>323.14776232608739</v>
          </cell>
          <cell r="BE94">
            <v>53.768584289434401</v>
          </cell>
          <cell r="BF94">
            <v>7841.6369029746493</v>
          </cell>
          <cell r="BG94">
            <v>7453.7380936237878</v>
          </cell>
          <cell r="BH94">
            <v>85.767206234294633</v>
          </cell>
          <cell r="BI94">
            <v>426.18598372803194</v>
          </cell>
          <cell r="BJ94">
            <v>2.7156672501201911</v>
          </cell>
          <cell r="BK94">
            <v>21.688480192143651</v>
          </cell>
          <cell r="BL94">
            <v>120.14715880762589</v>
          </cell>
          <cell r="BM94">
            <v>53.669702594947502</v>
          </cell>
          <cell r="BN94">
            <v>3016.4130982572979</v>
          </cell>
        </row>
        <row r="95">
          <cell r="A95" t="str">
            <v>P91</v>
          </cell>
          <cell r="B95" t="str">
            <v xml:space="preserve">Insurance, pension </v>
          </cell>
          <cell r="C95">
            <v>96374.987186190643</v>
          </cell>
          <cell r="E95">
            <v>1060.1285449205943</v>
          </cell>
          <cell r="F95">
            <v>107.61242234531801</v>
          </cell>
          <cell r="G95">
            <v>9.8974929461143297</v>
          </cell>
          <cell r="H95">
            <v>154.8625294678564</v>
          </cell>
          <cell r="I95">
            <v>66.709678850855695</v>
          </cell>
          <cell r="J95">
            <v>342.74877190826885</v>
          </cell>
          <cell r="K95">
            <v>97.470340781004197</v>
          </cell>
          <cell r="L95">
            <v>386.40193573053585</v>
          </cell>
          <cell r="M95">
            <v>65.520815748452804</v>
          </cell>
          <cell r="N95">
            <v>64.847080136618558</v>
          </cell>
          <cell r="O95">
            <v>45.692323275877023</v>
          </cell>
          <cell r="P95">
            <v>10.19950970633059</v>
          </cell>
          <cell r="Q95">
            <v>16.139255149691191</v>
          </cell>
          <cell r="R95">
            <v>92.061322185258504</v>
          </cell>
          <cell r="S95">
            <v>101.88066893389576</v>
          </cell>
          <cell r="T95">
            <v>83.678968541543739</v>
          </cell>
          <cell r="U95">
            <v>67.513931356681994</v>
          </cell>
          <cell r="V95">
            <v>200.43741696039959</v>
          </cell>
          <cell r="W95">
            <v>176.01774714559156</v>
          </cell>
          <cell r="X95">
            <v>29.774663973529478</v>
          </cell>
          <cell r="Y95">
            <v>109.25865159972881</v>
          </cell>
          <cell r="Z95">
            <v>16.957382517532043</v>
          </cell>
          <cell r="AA95">
            <v>55.922035249381395</v>
          </cell>
          <cell r="AB95">
            <v>275.49423910641769</v>
          </cell>
          <cell r="AC95">
            <v>60.707770597036735</v>
          </cell>
          <cell r="AD95">
            <v>153.01400967579946</v>
          </cell>
          <cell r="AE95">
            <v>159.85407714413583</v>
          </cell>
          <cell r="AF95">
            <v>95.110041106838793</v>
          </cell>
          <cell r="AG95">
            <v>16.316740318061679</v>
          </cell>
          <cell r="AH95">
            <v>23.221022994359068</v>
          </cell>
          <cell r="AI95">
            <v>220.81232853680851</v>
          </cell>
          <cell r="AJ95">
            <v>53.169220100755581</v>
          </cell>
          <cell r="AK95">
            <v>59.443761868935745</v>
          </cell>
          <cell r="AL95">
            <v>46.177235470983007</v>
          </cell>
          <cell r="AM95">
            <v>187.63886784971905</v>
          </cell>
          <cell r="AN95">
            <v>60.84256139515584</v>
          </cell>
          <cell r="AO95">
            <v>584.61725641168994</v>
          </cell>
          <cell r="AP95">
            <v>1125.5679020438172</v>
          </cell>
          <cell r="AQ95">
            <v>755.70866865140067</v>
          </cell>
          <cell r="AR95">
            <v>616.42674776107685</v>
          </cell>
          <cell r="AS95">
            <v>131.40345543622755</v>
          </cell>
          <cell r="AT95">
            <v>1850.175978790865</v>
          </cell>
          <cell r="AU95">
            <v>1.2252401081322497</v>
          </cell>
          <cell r="AV95">
            <v>125.93375656854302</v>
          </cell>
          <cell r="AW95">
            <v>167.36716335765357</v>
          </cell>
          <cell r="AX95">
            <v>152.45478079936726</v>
          </cell>
          <cell r="AY95">
            <v>274.52563719980532</v>
          </cell>
          <cell r="AZ95">
            <v>1576.6261188365834</v>
          </cell>
          <cell r="BA95">
            <v>16.965131920528759</v>
          </cell>
          <cell r="BB95">
            <v>746.12253037463154</v>
          </cell>
          <cell r="BC95">
            <v>63.326154168628818</v>
          </cell>
          <cell r="BD95">
            <v>31.206924688639148</v>
          </cell>
          <cell r="BE95">
            <v>9.0542481198162648</v>
          </cell>
          <cell r="BF95">
            <v>747.21986112984996</v>
          </cell>
          <cell r="BG95">
            <v>1469.174363171654</v>
          </cell>
          <cell r="BH95">
            <v>47.574590587110968</v>
          </cell>
          <cell r="BI95">
            <v>492.91494214750458</v>
          </cell>
          <cell r="BJ95">
            <v>10.503707853750207</v>
          </cell>
          <cell r="BK95">
            <v>7.9888347462466065</v>
          </cell>
          <cell r="BL95">
            <v>62.651975621538156</v>
          </cell>
          <cell r="BM95">
            <v>17.472938412696166</v>
          </cell>
          <cell r="BN95">
            <v>429.44341737341188</v>
          </cell>
        </row>
        <row r="96">
          <cell r="A96" t="str">
            <v>P92</v>
          </cell>
          <cell r="B96" t="str">
            <v>Other financial services</v>
          </cell>
          <cell r="C96">
            <v>109955.81390070922</v>
          </cell>
          <cell r="E96">
            <v>0</v>
          </cell>
          <cell r="F96">
            <v>0</v>
          </cell>
          <cell r="G96">
            <v>0</v>
          </cell>
          <cell r="H96">
            <v>1388.9906556404267</v>
          </cell>
          <cell r="I96">
            <v>210.66356760380702</v>
          </cell>
          <cell r="J96">
            <v>4015.3074758397138</v>
          </cell>
          <cell r="K96">
            <v>3389.0007596487562</v>
          </cell>
          <cell r="L96">
            <v>0</v>
          </cell>
          <cell r="M96">
            <v>0</v>
          </cell>
          <cell r="N96">
            <v>0</v>
          </cell>
          <cell r="O96">
            <v>0</v>
          </cell>
          <cell r="P96">
            <v>0</v>
          </cell>
          <cell r="Q96">
            <v>0</v>
          </cell>
          <cell r="R96">
            <v>0</v>
          </cell>
          <cell r="S96">
            <v>0</v>
          </cell>
          <cell r="T96">
            <v>0</v>
          </cell>
          <cell r="U96">
            <v>0</v>
          </cell>
          <cell r="V96">
            <v>0</v>
          </cell>
          <cell r="W96">
            <v>0</v>
          </cell>
          <cell r="X96">
            <v>0</v>
          </cell>
          <cell r="Y96">
            <v>0</v>
          </cell>
          <cell r="Z96">
            <v>0</v>
          </cell>
          <cell r="AA96">
            <v>0</v>
          </cell>
          <cell r="AB96">
            <v>0</v>
          </cell>
          <cell r="AC96">
            <v>0</v>
          </cell>
          <cell r="AD96">
            <v>0</v>
          </cell>
          <cell r="AE96">
            <v>0</v>
          </cell>
          <cell r="AF96">
            <v>0</v>
          </cell>
          <cell r="AG96">
            <v>0</v>
          </cell>
          <cell r="AH96">
            <v>0</v>
          </cell>
          <cell r="AI96">
            <v>0</v>
          </cell>
          <cell r="AJ96">
            <v>0</v>
          </cell>
          <cell r="AK96">
            <v>0</v>
          </cell>
          <cell r="AL96">
            <v>0</v>
          </cell>
          <cell r="AM96">
            <v>0</v>
          </cell>
          <cell r="AN96">
            <v>0</v>
          </cell>
          <cell r="AO96">
            <v>0</v>
          </cell>
          <cell r="AP96">
            <v>0</v>
          </cell>
          <cell r="AQ96">
            <v>0</v>
          </cell>
          <cell r="AR96">
            <v>0</v>
          </cell>
          <cell r="AS96">
            <v>0</v>
          </cell>
          <cell r="AT96">
            <v>0</v>
          </cell>
          <cell r="AU96">
            <v>0</v>
          </cell>
          <cell r="AV96">
            <v>0</v>
          </cell>
          <cell r="AW96">
            <v>0</v>
          </cell>
          <cell r="AX96">
            <v>0</v>
          </cell>
          <cell r="AY96">
            <v>25827.723028700471</v>
          </cell>
          <cell r="AZ96">
            <v>4449.9300465139022</v>
          </cell>
          <cell r="BA96">
            <v>55728.631537865505</v>
          </cell>
          <cell r="BB96">
            <v>0</v>
          </cell>
          <cell r="BC96">
            <v>0</v>
          </cell>
          <cell r="BD96">
            <v>0</v>
          </cell>
          <cell r="BE96">
            <v>0</v>
          </cell>
          <cell r="BF96">
            <v>0</v>
          </cell>
          <cell r="BG96">
            <v>0</v>
          </cell>
          <cell r="BH96">
            <v>0</v>
          </cell>
          <cell r="BI96">
            <v>0</v>
          </cell>
          <cell r="BJ96">
            <v>0</v>
          </cell>
          <cell r="BK96">
            <v>0</v>
          </cell>
          <cell r="BL96">
            <v>0</v>
          </cell>
          <cell r="BM96">
            <v>0</v>
          </cell>
          <cell r="BN96">
            <v>13138.564138241869</v>
          </cell>
        </row>
        <row r="97">
          <cell r="A97" t="str">
            <v>P93</v>
          </cell>
          <cell r="B97" t="str">
            <v>Real estate services</v>
          </cell>
          <cell r="C97">
            <v>224394.33666356665</v>
          </cell>
          <cell r="E97">
            <v>27.567674493051435</v>
          </cell>
          <cell r="F97">
            <v>2.6378286553152592</v>
          </cell>
          <cell r="G97">
            <v>0</v>
          </cell>
          <cell r="H97">
            <v>123.79095692744097</v>
          </cell>
          <cell r="I97">
            <v>167.2883273518905</v>
          </cell>
          <cell r="J97">
            <v>123.6549560587348</v>
          </cell>
          <cell r="K97">
            <v>95.400000109756903</v>
          </cell>
          <cell r="L97">
            <v>1741.1594042468291</v>
          </cell>
          <cell r="M97">
            <v>327.77747193810058</v>
          </cell>
          <cell r="N97">
            <v>247.78900083695771</v>
          </cell>
          <cell r="O97">
            <v>182.66715711883487</v>
          </cell>
          <cell r="P97">
            <v>34.749005066961317</v>
          </cell>
          <cell r="Q97">
            <v>77.832429096541745</v>
          </cell>
          <cell r="R97">
            <v>273.8890449785037</v>
          </cell>
          <cell r="S97">
            <v>423.74198333650509</v>
          </cell>
          <cell r="T97">
            <v>493.70328836904724</v>
          </cell>
          <cell r="U97">
            <v>146.56214862440223</v>
          </cell>
          <cell r="V97">
            <v>500.76430381209673</v>
          </cell>
          <cell r="W97">
            <v>690.30262698268143</v>
          </cell>
          <cell r="X97">
            <v>122.393718580428</v>
          </cell>
          <cell r="Y97">
            <v>531.44692657398741</v>
          </cell>
          <cell r="Z97">
            <v>58.699746056586804</v>
          </cell>
          <cell r="AA97">
            <v>134.51823549022501</v>
          </cell>
          <cell r="AB97">
            <v>263.08128988380651</v>
          </cell>
          <cell r="AC97">
            <v>106.79358413117551</v>
          </cell>
          <cell r="AD97">
            <v>793.51159139031029</v>
          </cell>
          <cell r="AE97">
            <v>665.97086599857653</v>
          </cell>
          <cell r="AF97">
            <v>288.5503496667958</v>
          </cell>
          <cell r="AG97">
            <v>113.75435169235689</v>
          </cell>
          <cell r="AH97">
            <v>157.64127486776459</v>
          </cell>
          <cell r="AI97">
            <v>708.05152902167174</v>
          </cell>
          <cell r="AJ97">
            <v>384.61595519248829</v>
          </cell>
          <cell r="AK97">
            <v>339.42747473937538</v>
          </cell>
          <cell r="AL97">
            <v>245.90114486162804</v>
          </cell>
          <cell r="AM97">
            <v>54.674690117399976</v>
          </cell>
          <cell r="AN97">
            <v>31.857292890206885</v>
          </cell>
          <cell r="AO97">
            <v>1421.5131760653137</v>
          </cell>
          <cell r="AP97">
            <v>4152.4585905799668</v>
          </cell>
          <cell r="AQ97">
            <v>13663.447181925705</v>
          </cell>
          <cell r="AR97">
            <v>3845.0443869158853</v>
          </cell>
          <cell r="AS97">
            <v>2117.2264917913049</v>
          </cell>
          <cell r="AT97">
            <v>2133.6281738678899</v>
          </cell>
          <cell r="AU97">
            <v>3.377095813116497</v>
          </cell>
          <cell r="AV97">
            <v>129.3320885562932</v>
          </cell>
          <cell r="AW97">
            <v>496.45195511155288</v>
          </cell>
          <cell r="AX97">
            <v>2143.1080572686255</v>
          </cell>
          <cell r="AY97">
            <v>1436.5690772443631</v>
          </cell>
          <cell r="AZ97">
            <v>247.51047134967567</v>
          </cell>
          <cell r="BA97">
            <v>88.777078006252808</v>
          </cell>
          <cell r="BB97">
            <v>3197.1471557944274</v>
          </cell>
          <cell r="BC97">
            <v>147.71080272607912</v>
          </cell>
          <cell r="BD97">
            <v>453.08699498983015</v>
          </cell>
          <cell r="BE97">
            <v>37.241835747623448</v>
          </cell>
          <cell r="BF97">
            <v>4845.9168404795546</v>
          </cell>
          <cell r="BG97">
            <v>3703.2196746096261</v>
          </cell>
          <cell r="BH97">
            <v>668.70658179614213</v>
          </cell>
          <cell r="BI97">
            <v>3969.516045594447</v>
          </cell>
          <cell r="BJ97">
            <v>9.4748998240337308</v>
          </cell>
          <cell r="BK97">
            <v>70.347715243133976</v>
          </cell>
          <cell r="BL97">
            <v>623.71430414303552</v>
          </cell>
          <cell r="BM97">
            <v>178.69158605704013</v>
          </cell>
          <cell r="BN97">
            <v>2786.0344854733607</v>
          </cell>
        </row>
        <row r="98">
          <cell r="A98" t="str">
            <v>P94</v>
          </cell>
          <cell r="B98" t="str">
            <v>Leasing, Rental services</v>
          </cell>
          <cell r="C98">
            <v>23084.028899463428</v>
          </cell>
          <cell r="E98">
            <v>0</v>
          </cell>
          <cell r="F98">
            <v>0</v>
          </cell>
          <cell r="G98">
            <v>0</v>
          </cell>
          <cell r="H98">
            <v>0</v>
          </cell>
          <cell r="I98">
            <v>0</v>
          </cell>
          <cell r="J98">
            <v>0</v>
          </cell>
          <cell r="K98">
            <v>0</v>
          </cell>
          <cell r="L98">
            <v>754.91829461517955</v>
          </cell>
          <cell r="M98">
            <v>75.545973806393704</v>
          </cell>
          <cell r="N98">
            <v>37.773910736068927</v>
          </cell>
          <cell r="O98">
            <v>22.462522820478874</v>
          </cell>
          <cell r="P98">
            <v>5.0357372021227818</v>
          </cell>
          <cell r="Q98">
            <v>7.5324904367885006</v>
          </cell>
          <cell r="R98">
            <v>39.802302967218402</v>
          </cell>
          <cell r="S98">
            <v>493.87859125459147</v>
          </cell>
          <cell r="T98">
            <v>104.27092750715775</v>
          </cell>
          <cell r="U98">
            <v>38.24546512153438</v>
          </cell>
          <cell r="V98">
            <v>176.25967295472893</v>
          </cell>
          <cell r="W98">
            <v>173.48732811327505</v>
          </cell>
          <cell r="X98">
            <v>37.82389030177692</v>
          </cell>
          <cell r="Y98">
            <v>43.247366677535467</v>
          </cell>
          <cell r="Z98">
            <v>28.859307536353953</v>
          </cell>
          <cell r="AA98">
            <v>64.576050220406046</v>
          </cell>
          <cell r="AB98">
            <v>126.43130141596447</v>
          </cell>
          <cell r="AC98">
            <v>30.270872285460264</v>
          </cell>
          <cell r="AD98">
            <v>147.35129903147435</v>
          </cell>
          <cell r="AE98">
            <v>135.32012455894386</v>
          </cell>
          <cell r="AF98">
            <v>44.250583615130388</v>
          </cell>
          <cell r="AG98">
            <v>19.474260743351898</v>
          </cell>
          <cell r="AH98">
            <v>20.365846502752564</v>
          </cell>
          <cell r="AI98">
            <v>124.26654068128417</v>
          </cell>
          <cell r="AJ98">
            <v>93.611064729657244</v>
          </cell>
          <cell r="AK98">
            <v>32.188950713638157</v>
          </cell>
          <cell r="AL98">
            <v>47.011920153290141</v>
          </cell>
          <cell r="AM98">
            <v>17.621727671855478</v>
          </cell>
          <cell r="AN98">
            <v>114.67533218198714</v>
          </cell>
          <cell r="AO98">
            <v>2256.6803628504131</v>
          </cell>
          <cell r="AP98">
            <v>1025.3312265863096</v>
          </cell>
          <cell r="AQ98">
            <v>2620.5459429925968</v>
          </cell>
          <cell r="AR98">
            <v>240.56583671283317</v>
          </cell>
          <cell r="AS98">
            <v>107.04770231802527</v>
          </cell>
          <cell r="AT98">
            <v>2858.2840575893788</v>
          </cell>
          <cell r="AU98">
            <v>25.374810638660641</v>
          </cell>
          <cell r="AV98">
            <v>1245.6418891707058</v>
          </cell>
          <cell r="AW98">
            <v>336.13792853118275</v>
          </cell>
          <cell r="AX98">
            <v>887.68151598480631</v>
          </cell>
          <cell r="AY98">
            <v>527.80864122582625</v>
          </cell>
          <cell r="AZ98">
            <v>90.937614933787913</v>
          </cell>
          <cell r="BA98">
            <v>32.61751185982731</v>
          </cell>
          <cell r="BB98">
            <v>251.9174490854875</v>
          </cell>
          <cell r="BC98">
            <v>430.9349091216875</v>
          </cell>
          <cell r="BD98">
            <v>70.631218598854176</v>
          </cell>
          <cell r="BE98">
            <v>34.054308398397673</v>
          </cell>
          <cell r="BF98">
            <v>834.58216438206659</v>
          </cell>
          <cell r="BG98">
            <v>0</v>
          </cell>
          <cell r="BH98">
            <v>245.37351448177395</v>
          </cell>
          <cell r="BI98">
            <v>844.53098736686695</v>
          </cell>
          <cell r="BJ98">
            <v>53.251966783163333</v>
          </cell>
          <cell r="BK98">
            <v>11.817810097797057</v>
          </cell>
          <cell r="BL98">
            <v>158.7763198513947</v>
          </cell>
          <cell r="BM98">
            <v>10.098580729366898</v>
          </cell>
          <cell r="BN98">
            <v>1170.0426379739054</v>
          </cell>
        </row>
        <row r="99">
          <cell r="A99" t="str">
            <v>P95</v>
          </cell>
          <cell r="B99" t="str">
            <v>Research, development</v>
          </cell>
          <cell r="C99">
            <v>3127.0501721340056</v>
          </cell>
          <cell r="E99">
            <v>0</v>
          </cell>
          <cell r="F99">
            <v>0</v>
          </cell>
          <cell r="G99">
            <v>0</v>
          </cell>
          <cell r="H99">
            <v>0</v>
          </cell>
          <cell r="I99">
            <v>0</v>
          </cell>
          <cell r="J99">
            <v>0</v>
          </cell>
          <cell r="K99">
            <v>0</v>
          </cell>
          <cell r="L99">
            <v>14.276223754930689</v>
          </cell>
          <cell r="M99">
            <v>3.1582881108206866</v>
          </cell>
          <cell r="N99">
            <v>5.2115046317478804</v>
          </cell>
          <cell r="O99">
            <v>1.5094962260621128</v>
          </cell>
          <cell r="P99">
            <v>2.4763426250721001</v>
          </cell>
          <cell r="Q99">
            <v>1.6477332904903812</v>
          </cell>
          <cell r="R99">
            <v>1.5352100088709304</v>
          </cell>
          <cell r="S99">
            <v>24.52866071172862</v>
          </cell>
          <cell r="T99">
            <v>26.471178034513837</v>
          </cell>
          <cell r="U99">
            <v>45.600606203801426</v>
          </cell>
          <cell r="V99">
            <v>17.526410445161826</v>
          </cell>
          <cell r="W99">
            <v>36.492644890154708</v>
          </cell>
          <cell r="X99">
            <v>1.0211757107406083</v>
          </cell>
          <cell r="Y99">
            <v>4.2000675659331987</v>
          </cell>
          <cell r="Z99">
            <v>2.5570454685237438</v>
          </cell>
          <cell r="AA99">
            <v>1.6395818470130568</v>
          </cell>
          <cell r="AB99">
            <v>24.115147481299836</v>
          </cell>
          <cell r="AC99">
            <v>3.4790940640458423</v>
          </cell>
          <cell r="AD99">
            <v>8.2185119401639426</v>
          </cell>
          <cell r="AE99">
            <v>41.33570474503265</v>
          </cell>
          <cell r="AF99">
            <v>2.3930426759547672</v>
          </cell>
          <cell r="AG99">
            <v>40.117585284219679</v>
          </cell>
          <cell r="AH99">
            <v>1.8013179675560522</v>
          </cell>
          <cell r="AI99">
            <v>108.41836467845093</v>
          </cell>
          <cell r="AJ99">
            <v>1.79704700190612</v>
          </cell>
          <cell r="AK99">
            <v>1.1703354968392776</v>
          </cell>
          <cell r="AL99">
            <v>5.2959497638278545</v>
          </cell>
          <cell r="AM99">
            <v>0</v>
          </cell>
          <cell r="AN99">
            <v>0</v>
          </cell>
          <cell r="AO99">
            <v>0</v>
          </cell>
          <cell r="AP99">
            <v>0</v>
          </cell>
          <cell r="AQ99">
            <v>0</v>
          </cell>
          <cell r="AR99">
            <v>4.7573956653045597</v>
          </cell>
          <cell r="AS99">
            <v>0</v>
          </cell>
          <cell r="AT99">
            <v>20.188186922840117</v>
          </cell>
          <cell r="AU99">
            <v>0</v>
          </cell>
          <cell r="AV99">
            <v>4.0016054956052098</v>
          </cell>
          <cell r="AW99">
            <v>2.3026194562732862</v>
          </cell>
          <cell r="AX99">
            <v>8.1251262707764038</v>
          </cell>
          <cell r="AY99">
            <v>269.5006635046534</v>
          </cell>
          <cell r="AZ99">
            <v>46.433016907922514</v>
          </cell>
          <cell r="BA99">
            <v>16.654598658481042</v>
          </cell>
          <cell r="BB99">
            <v>39.278503545212615</v>
          </cell>
          <cell r="BC99">
            <v>3.7688629937688374</v>
          </cell>
          <cell r="BD99">
            <v>10.422957318952779</v>
          </cell>
          <cell r="BE99">
            <v>45.61986664059539</v>
          </cell>
          <cell r="BF99">
            <v>25.441720138808847</v>
          </cell>
          <cell r="BG99">
            <v>0</v>
          </cell>
          <cell r="BH99">
            <v>327.17054662165191</v>
          </cell>
          <cell r="BI99">
            <v>1151.4654009102994</v>
          </cell>
          <cell r="BJ99">
            <v>6.7196814054755558</v>
          </cell>
          <cell r="BK99">
            <v>7.8720249896170715</v>
          </cell>
          <cell r="BL99">
            <v>224.48016609232542</v>
          </cell>
          <cell r="BM99">
            <v>5.3435854456995706</v>
          </cell>
          <cell r="BN99">
            <v>356.18484688858985</v>
          </cell>
        </row>
        <row r="100">
          <cell r="A100" t="str">
            <v>P96</v>
          </cell>
          <cell r="B100" t="str">
            <v xml:space="preserve">Legal, accounting </v>
          </cell>
          <cell r="C100">
            <v>30718.516892550204</v>
          </cell>
          <cell r="E100">
            <v>0</v>
          </cell>
          <cell r="F100">
            <v>0</v>
          </cell>
          <cell r="G100">
            <v>0</v>
          </cell>
          <cell r="H100">
            <v>72.426769496160759</v>
          </cell>
          <cell r="I100">
            <v>4.4605115180294943</v>
          </cell>
          <cell r="J100">
            <v>850.22109119707443</v>
          </cell>
          <cell r="K100">
            <v>34.461284594795842</v>
          </cell>
          <cell r="L100">
            <v>757.01447496612161</v>
          </cell>
          <cell r="M100">
            <v>59.692049167056439</v>
          </cell>
          <cell r="N100">
            <v>38.203874162101215</v>
          </cell>
          <cell r="O100">
            <v>25.676666660776672</v>
          </cell>
          <cell r="P100">
            <v>12.932951394697065</v>
          </cell>
          <cell r="Q100">
            <v>6.7861213195055097</v>
          </cell>
          <cell r="R100">
            <v>23.524946696110653</v>
          </cell>
          <cell r="S100">
            <v>30.404646866178219</v>
          </cell>
          <cell r="T100">
            <v>232.84662386535157</v>
          </cell>
          <cell r="U100">
            <v>6.0405808577887576</v>
          </cell>
          <cell r="V100">
            <v>236.9225503756235</v>
          </cell>
          <cell r="W100">
            <v>1025.053927292148</v>
          </cell>
          <cell r="X100">
            <v>78.492252750260135</v>
          </cell>
          <cell r="Y100">
            <v>23.364843672935521</v>
          </cell>
          <cell r="Z100">
            <v>46.100316330504448</v>
          </cell>
          <cell r="AA100">
            <v>74.248341023879902</v>
          </cell>
          <cell r="AB100">
            <v>48.052701932452216</v>
          </cell>
          <cell r="AC100">
            <v>36.989004282413283</v>
          </cell>
          <cell r="AD100">
            <v>30.203537809387488</v>
          </cell>
          <cell r="AE100">
            <v>105.15749172198497</v>
          </cell>
          <cell r="AF100">
            <v>450.2316435216602</v>
          </cell>
          <cell r="AG100">
            <v>27.405619776289797</v>
          </cell>
          <cell r="AH100">
            <v>2.9231847384375542</v>
          </cell>
          <cell r="AI100">
            <v>1223.1441990187159</v>
          </cell>
          <cell r="AJ100">
            <v>20.601525244519767</v>
          </cell>
          <cell r="AK100">
            <v>92.106811921472485</v>
          </cell>
          <cell r="AL100">
            <v>19.537121247315646</v>
          </cell>
          <cell r="AM100">
            <v>24.026679894947158</v>
          </cell>
          <cell r="AN100">
            <v>10.699846964946456</v>
          </cell>
          <cell r="AO100">
            <v>2307.7987875058134</v>
          </cell>
          <cell r="AP100">
            <v>715.21559178163693</v>
          </cell>
          <cell r="AQ100">
            <v>402.84625355588014</v>
          </cell>
          <cell r="AR100">
            <v>469.75641316837402</v>
          </cell>
          <cell r="AS100">
            <v>1364.0918356280322</v>
          </cell>
          <cell r="AT100">
            <v>108.6080545522387</v>
          </cell>
          <cell r="AU100">
            <v>0</v>
          </cell>
          <cell r="AV100">
            <v>16.369079961439546</v>
          </cell>
          <cell r="AW100">
            <v>15.425338978577502</v>
          </cell>
          <cell r="AX100">
            <v>600.54825135102146</v>
          </cell>
          <cell r="AY100">
            <v>998.42444578362108</v>
          </cell>
          <cell r="AZ100">
            <v>172.02131738556466</v>
          </cell>
          <cell r="BA100">
            <v>61.700621509065208</v>
          </cell>
          <cell r="BB100">
            <v>120.29919808519948</v>
          </cell>
          <cell r="BC100">
            <v>8.9039685722422046</v>
          </cell>
          <cell r="BD100">
            <v>340.49250111269913</v>
          </cell>
          <cell r="BE100">
            <v>5.0088605056699942</v>
          </cell>
          <cell r="BF100">
            <v>253.17546663785055</v>
          </cell>
          <cell r="BG100">
            <v>0</v>
          </cell>
          <cell r="BH100">
            <v>1463.3184564027772</v>
          </cell>
          <cell r="BI100">
            <v>5248.2177558102812</v>
          </cell>
          <cell r="BJ100">
            <v>71.652872842794736</v>
          </cell>
          <cell r="BK100">
            <v>198.15758905883311</v>
          </cell>
          <cell r="BL100">
            <v>1472.8482353919153</v>
          </cell>
          <cell r="BM100">
            <v>93.061654680723478</v>
          </cell>
          <cell r="BN100">
            <v>2780.1933729369248</v>
          </cell>
        </row>
        <row r="101">
          <cell r="A101" t="str">
            <v>P97</v>
          </cell>
          <cell r="B101" t="str">
            <v>Other business services</v>
          </cell>
          <cell r="C101">
            <v>158221.17854177495</v>
          </cell>
          <cell r="E101">
            <v>242.12595470985994</v>
          </cell>
          <cell r="F101">
            <v>23.754490691720356</v>
          </cell>
          <cell r="G101">
            <v>2.4814831199742793</v>
          </cell>
          <cell r="H101">
            <v>1525.4392576439495</v>
          </cell>
          <cell r="I101">
            <v>143.47131090520176</v>
          </cell>
          <cell r="J101">
            <v>1678.6011078359397</v>
          </cell>
          <cell r="K101">
            <v>400.91155830583625</v>
          </cell>
          <cell r="L101">
            <v>7497.779501275345</v>
          </cell>
          <cell r="M101">
            <v>1259.7771650904626</v>
          </cell>
          <cell r="N101">
            <v>243.90354837605886</v>
          </cell>
          <cell r="O101">
            <v>133.11475374047254</v>
          </cell>
          <cell r="P101">
            <v>37.302673870144936</v>
          </cell>
          <cell r="Q101">
            <v>94.015248224749882</v>
          </cell>
          <cell r="R101">
            <v>202.67286298105535</v>
          </cell>
          <cell r="S101">
            <v>388.3987214750577</v>
          </cell>
          <cell r="T101">
            <v>1360.4836788740026</v>
          </cell>
          <cell r="U101">
            <v>159.51954334924051</v>
          </cell>
          <cell r="V101">
            <v>850.87534644167431</v>
          </cell>
          <cell r="W101">
            <v>8525.6263303478736</v>
          </cell>
          <cell r="X101">
            <v>463.64415242993977</v>
          </cell>
          <cell r="Y101">
            <v>342.13490196584479</v>
          </cell>
          <cell r="Z101">
            <v>112.45532238298966</v>
          </cell>
          <cell r="AA101">
            <v>209.26490755576688</v>
          </cell>
          <cell r="AB101">
            <v>178.13176799329798</v>
          </cell>
          <cell r="AC101">
            <v>91.938725524073192</v>
          </cell>
          <cell r="AD101">
            <v>840.3403305510268</v>
          </cell>
          <cell r="AE101">
            <v>824.23971754492641</v>
          </cell>
          <cell r="AF101">
            <v>723.50490172965738</v>
          </cell>
          <cell r="AG101">
            <v>109.30032018657295</v>
          </cell>
          <cell r="AH101">
            <v>112.79171070159499</v>
          </cell>
          <cell r="AI101">
            <v>4760.1848970620376</v>
          </cell>
          <cell r="AJ101">
            <v>109.74277945434856</v>
          </cell>
          <cell r="AK101">
            <v>377.9285115633661</v>
          </cell>
          <cell r="AL101">
            <v>233.66458410449536</v>
          </cell>
          <cell r="AM101">
            <v>40.754733505006136</v>
          </cell>
          <cell r="AN101">
            <v>135.56447948836541</v>
          </cell>
          <cell r="AO101">
            <v>13578.415073773373</v>
          </cell>
          <cell r="AP101">
            <v>8993.8956203192647</v>
          </cell>
          <cell r="AQ101">
            <v>10075.447443656456</v>
          </cell>
          <cell r="AR101">
            <v>2627.0781382877735</v>
          </cell>
          <cell r="AS101">
            <v>1506.0156055299622</v>
          </cell>
          <cell r="AT101">
            <v>2475.4985305971263</v>
          </cell>
          <cell r="AU101">
            <v>0.92157054199445365</v>
          </cell>
          <cell r="AV101">
            <v>782.45470305735796</v>
          </cell>
          <cell r="AW101">
            <v>259.08703833974852</v>
          </cell>
          <cell r="AX101">
            <v>7741.2212182782341</v>
          </cell>
          <cell r="AY101">
            <v>1466.3475273204278</v>
          </cell>
          <cell r="AZ101">
            <v>252.64108311846357</v>
          </cell>
          <cell r="BA101">
            <v>90.617326294471198</v>
          </cell>
          <cell r="BB101">
            <v>3000.27637632094</v>
          </cell>
          <cell r="BC101">
            <v>248.4555122358887</v>
          </cell>
          <cell r="BD101">
            <v>622.02276814290371</v>
          </cell>
          <cell r="BE101">
            <v>25.032932052882604</v>
          </cell>
          <cell r="BF101">
            <v>4625.3608262658317</v>
          </cell>
          <cell r="BG101">
            <v>34847.729185013712</v>
          </cell>
          <cell r="BH101">
            <v>5895.9496063473352</v>
          </cell>
          <cell r="BI101">
            <v>9493.0663649894304</v>
          </cell>
          <cell r="BJ101">
            <v>166.98968548043763</v>
          </cell>
          <cell r="BK101">
            <v>302.00495418251393</v>
          </cell>
          <cell r="BL101">
            <v>4280.1561794433883</v>
          </cell>
          <cell r="BM101">
            <v>317.68187333449521</v>
          </cell>
          <cell r="BN101">
            <v>6342.8482336257384</v>
          </cell>
        </row>
        <row r="102">
          <cell r="A102" t="str">
            <v>P98</v>
          </cell>
          <cell r="B102" t="str">
            <v>Telecommunications</v>
          </cell>
          <cell r="C102">
            <v>136987.06140476809</v>
          </cell>
          <cell r="E102">
            <v>127.97092297484316</v>
          </cell>
          <cell r="F102">
            <v>11.807650361077973</v>
          </cell>
          <cell r="G102">
            <v>0</v>
          </cell>
          <cell r="H102">
            <v>182.55244501434512</v>
          </cell>
          <cell r="I102">
            <v>41.517798474259031</v>
          </cell>
          <cell r="J102">
            <v>485.92963572089496</v>
          </cell>
          <cell r="K102">
            <v>116.06658254271909</v>
          </cell>
          <cell r="L102">
            <v>812.65574521028122</v>
          </cell>
          <cell r="M102">
            <v>178.38168080339003</v>
          </cell>
          <cell r="N102">
            <v>233.35420738215598</v>
          </cell>
          <cell r="O102">
            <v>325.57440076598419</v>
          </cell>
          <cell r="P102">
            <v>40.469416999396742</v>
          </cell>
          <cell r="Q102">
            <v>100.90760103447239</v>
          </cell>
          <cell r="R102">
            <v>269.4990930799417</v>
          </cell>
          <cell r="S102">
            <v>302.01059201392025</v>
          </cell>
          <cell r="T102">
            <v>686.65897505423538</v>
          </cell>
          <cell r="U102">
            <v>23.135944493201382</v>
          </cell>
          <cell r="V102">
            <v>813.13799446521773</v>
          </cell>
          <cell r="W102">
            <v>634.78152934767445</v>
          </cell>
          <cell r="X102">
            <v>103.693143817966</v>
          </cell>
          <cell r="Y102">
            <v>415.72823806513975</v>
          </cell>
          <cell r="Z102">
            <v>42.425544564289545</v>
          </cell>
          <cell r="AA102">
            <v>164.0085436573313</v>
          </cell>
          <cell r="AB102">
            <v>306.66960594337928</v>
          </cell>
          <cell r="AC102">
            <v>133.48478379164825</v>
          </cell>
          <cell r="AD102">
            <v>954.38508554730117</v>
          </cell>
          <cell r="AE102">
            <v>986.68072583834658</v>
          </cell>
          <cell r="AF102">
            <v>332.57939720940431</v>
          </cell>
          <cell r="AG102">
            <v>112.14314815685097</v>
          </cell>
          <cell r="AH102">
            <v>176.77037421350906</v>
          </cell>
          <cell r="AI102">
            <v>673.16842853820026</v>
          </cell>
          <cell r="AJ102">
            <v>191.86521777925805</v>
          </cell>
          <cell r="AK102">
            <v>243.71930077422846</v>
          </cell>
          <cell r="AL102">
            <v>175.88294300862879</v>
          </cell>
          <cell r="AM102">
            <v>242.33600922111282</v>
          </cell>
          <cell r="AN102">
            <v>169.29125710804297</v>
          </cell>
          <cell r="AO102">
            <v>3694.3945727799664</v>
          </cell>
          <cell r="AP102">
            <v>6528.2154904940717</v>
          </cell>
          <cell r="AQ102">
            <v>5808.2727303870915</v>
          </cell>
          <cell r="AR102">
            <v>2719.1564398790556</v>
          </cell>
          <cell r="AS102">
            <v>3028.7693983146373</v>
          </cell>
          <cell r="AT102">
            <v>4008.2757862047029</v>
          </cell>
          <cell r="AU102">
            <v>5.9551087621306875</v>
          </cell>
          <cell r="AV102">
            <v>139.26059451550455</v>
          </cell>
          <cell r="AW102">
            <v>921.68291791592594</v>
          </cell>
          <cell r="AX102">
            <v>2273.2615671297131</v>
          </cell>
          <cell r="AY102">
            <v>3455.3019282641026</v>
          </cell>
          <cell r="AZ102">
            <v>595.32355420080353</v>
          </cell>
          <cell r="BA102">
            <v>213.53070567902509</v>
          </cell>
          <cell r="BB102">
            <v>2848.809980931409</v>
          </cell>
          <cell r="BC102">
            <v>435.38996614492771</v>
          </cell>
          <cell r="BD102">
            <v>1237.5572586274693</v>
          </cell>
          <cell r="BE102">
            <v>153.999668607074</v>
          </cell>
          <cell r="BF102">
            <v>9242.7475085325023</v>
          </cell>
          <cell r="BG102">
            <v>22939.326758721269</v>
          </cell>
          <cell r="BH102">
            <v>1087.6809589769605</v>
          </cell>
          <cell r="BI102">
            <v>4887.9961198266737</v>
          </cell>
          <cell r="BJ102">
            <v>31.102332218912235</v>
          </cell>
          <cell r="BK102">
            <v>153.60771852606712</v>
          </cell>
          <cell r="BL102">
            <v>554.77748002478063</v>
          </cell>
          <cell r="BM102">
            <v>158.60728449694324</v>
          </cell>
          <cell r="BN102">
            <v>4380.1483120089779</v>
          </cell>
        </row>
        <row r="103">
          <cell r="A103" t="str">
            <v>P99</v>
          </cell>
          <cell r="B103" t="str">
            <v>Support services</v>
          </cell>
          <cell r="C103">
            <v>103840.23503362696</v>
          </cell>
          <cell r="E103">
            <v>0</v>
          </cell>
          <cell r="F103">
            <v>0</v>
          </cell>
          <cell r="G103">
            <v>0</v>
          </cell>
          <cell r="H103">
            <v>0</v>
          </cell>
          <cell r="I103">
            <v>0</v>
          </cell>
          <cell r="J103">
            <v>0</v>
          </cell>
          <cell r="K103">
            <v>0</v>
          </cell>
          <cell r="L103">
            <v>4068.0227022309591</v>
          </cell>
          <cell r="M103">
            <v>974.73597785090601</v>
          </cell>
          <cell r="N103">
            <v>359.03375661833843</v>
          </cell>
          <cell r="O103">
            <v>177.35963814571392</v>
          </cell>
          <cell r="P103">
            <v>43.800116652465448</v>
          </cell>
          <cell r="Q103">
            <v>55.670517300946713</v>
          </cell>
          <cell r="R103">
            <v>699.6991665775862</v>
          </cell>
          <cell r="S103">
            <v>1078.2304469054582</v>
          </cell>
          <cell r="T103">
            <v>374.54744549124968</v>
          </cell>
          <cell r="U103">
            <v>950.83024281865755</v>
          </cell>
          <cell r="V103">
            <v>2410.9538354995634</v>
          </cell>
          <cell r="W103">
            <v>1111.46202969093</v>
          </cell>
          <cell r="X103">
            <v>187.40379888682355</v>
          </cell>
          <cell r="Y103">
            <v>529.17251816868168</v>
          </cell>
          <cell r="Z103">
            <v>195.60603473302149</v>
          </cell>
          <cell r="AA103">
            <v>663.12756807000733</v>
          </cell>
          <cell r="AB103">
            <v>3686.1490700265308</v>
          </cell>
          <cell r="AC103">
            <v>496.40406822283751</v>
          </cell>
          <cell r="AD103">
            <v>714.77655194002637</v>
          </cell>
          <cell r="AE103">
            <v>536.42160051994915</v>
          </cell>
          <cell r="AF103">
            <v>574.64529452304714</v>
          </cell>
          <cell r="AG103">
            <v>59.16928309858244</v>
          </cell>
          <cell r="AH103">
            <v>64.519734788165962</v>
          </cell>
          <cell r="AI103">
            <v>1513.223327841305</v>
          </cell>
          <cell r="AJ103">
            <v>112.8421832848893</v>
          </cell>
          <cell r="AK103">
            <v>216.84322323421321</v>
          </cell>
          <cell r="AL103">
            <v>356.38583866435113</v>
          </cell>
          <cell r="AM103">
            <v>2043.696703619479</v>
          </cell>
          <cell r="AN103">
            <v>485.00970015604082</v>
          </cell>
          <cell r="AO103">
            <v>3675.7778775200641</v>
          </cell>
          <cell r="AP103">
            <v>3669.6309824052601</v>
          </cell>
          <cell r="AQ103">
            <v>4064.1548160863117</v>
          </cell>
          <cell r="AR103">
            <v>1463.0101563866074</v>
          </cell>
          <cell r="AS103">
            <v>1038.9880834681901</v>
          </cell>
          <cell r="AT103">
            <v>11384.04916813968</v>
          </cell>
          <cell r="AU103">
            <v>11.758116422048099</v>
          </cell>
          <cell r="AV103">
            <v>321.77100991203247</v>
          </cell>
          <cell r="AW103">
            <v>987.84102068543621</v>
          </cell>
          <cell r="AX103">
            <v>3808.3244940142204</v>
          </cell>
          <cell r="AY103">
            <v>101.48219530650499</v>
          </cell>
          <cell r="AZ103">
            <v>17.484648940163712</v>
          </cell>
          <cell r="BA103">
            <v>6.2713954460532904</v>
          </cell>
          <cell r="BB103">
            <v>5079.0114417310069</v>
          </cell>
          <cell r="BC103">
            <v>334.84759428335065</v>
          </cell>
          <cell r="BD103">
            <v>821.39153141526742</v>
          </cell>
          <cell r="BE103">
            <v>156.63362672164678</v>
          </cell>
          <cell r="BF103">
            <v>1994.5913193664114</v>
          </cell>
          <cell r="BG103">
            <v>0</v>
          </cell>
          <cell r="BH103">
            <v>1826.5427359615799</v>
          </cell>
          <cell r="BI103">
            <v>2878.6359571164185</v>
          </cell>
          <cell r="BJ103">
            <v>68.530255799692426</v>
          </cell>
          <cell r="BK103">
            <v>93.046732205452571</v>
          </cell>
          <cell r="BL103">
            <v>811.400375669597</v>
          </cell>
          <cell r="BM103">
            <v>113.71730035020579</v>
          </cell>
          <cell r="BN103">
            <v>2246.6903919256183</v>
          </cell>
        </row>
        <row r="104">
          <cell r="A104" t="str">
            <v>P100</v>
          </cell>
          <cell r="B104" t="str">
            <v>Manufactured services n.e.c.</v>
          </cell>
          <cell r="C104">
            <v>3668.4846499978403</v>
          </cell>
          <cell r="E104">
            <v>0</v>
          </cell>
          <cell r="F104">
            <v>0</v>
          </cell>
          <cell r="G104">
            <v>0</v>
          </cell>
          <cell r="H104">
            <v>16.057799508404944</v>
          </cell>
          <cell r="I104">
            <v>45.464683424441354</v>
          </cell>
          <cell r="J104">
            <v>579.6175734059417</v>
          </cell>
          <cell r="K104">
            <v>128.52341101609423</v>
          </cell>
          <cell r="L104">
            <v>44.291254785828933</v>
          </cell>
          <cell r="M104">
            <v>5.0260414168906635</v>
          </cell>
          <cell r="N104">
            <v>3.9100587477279021</v>
          </cell>
          <cell r="O104">
            <v>4.1856463529172609</v>
          </cell>
          <cell r="P104">
            <v>0.80637345458198884</v>
          </cell>
          <cell r="Q104">
            <v>1.4623032676197427</v>
          </cell>
          <cell r="R104">
            <v>4.1696473360503852</v>
          </cell>
          <cell r="S104">
            <v>6.2436020846509832</v>
          </cell>
          <cell r="T104">
            <v>116.4909068747652</v>
          </cell>
          <cell r="U104">
            <v>3.5476427693602188</v>
          </cell>
          <cell r="V104">
            <v>16.12263761540283</v>
          </cell>
          <cell r="W104">
            <v>35.665116125548735</v>
          </cell>
          <cell r="X104">
            <v>2.5156321555753038</v>
          </cell>
          <cell r="Y104">
            <v>15.081815416773809</v>
          </cell>
          <cell r="Z104">
            <v>1.632691758703547</v>
          </cell>
          <cell r="AA104">
            <v>3.7163499248217082</v>
          </cell>
          <cell r="AB104">
            <v>8.6188182850799464</v>
          </cell>
          <cell r="AC104">
            <v>2.3437931749797438</v>
          </cell>
          <cell r="AD104">
            <v>11.428039237996277</v>
          </cell>
          <cell r="AE104">
            <v>15.009285050750591</v>
          </cell>
          <cell r="AF104">
            <v>7.3903275282569414</v>
          </cell>
          <cell r="AG104">
            <v>1.5302832819265322</v>
          </cell>
          <cell r="AH104">
            <v>2.6456748582963678</v>
          </cell>
          <cell r="AI104">
            <v>22.857324675002886</v>
          </cell>
          <cell r="AJ104">
            <v>2.8030673294487434</v>
          </cell>
          <cell r="AK104">
            <v>4.5489943813610481</v>
          </cell>
          <cell r="AL104">
            <v>2.9447066018472707</v>
          </cell>
          <cell r="AM104">
            <v>2.1655649508202606</v>
          </cell>
          <cell r="AN104">
            <v>1.4696548935292955</v>
          </cell>
          <cell r="AO104">
            <v>13.69492283878486</v>
          </cell>
          <cell r="AP104">
            <v>393.56044347735417</v>
          </cell>
          <cell r="AQ104">
            <v>144.13899394978557</v>
          </cell>
          <cell r="AR104">
            <v>16.546495789107915</v>
          </cell>
          <cell r="AS104">
            <v>22.611947028496925</v>
          </cell>
          <cell r="AT104">
            <v>29.720375575012778</v>
          </cell>
          <cell r="AU104">
            <v>0.13806854365861979</v>
          </cell>
          <cell r="AV104">
            <v>3.5377783108987693</v>
          </cell>
          <cell r="AW104">
            <v>6.4311060144664385</v>
          </cell>
          <cell r="AX104">
            <v>26.236567548256957</v>
          </cell>
          <cell r="AY104">
            <v>651.55799712005341</v>
          </cell>
          <cell r="AZ104">
            <v>112.25873474053739</v>
          </cell>
          <cell r="BA104">
            <v>40.264973019522451</v>
          </cell>
          <cell r="BB104">
            <v>44.85553319813846</v>
          </cell>
          <cell r="BC104">
            <v>6.118314972514975</v>
          </cell>
          <cell r="BD104">
            <v>8.582187694222517</v>
          </cell>
          <cell r="BE104">
            <v>4.4540131011061481</v>
          </cell>
          <cell r="BF104">
            <v>150.06478246771584</v>
          </cell>
          <cell r="BG104">
            <v>0</v>
          </cell>
          <cell r="BH104">
            <v>31.725573771589165</v>
          </cell>
          <cell r="BI104">
            <v>89.119667463504271</v>
          </cell>
          <cell r="BJ104">
            <v>0.34088560387968342</v>
          </cell>
          <cell r="BK104">
            <v>3.7038332350105145</v>
          </cell>
          <cell r="BL104">
            <v>8.1933838615928885</v>
          </cell>
          <cell r="BM104">
            <v>1.8957076850395835</v>
          </cell>
          <cell r="BN104">
            <v>360.00184767529896</v>
          </cell>
        </row>
        <row r="105">
          <cell r="A105" t="str">
            <v>P101</v>
          </cell>
          <cell r="B105" t="str">
            <v>Public administration</v>
          </cell>
          <cell r="C105">
            <v>439087.58699476381</v>
          </cell>
          <cell r="E105">
            <v>0</v>
          </cell>
          <cell r="F105">
            <v>0</v>
          </cell>
          <cell r="G105">
            <v>0</v>
          </cell>
          <cell r="H105">
            <v>0</v>
          </cell>
          <cell r="I105">
            <v>0</v>
          </cell>
          <cell r="J105">
            <v>0</v>
          </cell>
          <cell r="K105">
            <v>0</v>
          </cell>
          <cell r="L105">
            <v>0</v>
          </cell>
          <cell r="M105">
            <v>0</v>
          </cell>
          <cell r="N105">
            <v>0</v>
          </cell>
          <cell r="O105">
            <v>0</v>
          </cell>
          <cell r="P105">
            <v>0</v>
          </cell>
          <cell r="Q105">
            <v>0</v>
          </cell>
          <cell r="R105">
            <v>0</v>
          </cell>
          <cell r="S105">
            <v>0</v>
          </cell>
          <cell r="T105">
            <v>0</v>
          </cell>
          <cell r="U105">
            <v>0</v>
          </cell>
          <cell r="V105">
            <v>0</v>
          </cell>
          <cell r="W105">
            <v>0</v>
          </cell>
          <cell r="X105">
            <v>0</v>
          </cell>
          <cell r="Y105">
            <v>0</v>
          </cell>
          <cell r="Z105">
            <v>0</v>
          </cell>
          <cell r="AA105">
            <v>0</v>
          </cell>
          <cell r="AB105">
            <v>0</v>
          </cell>
          <cell r="AC105">
            <v>0</v>
          </cell>
          <cell r="AD105">
            <v>0</v>
          </cell>
          <cell r="AE105">
            <v>0</v>
          </cell>
          <cell r="AF105">
            <v>0</v>
          </cell>
          <cell r="AG105">
            <v>0</v>
          </cell>
          <cell r="AH105">
            <v>0</v>
          </cell>
          <cell r="AI105">
            <v>0</v>
          </cell>
          <cell r="AJ105">
            <v>0</v>
          </cell>
          <cell r="AK105">
            <v>0</v>
          </cell>
          <cell r="AL105">
            <v>0</v>
          </cell>
          <cell r="AM105">
            <v>0</v>
          </cell>
          <cell r="AN105">
            <v>0</v>
          </cell>
          <cell r="AO105">
            <v>0</v>
          </cell>
          <cell r="AP105">
            <v>0</v>
          </cell>
          <cell r="AQ105">
            <v>0</v>
          </cell>
          <cell r="AR105">
            <v>0</v>
          </cell>
          <cell r="AS105">
            <v>0</v>
          </cell>
          <cell r="AT105">
            <v>403.08119900703275</v>
          </cell>
          <cell r="AU105">
            <v>3.5830345262328125</v>
          </cell>
          <cell r="AV105">
            <v>37.472210586577248</v>
          </cell>
          <cell r="AW105">
            <v>46.373840403102882</v>
          </cell>
          <cell r="AX105">
            <v>359.34881375295652</v>
          </cell>
          <cell r="AY105">
            <v>31.258781802663258</v>
          </cell>
          <cell r="AZ105">
            <v>5.3856622283939597</v>
          </cell>
          <cell r="BA105">
            <v>1.9317298098874371</v>
          </cell>
          <cell r="BB105">
            <v>0</v>
          </cell>
          <cell r="BC105">
            <v>0</v>
          </cell>
          <cell r="BD105">
            <v>0</v>
          </cell>
          <cell r="BE105">
            <v>0</v>
          </cell>
          <cell r="BF105">
            <v>0</v>
          </cell>
          <cell r="BG105">
            <v>35978.82215382751</v>
          </cell>
          <cell r="BH105">
            <v>0</v>
          </cell>
          <cell r="BI105">
            <v>4766.2598571416966</v>
          </cell>
          <cell r="BJ105">
            <v>0</v>
          </cell>
          <cell r="BK105">
            <v>0</v>
          </cell>
          <cell r="BL105">
            <v>0</v>
          </cell>
          <cell r="BM105">
            <v>0</v>
          </cell>
          <cell r="BN105">
            <v>39.89335044593625</v>
          </cell>
        </row>
        <row r="106">
          <cell r="A106" t="str">
            <v>P102</v>
          </cell>
          <cell r="B106" t="str">
            <v>Education services</v>
          </cell>
          <cell r="C106">
            <v>33155.42423882852</v>
          </cell>
          <cell r="E106">
            <v>0</v>
          </cell>
          <cell r="F106">
            <v>0</v>
          </cell>
          <cell r="G106">
            <v>0</v>
          </cell>
          <cell r="H106">
            <v>0</v>
          </cell>
          <cell r="I106">
            <v>0</v>
          </cell>
          <cell r="J106">
            <v>0.35318117441465868</v>
          </cell>
          <cell r="K106">
            <v>0.59645538883127247</v>
          </cell>
          <cell r="L106">
            <v>32.218313655943035</v>
          </cell>
          <cell r="M106">
            <v>11.03516295983848</v>
          </cell>
          <cell r="N106">
            <v>2.7851861021385398</v>
          </cell>
          <cell r="O106">
            <v>2.1426855584834632</v>
          </cell>
          <cell r="P106">
            <v>0.99737308006646941</v>
          </cell>
          <cell r="Q106">
            <v>0.59013662989637172</v>
          </cell>
          <cell r="R106">
            <v>2.9105967260844769</v>
          </cell>
          <cell r="S106">
            <v>11.625587990936001</v>
          </cell>
          <cell r="T106">
            <v>7.7752263622235542</v>
          </cell>
          <cell r="U106">
            <v>0.46218851404062311</v>
          </cell>
          <cell r="V106">
            <v>18.38346823195927</v>
          </cell>
          <cell r="W106">
            <v>25.921867441519606</v>
          </cell>
          <cell r="X106">
            <v>3.6689056624476724</v>
          </cell>
          <cell r="Y106">
            <v>6.9741290221875873</v>
          </cell>
          <cell r="Z106">
            <v>1.5804252885872723</v>
          </cell>
          <cell r="AA106">
            <v>2.2617192995220337</v>
          </cell>
          <cell r="AB106">
            <v>16.870501005127135</v>
          </cell>
          <cell r="AC106">
            <v>2.7659784898971709</v>
          </cell>
          <cell r="AD106">
            <v>6.4185320621641697</v>
          </cell>
          <cell r="AE106">
            <v>18.161780852662964</v>
          </cell>
          <cell r="AF106">
            <v>284.96130065736992</v>
          </cell>
          <cell r="AG106">
            <v>1.9005980832561034</v>
          </cell>
          <cell r="AH106">
            <v>1.9925414326796276</v>
          </cell>
          <cell r="AI106">
            <v>16.059884468556604</v>
          </cell>
          <cell r="AJ106">
            <v>2.756410072076612</v>
          </cell>
          <cell r="AK106">
            <v>1.4207393259258709</v>
          </cell>
          <cell r="AL106">
            <v>1.8185626523434846</v>
          </cell>
          <cell r="AM106">
            <v>8.5106097763829798</v>
          </cell>
          <cell r="AN106">
            <v>32.517466784601979</v>
          </cell>
          <cell r="AO106">
            <v>0</v>
          </cell>
          <cell r="AP106">
            <v>40.913875229307081</v>
          </cell>
          <cell r="AQ106">
            <v>32.717940200217903</v>
          </cell>
          <cell r="AR106">
            <v>31.494590627395944</v>
          </cell>
          <cell r="AS106">
            <v>13.092054069572253</v>
          </cell>
          <cell r="AT106">
            <v>128.69187854230898</v>
          </cell>
          <cell r="AU106">
            <v>8.135837197464485E-2</v>
          </cell>
          <cell r="AV106">
            <v>3.1800109720918237</v>
          </cell>
          <cell r="AW106">
            <v>73.507754867827245</v>
          </cell>
          <cell r="AX106">
            <v>30.568230218956863</v>
          </cell>
          <cell r="AY106">
            <v>342.66848858421554</v>
          </cell>
          <cell r="AZ106">
            <v>59.039304457847798</v>
          </cell>
          <cell r="BA106">
            <v>21.176223004660052</v>
          </cell>
          <cell r="BB106">
            <v>82.440118269430187</v>
          </cell>
          <cell r="BC106">
            <v>3.3288381755553558</v>
          </cell>
          <cell r="BD106">
            <v>19.41028576503869</v>
          </cell>
          <cell r="BE106">
            <v>8.5468530375440093</v>
          </cell>
          <cell r="BF106">
            <v>242.92838212753534</v>
          </cell>
          <cell r="BG106">
            <v>0</v>
          </cell>
          <cell r="BH106">
            <v>22.978822217221445</v>
          </cell>
          <cell r="BI106">
            <v>40.206583302465859</v>
          </cell>
          <cell r="BJ106">
            <v>0.25108812827976501</v>
          </cell>
          <cell r="BK106">
            <v>2.7281543833321429</v>
          </cell>
          <cell r="BL106">
            <v>16.257683773338805</v>
          </cell>
          <cell r="BM106">
            <v>0.97136183488679861</v>
          </cell>
          <cell r="BN106">
            <v>211.26359422958629</v>
          </cell>
        </row>
        <row r="107">
          <cell r="A107" t="str">
            <v>P103</v>
          </cell>
          <cell r="B107" t="str">
            <v>Health, social services</v>
          </cell>
          <cell r="C107">
            <v>101395.95665532484</v>
          </cell>
          <cell r="E107">
            <v>2506.319049924035</v>
          </cell>
          <cell r="F107">
            <v>253.92554217490186</v>
          </cell>
          <cell r="G107">
            <v>23.873412372139786</v>
          </cell>
          <cell r="H107">
            <v>0</v>
          </cell>
          <cell r="I107">
            <v>0</v>
          </cell>
          <cell r="J107">
            <v>0</v>
          </cell>
          <cell r="K107">
            <v>0</v>
          </cell>
          <cell r="L107">
            <v>0</v>
          </cell>
          <cell r="M107">
            <v>0</v>
          </cell>
          <cell r="N107">
            <v>0</v>
          </cell>
          <cell r="O107">
            <v>0</v>
          </cell>
          <cell r="P107">
            <v>0</v>
          </cell>
          <cell r="Q107">
            <v>0</v>
          </cell>
          <cell r="R107">
            <v>0</v>
          </cell>
          <cell r="S107">
            <v>0</v>
          </cell>
          <cell r="T107">
            <v>0</v>
          </cell>
          <cell r="U107">
            <v>0</v>
          </cell>
          <cell r="V107">
            <v>0</v>
          </cell>
          <cell r="W107">
            <v>0</v>
          </cell>
          <cell r="X107">
            <v>0</v>
          </cell>
          <cell r="Y107">
            <v>0</v>
          </cell>
          <cell r="Z107">
            <v>0</v>
          </cell>
          <cell r="AA107">
            <v>0</v>
          </cell>
          <cell r="AB107">
            <v>0</v>
          </cell>
          <cell r="AC107">
            <v>0</v>
          </cell>
          <cell r="AD107">
            <v>0</v>
          </cell>
          <cell r="AE107">
            <v>0</v>
          </cell>
          <cell r="AF107">
            <v>0</v>
          </cell>
          <cell r="AG107">
            <v>0</v>
          </cell>
          <cell r="AH107">
            <v>0</v>
          </cell>
          <cell r="AI107">
            <v>0</v>
          </cell>
          <cell r="AJ107">
            <v>0</v>
          </cell>
          <cell r="AK107">
            <v>0</v>
          </cell>
          <cell r="AL107">
            <v>0</v>
          </cell>
          <cell r="AM107">
            <v>29.179992469167988</v>
          </cell>
          <cell r="AN107">
            <v>0</v>
          </cell>
          <cell r="AO107">
            <v>0</v>
          </cell>
          <cell r="AP107">
            <v>0</v>
          </cell>
          <cell r="AQ107">
            <v>0</v>
          </cell>
          <cell r="AR107">
            <v>0</v>
          </cell>
          <cell r="AS107">
            <v>0</v>
          </cell>
          <cell r="AT107">
            <v>552.21884972470173</v>
          </cell>
          <cell r="AU107">
            <v>4.9087360300465086</v>
          </cell>
          <cell r="AV107">
            <v>51.336706047657579</v>
          </cell>
          <cell r="AW107">
            <v>63.531886051255356</v>
          </cell>
          <cell r="AX107">
            <v>492.3057415464591</v>
          </cell>
          <cell r="AY107">
            <v>971.07494286754206</v>
          </cell>
          <cell r="AZ107">
            <v>167.30919566084822</v>
          </cell>
          <cell r="BA107">
            <v>60.0104772672926</v>
          </cell>
          <cell r="BB107">
            <v>5047.3272122963835</v>
          </cell>
          <cell r="BC107">
            <v>217.67504903132175</v>
          </cell>
          <cell r="BD107">
            <v>537.99056144277824</v>
          </cell>
          <cell r="BE107">
            <v>120.62568232467757</v>
          </cell>
          <cell r="BF107">
            <v>5388.5042896036593</v>
          </cell>
          <cell r="BG107">
            <v>9048.3135689779465</v>
          </cell>
          <cell r="BH107">
            <v>1490.1709470168962</v>
          </cell>
          <cell r="BI107">
            <v>286.68666597908771</v>
          </cell>
          <cell r="BJ107">
            <v>51.047382038181311</v>
          </cell>
          <cell r="BK107">
            <v>89.702080235153787</v>
          </cell>
          <cell r="BL107">
            <v>852.65387650460139</v>
          </cell>
          <cell r="BM107">
            <v>60.890397455008163</v>
          </cell>
          <cell r="BN107">
            <v>1442.3238299698487</v>
          </cell>
        </row>
        <row r="108">
          <cell r="A108" t="str">
            <v>P104</v>
          </cell>
          <cell r="B108" t="str">
            <v>Other services n.e.c.</v>
          </cell>
          <cell r="C108">
            <v>142506.71871117319</v>
          </cell>
          <cell r="E108">
            <v>775.90206448573838</v>
          </cell>
          <cell r="F108">
            <v>78.933786814824032</v>
          </cell>
          <cell r="G108">
            <v>6.9033928042846764</v>
          </cell>
          <cell r="H108">
            <v>1098.7914821745371</v>
          </cell>
          <cell r="I108">
            <v>156.60077069894555</v>
          </cell>
          <cell r="J108">
            <v>1832.3702551625511</v>
          </cell>
          <cell r="K108">
            <v>437.62482965052368</v>
          </cell>
          <cell r="L108">
            <v>6684.0028534292951</v>
          </cell>
          <cell r="M108">
            <v>3190.2139965673859</v>
          </cell>
          <cell r="N108">
            <v>1071.0138748833874</v>
          </cell>
          <cell r="O108">
            <v>555.35410710477879</v>
          </cell>
          <cell r="P108">
            <v>220.58475149027319</v>
          </cell>
          <cell r="Q108">
            <v>232.20948401547719</v>
          </cell>
          <cell r="R108">
            <v>829.77485070885757</v>
          </cell>
          <cell r="S108">
            <v>3951.9227480261434</v>
          </cell>
          <cell r="T108">
            <v>1745.6962009157887</v>
          </cell>
          <cell r="U108">
            <v>807.48857155640212</v>
          </cell>
          <cell r="V108">
            <v>3263.2634025919178</v>
          </cell>
          <cell r="W108">
            <v>3704.9778465525833</v>
          </cell>
          <cell r="X108">
            <v>275.14254882906818</v>
          </cell>
          <cell r="Y108">
            <v>1579.4927407779719</v>
          </cell>
          <cell r="Z108">
            <v>205.79600629523264</v>
          </cell>
          <cell r="AA108">
            <v>957.77872073203878</v>
          </cell>
          <cell r="AB108">
            <v>4551.8223986762359</v>
          </cell>
          <cell r="AC108">
            <v>1274.2194588380341</v>
          </cell>
          <cell r="AD108">
            <v>1877.1601607607545</v>
          </cell>
          <cell r="AE108">
            <v>1857.4488373380573</v>
          </cell>
          <cell r="AF108">
            <v>1405.8237311373236</v>
          </cell>
          <cell r="AG108">
            <v>192.70252281666467</v>
          </cell>
          <cell r="AH108">
            <v>224.71319076703466</v>
          </cell>
          <cell r="AI108">
            <v>6937.4871696217515</v>
          </cell>
          <cell r="AJ108">
            <v>1111.5070600787465</v>
          </cell>
          <cell r="AK108">
            <v>811.7651739175609</v>
          </cell>
          <cell r="AL108">
            <v>503.55072838903789</v>
          </cell>
          <cell r="AM108">
            <v>33.308686227678699</v>
          </cell>
          <cell r="AN108">
            <v>43.949531363540551</v>
          </cell>
          <cell r="AO108">
            <v>1013.5661525337816</v>
          </cell>
          <cell r="AP108">
            <v>0</v>
          </cell>
          <cell r="AQ108">
            <v>147.27594881960479</v>
          </cell>
          <cell r="AR108">
            <v>295.46043608178024</v>
          </cell>
          <cell r="AS108">
            <v>982.10752020705615</v>
          </cell>
          <cell r="AT108">
            <v>3519.1691830550863</v>
          </cell>
          <cell r="AU108">
            <v>31.386298714760706</v>
          </cell>
          <cell r="AV108">
            <v>328.46061762055638</v>
          </cell>
          <cell r="AW108">
            <v>405.37724063104577</v>
          </cell>
          <cell r="AX108">
            <v>3141.409750365638</v>
          </cell>
          <cell r="AY108">
            <v>115.4793749933182</v>
          </cell>
          <cell r="AZ108">
            <v>19.896261856470371</v>
          </cell>
          <cell r="BA108">
            <v>7.1363929826196602</v>
          </cell>
          <cell r="BB108">
            <v>3695.487336799441</v>
          </cell>
          <cell r="BC108">
            <v>165.14552407870724</v>
          </cell>
          <cell r="BD108">
            <v>423.48085888976726</v>
          </cell>
          <cell r="BE108">
            <v>89.246850111460262</v>
          </cell>
          <cell r="BF108">
            <v>3946.6549153645042</v>
          </cell>
          <cell r="BG108">
            <v>970.26688623896928</v>
          </cell>
          <cell r="BH108">
            <v>423.78442486523551</v>
          </cell>
          <cell r="BI108">
            <v>260.27518034964464</v>
          </cell>
          <cell r="BJ108">
            <v>19.058193407683866</v>
          </cell>
          <cell r="BK108">
            <v>39.316582151555544</v>
          </cell>
          <cell r="BL108">
            <v>251.79512854806148</v>
          </cell>
          <cell r="BM108">
            <v>12.875811494887222</v>
          </cell>
          <cell r="BN108">
            <v>1668.0382734285859</v>
          </cell>
        </row>
        <row r="109">
          <cell r="A109" t="str">
            <v>D1</v>
          </cell>
          <cell r="B109" t="str">
            <v>Purchases by non- residents</v>
          </cell>
          <cell r="C109">
            <v>0</v>
          </cell>
          <cell r="E109">
            <v>0</v>
          </cell>
          <cell r="F109">
            <v>0</v>
          </cell>
          <cell r="G109">
            <v>0</v>
          </cell>
          <cell r="H109">
            <v>0</v>
          </cell>
          <cell r="I109">
            <v>0</v>
          </cell>
          <cell r="J109">
            <v>0</v>
          </cell>
          <cell r="K109">
            <v>0</v>
          </cell>
          <cell r="L109">
            <v>0</v>
          </cell>
          <cell r="M109">
            <v>0</v>
          </cell>
          <cell r="N109">
            <v>0</v>
          </cell>
          <cell r="O109">
            <v>0</v>
          </cell>
          <cell r="P109">
            <v>0</v>
          </cell>
          <cell r="Q109">
            <v>0</v>
          </cell>
          <cell r="R109">
            <v>0</v>
          </cell>
          <cell r="S109">
            <v>0</v>
          </cell>
          <cell r="T109">
            <v>0</v>
          </cell>
          <cell r="U109">
            <v>0</v>
          </cell>
          <cell r="V109">
            <v>0</v>
          </cell>
          <cell r="W109">
            <v>0</v>
          </cell>
          <cell r="X109">
            <v>0</v>
          </cell>
          <cell r="Y109">
            <v>0</v>
          </cell>
          <cell r="Z109">
            <v>0</v>
          </cell>
          <cell r="AA109">
            <v>0</v>
          </cell>
          <cell r="AB109">
            <v>0</v>
          </cell>
          <cell r="AC109">
            <v>0</v>
          </cell>
          <cell r="AD109">
            <v>0</v>
          </cell>
          <cell r="AE109">
            <v>0</v>
          </cell>
          <cell r="AF109">
            <v>0</v>
          </cell>
          <cell r="AG109">
            <v>0</v>
          </cell>
          <cell r="AH109">
            <v>0</v>
          </cell>
          <cell r="AI109">
            <v>0</v>
          </cell>
          <cell r="AJ109">
            <v>0</v>
          </cell>
          <cell r="AK109">
            <v>0</v>
          </cell>
          <cell r="AL109">
            <v>0</v>
          </cell>
          <cell r="AM109">
            <v>0</v>
          </cell>
          <cell r="AN109">
            <v>0</v>
          </cell>
          <cell r="AO109">
            <v>0</v>
          </cell>
          <cell r="AP109">
            <v>0</v>
          </cell>
          <cell r="AQ109">
            <v>0</v>
          </cell>
          <cell r="AR109">
            <v>0</v>
          </cell>
          <cell r="AS109">
            <v>0</v>
          </cell>
          <cell r="AT109">
            <v>0</v>
          </cell>
          <cell r="AU109">
            <v>0</v>
          </cell>
          <cell r="AV109">
            <v>0</v>
          </cell>
          <cell r="AW109">
            <v>0</v>
          </cell>
          <cell r="AX109">
            <v>0</v>
          </cell>
          <cell r="AY109">
            <v>0</v>
          </cell>
          <cell r="AZ109">
            <v>0</v>
          </cell>
          <cell r="BA109">
            <v>0</v>
          </cell>
          <cell r="BB109">
            <v>0</v>
          </cell>
          <cell r="BC109">
            <v>0</v>
          </cell>
          <cell r="BD109">
            <v>0</v>
          </cell>
          <cell r="BE109">
            <v>0</v>
          </cell>
          <cell r="BF109">
            <v>0</v>
          </cell>
          <cell r="BG109">
            <v>0</v>
          </cell>
          <cell r="BH109">
            <v>0</v>
          </cell>
          <cell r="BI109">
            <v>0</v>
          </cell>
          <cell r="BJ109">
            <v>0</v>
          </cell>
          <cell r="BK109">
            <v>0</v>
          </cell>
          <cell r="BL109">
            <v>0</v>
          </cell>
          <cell r="BM109">
            <v>0</v>
          </cell>
          <cell r="BN109">
            <v>0</v>
          </cell>
        </row>
        <row r="110">
          <cell r="A110" t="str">
            <v>D2</v>
          </cell>
          <cell r="B110" t="str">
            <v>Purchases by residents</v>
          </cell>
          <cell r="C110">
            <v>30755</v>
          </cell>
          <cell r="E110">
            <v>0</v>
          </cell>
          <cell r="F110">
            <v>0</v>
          </cell>
          <cell r="G110">
            <v>0</v>
          </cell>
          <cell r="H110">
            <v>0</v>
          </cell>
          <cell r="I110">
            <v>0</v>
          </cell>
          <cell r="J110">
            <v>0</v>
          </cell>
          <cell r="K110">
            <v>0</v>
          </cell>
          <cell r="L110">
            <v>0</v>
          </cell>
          <cell r="M110">
            <v>0</v>
          </cell>
          <cell r="N110">
            <v>0</v>
          </cell>
          <cell r="O110">
            <v>0</v>
          </cell>
          <cell r="P110">
            <v>0</v>
          </cell>
          <cell r="Q110">
            <v>0</v>
          </cell>
          <cell r="R110">
            <v>0</v>
          </cell>
          <cell r="S110">
            <v>0</v>
          </cell>
          <cell r="T110">
            <v>0</v>
          </cell>
          <cell r="U110">
            <v>0</v>
          </cell>
          <cell r="V110">
            <v>0</v>
          </cell>
          <cell r="W110">
            <v>0</v>
          </cell>
          <cell r="X110">
            <v>0</v>
          </cell>
          <cell r="Y110">
            <v>0</v>
          </cell>
          <cell r="Z110">
            <v>0</v>
          </cell>
          <cell r="AA110">
            <v>0</v>
          </cell>
          <cell r="AB110">
            <v>0</v>
          </cell>
          <cell r="AC110">
            <v>0</v>
          </cell>
          <cell r="AD110">
            <v>0</v>
          </cell>
          <cell r="AE110">
            <v>0</v>
          </cell>
          <cell r="AF110">
            <v>0</v>
          </cell>
          <cell r="AG110">
            <v>0</v>
          </cell>
          <cell r="AH110">
            <v>0</v>
          </cell>
          <cell r="AI110">
            <v>0</v>
          </cell>
          <cell r="AJ110">
            <v>0</v>
          </cell>
          <cell r="AK110">
            <v>0</v>
          </cell>
          <cell r="AL110">
            <v>0</v>
          </cell>
          <cell r="AM110">
            <v>0</v>
          </cell>
          <cell r="AN110">
            <v>0</v>
          </cell>
          <cell r="AO110">
            <v>0</v>
          </cell>
          <cell r="AP110">
            <v>0</v>
          </cell>
          <cell r="AQ110">
            <v>0</v>
          </cell>
          <cell r="AR110">
            <v>0</v>
          </cell>
          <cell r="AS110">
            <v>0</v>
          </cell>
          <cell r="AT110">
            <v>0</v>
          </cell>
          <cell r="AU110">
            <v>0</v>
          </cell>
          <cell r="AV110">
            <v>0</v>
          </cell>
          <cell r="AW110">
            <v>0</v>
          </cell>
          <cell r="AX110">
            <v>0</v>
          </cell>
          <cell r="AY110">
            <v>0</v>
          </cell>
          <cell r="AZ110">
            <v>0</v>
          </cell>
          <cell r="BA110">
            <v>0</v>
          </cell>
          <cell r="BB110">
            <v>0</v>
          </cell>
          <cell r="BC110">
            <v>0</v>
          </cell>
          <cell r="BD110">
            <v>0</v>
          </cell>
          <cell r="BE110">
            <v>0</v>
          </cell>
          <cell r="BF110">
            <v>0</v>
          </cell>
          <cell r="BG110">
            <v>0</v>
          </cell>
          <cell r="BH110">
            <v>0</v>
          </cell>
          <cell r="BI110">
            <v>0</v>
          </cell>
          <cell r="BJ110">
            <v>0</v>
          </cell>
          <cell r="BK110">
            <v>0</v>
          </cell>
          <cell r="BL110">
            <v>0</v>
          </cell>
          <cell r="BM110">
            <v>0</v>
          </cell>
          <cell r="BN110">
            <v>0</v>
          </cell>
        </row>
        <row r="111">
          <cell r="B111" t="str">
            <v>Total Industry</v>
          </cell>
          <cell r="C111">
            <v>5068291.2687752387</v>
          </cell>
          <cell r="E111">
            <v>60037.000000237611</v>
          </cell>
          <cell r="F111">
            <v>5867.9999999897509</v>
          </cell>
          <cell r="G111">
            <v>771.00000000298826</v>
          </cell>
          <cell r="H111">
            <v>27650.478051099089</v>
          </cell>
          <cell r="I111">
            <v>16115.651522742521</v>
          </cell>
          <cell r="J111">
            <v>58508.333189807738</v>
          </cell>
          <cell r="K111">
            <v>17867.681371313356</v>
          </cell>
          <cell r="L111">
            <v>137727.60456262124</v>
          </cell>
          <cell r="M111">
            <v>35973.125149191175</v>
          </cell>
          <cell r="N111">
            <v>14629.691523192614</v>
          </cell>
          <cell r="O111">
            <v>10133.599221210174</v>
          </cell>
          <cell r="P111">
            <v>3584.7914598539055</v>
          </cell>
          <cell r="Q111">
            <v>4231.4920315254049</v>
          </cell>
          <cell r="R111">
            <v>17053.433410107831</v>
          </cell>
          <cell r="S111">
            <v>37309.120668217322</v>
          </cell>
          <cell r="T111">
            <v>19216.128254751984</v>
          </cell>
          <cell r="U111">
            <v>65396.012615706284</v>
          </cell>
          <cell r="V111">
            <v>61802.556200497762</v>
          </cell>
          <cell r="W111">
            <v>68047.955318592605</v>
          </cell>
          <cell r="X111">
            <v>8235.3428236045165</v>
          </cell>
          <cell r="Y111">
            <v>19223.492311156744</v>
          </cell>
          <cell r="Z111">
            <v>4856.7109265980816</v>
          </cell>
          <cell r="AA111">
            <v>22195.067270080493</v>
          </cell>
          <cell r="AB111">
            <v>82234.555594638936</v>
          </cell>
          <cell r="AC111">
            <v>24523.72650404934</v>
          </cell>
          <cell r="AD111">
            <v>40427.257292853472</v>
          </cell>
          <cell r="AE111">
            <v>37265.572560207947</v>
          </cell>
          <cell r="AF111">
            <v>25422.468652363787</v>
          </cell>
          <cell r="AG111">
            <v>5586.0113611058605</v>
          </cell>
          <cell r="AH111">
            <v>3798.8789626198432</v>
          </cell>
          <cell r="AI111">
            <v>139390.49718279537</v>
          </cell>
          <cell r="AJ111">
            <v>8404.8773181812285</v>
          </cell>
          <cell r="AK111">
            <v>12043.439245685131</v>
          </cell>
          <cell r="AL111">
            <v>19020.381946155245</v>
          </cell>
          <cell r="AM111">
            <v>28041.871890458777</v>
          </cell>
          <cell r="AN111">
            <v>14822.617002083087</v>
          </cell>
          <cell r="AO111">
            <v>133335.97325799291</v>
          </cell>
          <cell r="AP111">
            <v>83267.655245511763</v>
          </cell>
          <cell r="AQ111">
            <v>68057.363157745131</v>
          </cell>
          <cell r="AR111">
            <v>29136.140758514284</v>
          </cell>
          <cell r="AS111">
            <v>25545.997102236212</v>
          </cell>
          <cell r="AT111">
            <v>80908.804490524795</v>
          </cell>
          <cell r="AU111">
            <v>946.45786999655616</v>
          </cell>
          <cell r="AV111">
            <v>13784.432419999881</v>
          </cell>
          <cell r="AW111">
            <v>15205.744809160222</v>
          </cell>
          <cell r="AX111">
            <v>80272.514105893817</v>
          </cell>
          <cell r="AY111">
            <v>43494.99999971583</v>
          </cell>
          <cell r="AZ111">
            <v>44000.000000010565</v>
          </cell>
          <cell r="BA111">
            <v>56507.000000206201</v>
          </cell>
          <cell r="BB111">
            <v>76152.522921429816</v>
          </cell>
          <cell r="BC111">
            <v>5703.7861766399728</v>
          </cell>
          <cell r="BD111">
            <v>11369.066838961553</v>
          </cell>
          <cell r="BE111">
            <v>1725.0000000989533</v>
          </cell>
          <cell r="BF111">
            <v>76234.040483597113</v>
          </cell>
          <cell r="BG111">
            <v>176306</v>
          </cell>
          <cell r="BH111">
            <v>18362.729707935559</v>
          </cell>
          <cell r="BI111">
            <v>58053.999999608044</v>
          </cell>
          <cell r="BJ111">
            <v>619.32808782418215</v>
          </cell>
          <cell r="BK111">
            <v>1355.729049071361</v>
          </cell>
          <cell r="BL111">
            <v>14772.07460526785</v>
          </cell>
          <cell r="BM111">
            <v>1595.1385492826839</v>
          </cell>
          <cell r="BN111">
            <v>88196.648999789657</v>
          </cell>
        </row>
        <row r="113">
          <cell r="A113" t="str">
            <v>V1</v>
          </cell>
          <cell r="B113" t="str">
            <v>Total gross value added / GDP</v>
          </cell>
          <cell r="D113">
            <v>224109</v>
          </cell>
          <cell r="E113">
            <v>45109</v>
          </cell>
          <cell r="F113">
            <v>6939</v>
          </cell>
          <cell r="G113">
            <v>1742</v>
          </cell>
          <cell r="H113">
            <v>28289.2146307</v>
          </cell>
          <cell r="I113">
            <v>30604.686373799996</v>
          </cell>
          <cell r="J113">
            <v>80526.178827540294</v>
          </cell>
          <cell r="K113">
            <v>17352.819973401034</v>
          </cell>
          <cell r="L113">
            <v>34503.761664860707</v>
          </cell>
          <cell r="M113">
            <v>21795.667687800749</v>
          </cell>
          <cell r="N113">
            <v>3787.6505795160142</v>
          </cell>
          <cell r="O113">
            <v>4794.6164465429492</v>
          </cell>
          <cell r="P113">
            <v>751.44184094406194</v>
          </cell>
          <cell r="Q113">
            <v>1490.5079650850939</v>
          </cell>
          <cell r="R113">
            <v>8501.2716768214013</v>
          </cell>
          <cell r="S113">
            <v>10736.716150373753</v>
          </cell>
          <cell r="T113">
            <v>8815.3385796144466</v>
          </cell>
          <cell r="U113">
            <v>20534.599862844188</v>
          </cell>
          <cell r="V113">
            <v>15724.480122197099</v>
          </cell>
          <cell r="W113">
            <v>19955.305499164177</v>
          </cell>
          <cell r="X113">
            <v>3313.4054759303563</v>
          </cell>
          <cell r="Y113">
            <v>9640.8380028925603</v>
          </cell>
          <cell r="Z113">
            <v>2267.8071654000005</v>
          </cell>
          <cell r="AA113">
            <v>9389.7540765100021</v>
          </cell>
          <cell r="AB113">
            <v>23642.481783551324</v>
          </cell>
          <cell r="AC113">
            <v>11809.170344062306</v>
          </cell>
          <cell r="AD113">
            <v>16520.255457130315</v>
          </cell>
          <cell r="AE113">
            <v>14017.215867057221</v>
          </cell>
          <cell r="AF113">
            <v>8133.6093615399996</v>
          </cell>
          <cell r="AG113">
            <v>2395.8396492999996</v>
          </cell>
          <cell r="AH113">
            <v>1653.9583131099998</v>
          </cell>
          <cell r="AI113">
            <v>21133.982101000016</v>
          </cell>
          <cell r="AJ113">
            <v>3706.5143949466997</v>
          </cell>
          <cell r="AK113">
            <v>3593.679924500002</v>
          </cell>
          <cell r="AL113">
            <v>13200.548249930001</v>
          </cell>
          <cell r="AM113">
            <v>31393.128110287504</v>
          </cell>
          <cell r="AN113">
            <v>10389.382997879999</v>
          </cell>
          <cell r="AO113">
            <v>48189.598360841737</v>
          </cell>
          <cell r="AP113">
            <v>74441.571772552794</v>
          </cell>
          <cell r="AQ113">
            <v>60099.468546450844</v>
          </cell>
          <cell r="AR113">
            <v>35697.700678388777</v>
          </cell>
          <cell r="AS113">
            <v>18007.631472900473</v>
          </cell>
          <cell r="AT113">
            <v>70929.447211156614</v>
          </cell>
          <cell r="AU113">
            <v>384.85321099999965</v>
          </cell>
          <cell r="AV113">
            <v>3787.8338400000011</v>
          </cell>
          <cell r="AW113">
            <v>22713.918273389943</v>
          </cell>
          <cell r="AX113">
            <v>57737.087650158966</v>
          </cell>
          <cell r="AY113">
            <v>92001</v>
          </cell>
          <cell r="AZ113">
            <v>54119</v>
          </cell>
          <cell r="BA113">
            <v>52317</v>
          </cell>
          <cell r="BB113">
            <v>120050.36290123698</v>
          </cell>
          <cell r="BC113">
            <v>4716.5815872700869</v>
          </cell>
          <cell r="BD113">
            <v>4117.7782504119687</v>
          </cell>
          <cell r="BE113">
            <v>1127.9999777585356</v>
          </cell>
          <cell r="BF113">
            <v>59960.283080587251</v>
          </cell>
          <cell r="BG113">
            <v>259802</v>
          </cell>
          <cell r="BH113">
            <v>14956.235728641117</v>
          </cell>
          <cell r="BI113">
            <v>42375.999951374019</v>
          </cell>
          <cell r="BJ113">
            <v>299.87103739175143</v>
          </cell>
          <cell r="BK113">
            <v>599.86911112294911</v>
          </cell>
          <cell r="BL113">
            <v>3449.8091649997241</v>
          </cell>
          <cell r="BM113">
            <v>480.21478121327664</v>
          </cell>
          <cell r="BN113">
            <v>141555.75099999999</v>
          </cell>
        </row>
        <row r="114">
          <cell r="A114" t="str">
            <v>V2</v>
          </cell>
          <cell r="B114" t="str">
            <v>Compensation of employees</v>
          </cell>
          <cell r="E114">
            <v>12703</v>
          </cell>
          <cell r="F114">
            <v>1337</v>
          </cell>
          <cell r="G114">
            <v>611</v>
          </cell>
          <cell r="H114">
            <v>10409.807140000001</v>
          </cell>
          <cell r="I114">
            <v>20700.090378599998</v>
          </cell>
          <cell r="J114">
            <v>19154.286611393833</v>
          </cell>
          <cell r="K114">
            <v>6751.0379307104595</v>
          </cell>
          <cell r="L114">
            <v>17661.282685895894</v>
          </cell>
          <cell r="M114">
            <v>6996.4435130152306</v>
          </cell>
          <cell r="N114">
            <v>2672.4772758668082</v>
          </cell>
          <cell r="O114">
            <v>3957.8677193186991</v>
          </cell>
          <cell r="P114">
            <v>363.940233731121</v>
          </cell>
          <cell r="Q114">
            <v>712.75299865418197</v>
          </cell>
          <cell r="R114">
            <v>4288.2789039439467</v>
          </cell>
          <cell r="S114">
            <v>4629.5522862601256</v>
          </cell>
          <cell r="T114">
            <v>7519.8635155670218</v>
          </cell>
          <cell r="U114">
            <v>2442.657542277881</v>
          </cell>
          <cell r="V114">
            <v>5403.314808394477</v>
          </cell>
          <cell r="W114">
            <v>12051.753340064588</v>
          </cell>
          <cell r="X114">
            <v>1988.6119957911581</v>
          </cell>
          <cell r="Y114">
            <v>8149.22179402041</v>
          </cell>
          <cell r="Z114">
            <v>1366.2456872000002</v>
          </cell>
          <cell r="AA114">
            <v>2881.5215533199998</v>
          </cell>
          <cell r="AB114">
            <v>10284.648039789052</v>
          </cell>
          <cell r="AC114">
            <v>2469.3609771208457</v>
          </cell>
          <cell r="AD114">
            <v>13734.236614471425</v>
          </cell>
          <cell r="AE114">
            <v>11391.515255316281</v>
          </cell>
          <cell r="AF114">
            <v>5327.2681000729999</v>
          </cell>
          <cell r="AG114">
            <v>1659.6031819520001</v>
          </cell>
          <cell r="AH114">
            <v>698.82361016800007</v>
          </cell>
          <cell r="AI114">
            <v>13324.749485954002</v>
          </cell>
          <cell r="AJ114">
            <v>3041.4165479742996</v>
          </cell>
          <cell r="AK114">
            <v>2889.6311525600004</v>
          </cell>
          <cell r="AL114">
            <v>2625.2956861659995</v>
          </cell>
          <cell r="AM114">
            <v>12933.303687048103</v>
          </cell>
          <cell r="AN114">
            <v>2252.3937180473999</v>
          </cell>
          <cell r="AO114">
            <v>23743.834867386191</v>
          </cell>
          <cell r="AP114">
            <v>42797.914131994636</v>
          </cell>
          <cell r="AQ114">
            <v>36272.549899898215</v>
          </cell>
          <cell r="AR114">
            <v>17999.439775661529</v>
          </cell>
          <cell r="AS114">
            <v>6678.8392449443745</v>
          </cell>
          <cell r="AT114">
            <v>26879.271194282694</v>
          </cell>
          <cell r="AU114">
            <v>73.618803100000036</v>
          </cell>
          <cell r="AV114">
            <v>1522.577237</v>
          </cell>
          <cell r="AW114">
            <v>9953.2394061725972</v>
          </cell>
          <cell r="AX114">
            <v>17355.94646573026</v>
          </cell>
          <cell r="AY114">
            <v>41550</v>
          </cell>
          <cell r="AZ114">
            <v>16965</v>
          </cell>
          <cell r="BA114">
            <v>32865</v>
          </cell>
          <cell r="BB114">
            <v>5864.218198665345</v>
          </cell>
          <cell r="BC114">
            <v>1247.5989349371948</v>
          </cell>
          <cell r="BD114">
            <v>3480.7991475614226</v>
          </cell>
          <cell r="BE114">
            <v>1109.2218665108571</v>
          </cell>
          <cell r="BF114">
            <v>44591.055070991686</v>
          </cell>
          <cell r="BG114">
            <v>225220</v>
          </cell>
          <cell r="BH114">
            <v>7320.8166815843251</v>
          </cell>
          <cell r="BI114">
            <v>19678.004743426012</v>
          </cell>
          <cell r="BJ114">
            <v>170.4058576973737</v>
          </cell>
          <cell r="BK114">
            <v>401.12840678638759</v>
          </cell>
          <cell r="BL114">
            <v>2765.9343318073875</v>
          </cell>
          <cell r="BM114">
            <v>366.0405603395975</v>
          </cell>
          <cell r="BN114">
            <v>58122</v>
          </cell>
        </row>
        <row r="115">
          <cell r="A115" t="str">
            <v>V3</v>
          </cell>
          <cell r="B115" t="str">
            <v>Taxes less subsidies</v>
          </cell>
          <cell r="D115">
            <v>224109</v>
          </cell>
          <cell r="E115">
            <v>-167.54414562697593</v>
          </cell>
          <cell r="F115">
            <v>94.967429674299112</v>
          </cell>
          <cell r="G115">
            <v>11.390890201364268</v>
          </cell>
          <cell r="H115">
            <v>400.45987188750087</v>
          </cell>
          <cell r="I115">
            <v>536.56638781249262</v>
          </cell>
          <cell r="J115">
            <v>426.78211733357932</v>
          </cell>
          <cell r="K115">
            <v>161.00676013314623</v>
          </cell>
          <cell r="L115">
            <v>30.336751243721082</v>
          </cell>
          <cell r="M115">
            <v>257.09465206733671</v>
          </cell>
          <cell r="N115">
            <v>24.109189990388831</v>
          </cell>
          <cell r="O115">
            <v>42.928059840668539</v>
          </cell>
          <cell r="P115">
            <v>-6.893279364028837</v>
          </cell>
          <cell r="Q115">
            <v>29.805765836769595</v>
          </cell>
          <cell r="R115">
            <v>63.044752378878783</v>
          </cell>
          <cell r="S115">
            <v>-10.778784468648876</v>
          </cell>
          <cell r="T115">
            <v>123.80221905216241</v>
          </cell>
          <cell r="U115">
            <v>280.66392964605251</v>
          </cell>
          <cell r="V115">
            <v>-1000.2523602433625</v>
          </cell>
          <cell r="W115">
            <v>215.83544920519796</v>
          </cell>
          <cell r="X115">
            <v>-1.2943113717323014</v>
          </cell>
          <cell r="Y115">
            <v>-45.819943553624014</v>
          </cell>
          <cell r="Z115">
            <v>16.709681347878703</v>
          </cell>
          <cell r="AA115">
            <v>22.088765186787001</v>
          </cell>
          <cell r="AB115">
            <v>126.97536881992673</v>
          </cell>
          <cell r="AC115">
            <v>1.8055224702780635</v>
          </cell>
          <cell r="AD115">
            <v>-28.477924170288684</v>
          </cell>
          <cell r="AE115">
            <v>-287.06565269039675</v>
          </cell>
          <cell r="AF115">
            <v>73.958426274323642</v>
          </cell>
          <cell r="AG115">
            <v>2.484946950841799</v>
          </cell>
          <cell r="AH115">
            <v>32.371563524606245</v>
          </cell>
          <cell r="AI115">
            <v>-179.75778740221622</v>
          </cell>
          <cell r="AJ115">
            <v>20.785609234851272</v>
          </cell>
          <cell r="AK115">
            <v>14.62993691554562</v>
          </cell>
          <cell r="AL115">
            <v>39.037110792963354</v>
          </cell>
          <cell r="AM115">
            <v>-168.41828790450711</v>
          </cell>
          <cell r="AN115">
            <v>-283.36867208848594</v>
          </cell>
          <cell r="AO115">
            <v>655.75674408371913</v>
          </cell>
          <cell r="AP115">
            <v>1847.3614429257084</v>
          </cell>
          <cell r="AQ115">
            <v>1510.9140523288943</v>
          </cell>
          <cell r="AR115">
            <v>605.97381453167407</v>
          </cell>
          <cell r="AS115">
            <v>427.60331669098883</v>
          </cell>
          <cell r="AT115">
            <v>1172.038985604989</v>
          </cell>
          <cell r="AU115">
            <v>26.163997666128658</v>
          </cell>
          <cell r="AV115">
            <v>97.120645836956783</v>
          </cell>
          <cell r="AW115">
            <v>238.58617545581481</v>
          </cell>
          <cell r="AX115">
            <v>480.96512781910008</v>
          </cell>
          <cell r="AY115">
            <v>1462.0759605993576</v>
          </cell>
          <cell r="AZ115">
            <v>1034.1710039207724</v>
          </cell>
          <cell r="BA115">
            <v>606.05390612021597</v>
          </cell>
          <cell r="BB115">
            <v>11358.223675365118</v>
          </cell>
          <cell r="BC115">
            <v>98.35982931583429</v>
          </cell>
          <cell r="BD115">
            <v>88.792172817069897</v>
          </cell>
          <cell r="BE115">
            <v>-5.0341026524285226</v>
          </cell>
          <cell r="BF115">
            <v>584.51225740360815</v>
          </cell>
          <cell r="BG115">
            <v>3339.4056770914203</v>
          </cell>
          <cell r="BH115">
            <v>487.7235331989362</v>
          </cell>
          <cell r="BI115">
            <v>835.94020184300871</v>
          </cell>
          <cell r="BJ115">
            <v>-169.90096451946263</v>
          </cell>
          <cell r="BK115">
            <v>57.028594881365905</v>
          </cell>
          <cell r="BL115">
            <v>216.64023748055541</v>
          </cell>
          <cell r="BM115">
            <v>59.54564620758017</v>
          </cell>
          <cell r="BN115">
            <v>0</v>
          </cell>
        </row>
        <row r="116">
          <cell r="A116" t="str">
            <v>V4</v>
          </cell>
          <cell r="B116" t="str">
            <v xml:space="preserve">   Taxes on products</v>
          </cell>
          <cell r="D116">
            <v>230000</v>
          </cell>
          <cell r="E116">
            <v>0</v>
          </cell>
          <cell r="F116">
            <v>0</v>
          </cell>
          <cell r="G116">
            <v>0</v>
          </cell>
          <cell r="H116">
            <v>0</v>
          </cell>
          <cell r="I116">
            <v>0</v>
          </cell>
          <cell r="J116">
            <v>0</v>
          </cell>
          <cell r="K116">
            <v>0</v>
          </cell>
          <cell r="L116">
            <v>0</v>
          </cell>
          <cell r="M116">
            <v>0</v>
          </cell>
          <cell r="N116">
            <v>0</v>
          </cell>
          <cell r="O116">
            <v>0</v>
          </cell>
          <cell r="P116">
            <v>0</v>
          </cell>
          <cell r="Q116">
            <v>0</v>
          </cell>
          <cell r="R116">
            <v>0</v>
          </cell>
          <cell r="S116">
            <v>0</v>
          </cell>
          <cell r="T116">
            <v>0</v>
          </cell>
          <cell r="U116">
            <v>0</v>
          </cell>
          <cell r="V116">
            <v>0</v>
          </cell>
          <cell r="W116">
            <v>0</v>
          </cell>
          <cell r="X116">
            <v>0</v>
          </cell>
          <cell r="Y116">
            <v>0</v>
          </cell>
          <cell r="Z116">
            <v>0</v>
          </cell>
          <cell r="AA116">
            <v>0</v>
          </cell>
          <cell r="AB116">
            <v>0</v>
          </cell>
          <cell r="AC116">
            <v>0</v>
          </cell>
          <cell r="AD116">
            <v>0</v>
          </cell>
          <cell r="AE116">
            <v>0</v>
          </cell>
          <cell r="AF116">
            <v>0</v>
          </cell>
          <cell r="AG116">
            <v>0</v>
          </cell>
          <cell r="AH116">
            <v>0</v>
          </cell>
          <cell r="AI116">
            <v>0</v>
          </cell>
          <cell r="AJ116">
            <v>0</v>
          </cell>
          <cell r="AK116">
            <v>0</v>
          </cell>
          <cell r="AL116">
            <v>0</v>
          </cell>
          <cell r="AM116">
            <v>0</v>
          </cell>
          <cell r="AN116">
            <v>0</v>
          </cell>
          <cell r="AO116">
            <v>0</v>
          </cell>
          <cell r="AP116">
            <v>0</v>
          </cell>
          <cell r="AQ116">
            <v>0</v>
          </cell>
          <cell r="AR116">
            <v>0</v>
          </cell>
          <cell r="AS116">
            <v>0</v>
          </cell>
          <cell r="AT116">
            <v>0</v>
          </cell>
          <cell r="AU116">
            <v>0</v>
          </cell>
          <cell r="AV116">
            <v>0</v>
          </cell>
          <cell r="AW116">
            <v>0</v>
          </cell>
          <cell r="AX116">
            <v>0</v>
          </cell>
          <cell r="AY116">
            <v>0</v>
          </cell>
          <cell r="AZ116">
            <v>0</v>
          </cell>
          <cell r="BA116">
            <v>0</v>
          </cell>
          <cell r="BB116">
            <v>0</v>
          </cell>
          <cell r="BC116">
            <v>0</v>
          </cell>
          <cell r="BD116">
            <v>0</v>
          </cell>
          <cell r="BE116">
            <v>0</v>
          </cell>
          <cell r="BF116">
            <v>0</v>
          </cell>
          <cell r="BG116">
            <v>0</v>
          </cell>
          <cell r="BH116">
            <v>0</v>
          </cell>
          <cell r="BI116">
            <v>0</v>
          </cell>
          <cell r="BJ116">
            <v>0</v>
          </cell>
          <cell r="BK116">
            <v>0</v>
          </cell>
          <cell r="BL116">
            <v>0</v>
          </cell>
          <cell r="BM116">
            <v>0</v>
          </cell>
          <cell r="BN116">
            <v>0</v>
          </cell>
        </row>
        <row r="117">
          <cell r="A117" t="str">
            <v>V5</v>
          </cell>
          <cell r="B117" t="str">
            <v xml:space="preserve">   Subsidies on products</v>
          </cell>
          <cell r="D117">
            <v>-5891</v>
          </cell>
          <cell r="E117">
            <v>0</v>
          </cell>
          <cell r="F117">
            <v>0</v>
          </cell>
          <cell r="G117">
            <v>0</v>
          </cell>
          <cell r="H117">
            <v>0</v>
          </cell>
          <cell r="I117">
            <v>0</v>
          </cell>
          <cell r="J117">
            <v>0</v>
          </cell>
          <cell r="K117">
            <v>0</v>
          </cell>
          <cell r="L117">
            <v>0</v>
          </cell>
          <cell r="M117">
            <v>0</v>
          </cell>
          <cell r="N117">
            <v>0</v>
          </cell>
          <cell r="O117">
            <v>0</v>
          </cell>
          <cell r="P117">
            <v>0</v>
          </cell>
          <cell r="Q117">
            <v>0</v>
          </cell>
          <cell r="R117">
            <v>0</v>
          </cell>
          <cell r="S117">
            <v>0</v>
          </cell>
          <cell r="T117">
            <v>0</v>
          </cell>
          <cell r="U117">
            <v>0</v>
          </cell>
          <cell r="V117">
            <v>0</v>
          </cell>
          <cell r="W117">
            <v>0</v>
          </cell>
          <cell r="X117">
            <v>0</v>
          </cell>
          <cell r="Y117">
            <v>0</v>
          </cell>
          <cell r="Z117">
            <v>0</v>
          </cell>
          <cell r="AA117">
            <v>0</v>
          </cell>
          <cell r="AB117">
            <v>0</v>
          </cell>
          <cell r="AC117">
            <v>0</v>
          </cell>
          <cell r="AD117">
            <v>0</v>
          </cell>
          <cell r="AE117">
            <v>0</v>
          </cell>
          <cell r="AF117">
            <v>0</v>
          </cell>
          <cell r="AG117">
            <v>0</v>
          </cell>
          <cell r="AH117">
            <v>0</v>
          </cell>
          <cell r="AI117">
            <v>0</v>
          </cell>
          <cell r="AJ117">
            <v>0</v>
          </cell>
          <cell r="AK117">
            <v>0</v>
          </cell>
          <cell r="AL117">
            <v>0</v>
          </cell>
          <cell r="AM117">
            <v>0</v>
          </cell>
          <cell r="AN117">
            <v>0</v>
          </cell>
          <cell r="AO117">
            <v>0</v>
          </cell>
          <cell r="AP117">
            <v>0</v>
          </cell>
          <cell r="AQ117">
            <v>0</v>
          </cell>
          <cell r="AR117">
            <v>0</v>
          </cell>
          <cell r="AS117">
            <v>0</v>
          </cell>
          <cell r="AT117">
            <v>0</v>
          </cell>
          <cell r="AU117">
            <v>0</v>
          </cell>
          <cell r="AV117">
            <v>0</v>
          </cell>
          <cell r="AW117">
            <v>0</v>
          </cell>
          <cell r="AX117">
            <v>0</v>
          </cell>
          <cell r="AY117">
            <v>0</v>
          </cell>
          <cell r="AZ117">
            <v>0</v>
          </cell>
          <cell r="BA117">
            <v>0</v>
          </cell>
          <cell r="BB117">
            <v>0</v>
          </cell>
          <cell r="BC117">
            <v>0</v>
          </cell>
          <cell r="BD117">
            <v>0</v>
          </cell>
          <cell r="BE117">
            <v>0</v>
          </cell>
          <cell r="BF117">
            <v>0</v>
          </cell>
          <cell r="BG117">
            <v>0</v>
          </cell>
          <cell r="BH117">
            <v>0</v>
          </cell>
          <cell r="BI117">
            <v>0</v>
          </cell>
          <cell r="BJ117">
            <v>0</v>
          </cell>
          <cell r="BK117">
            <v>0</v>
          </cell>
          <cell r="BL117">
            <v>0</v>
          </cell>
          <cell r="BM117">
            <v>0</v>
          </cell>
          <cell r="BN117">
            <v>0</v>
          </cell>
        </row>
        <row r="118">
          <cell r="A118" t="str">
            <v>V6</v>
          </cell>
          <cell r="B118" t="str">
            <v xml:space="preserve">   Other taxes less subsidies</v>
          </cell>
          <cell r="E118">
            <v>-167.54414562697593</v>
          </cell>
          <cell r="F118">
            <v>94.967429674299112</v>
          </cell>
          <cell r="G118">
            <v>11.390890201364268</v>
          </cell>
          <cell r="H118">
            <v>400.45987188750087</v>
          </cell>
          <cell r="I118">
            <v>536.56638781249262</v>
          </cell>
          <cell r="J118">
            <v>426.78211733357932</v>
          </cell>
          <cell r="K118">
            <v>161.00676013314626</v>
          </cell>
          <cell r="L118">
            <v>30.336751243721153</v>
          </cell>
          <cell r="M118">
            <v>257.09465206733671</v>
          </cell>
          <cell r="N118">
            <v>24.109189990388828</v>
          </cell>
          <cell r="O118">
            <v>42.928059840668539</v>
          </cell>
          <cell r="P118">
            <v>-6.893279364028837</v>
          </cell>
          <cell r="Q118">
            <v>29.805765836769595</v>
          </cell>
          <cell r="R118">
            <v>63.044752378878805</v>
          </cell>
          <cell r="S118">
            <v>-10.77878446864888</v>
          </cell>
          <cell r="T118">
            <v>123.80221905216243</v>
          </cell>
          <cell r="U118">
            <v>280.66392964605245</v>
          </cell>
          <cell r="V118">
            <v>-1000.2523602433625</v>
          </cell>
          <cell r="W118">
            <v>215.83544920519796</v>
          </cell>
          <cell r="X118">
            <v>-1.2943113717323023</v>
          </cell>
          <cell r="Y118">
            <v>-45.819943553624014</v>
          </cell>
          <cell r="Z118">
            <v>16.709681347878703</v>
          </cell>
          <cell r="AA118">
            <v>22.088765186786986</v>
          </cell>
          <cell r="AB118">
            <v>126.97536881992676</v>
          </cell>
          <cell r="AC118">
            <v>1.8055224702780635</v>
          </cell>
          <cell r="AD118">
            <v>-28.477924170288674</v>
          </cell>
          <cell r="AE118">
            <v>-287.06565269039675</v>
          </cell>
          <cell r="AF118">
            <v>73.958426274323614</v>
          </cell>
          <cell r="AG118">
            <v>2.484946950841799</v>
          </cell>
          <cell r="AH118">
            <v>32.371563524606259</v>
          </cell>
          <cell r="AI118">
            <v>-179.75778740221625</v>
          </cell>
          <cell r="AJ118">
            <v>20.785609234851275</v>
          </cell>
          <cell r="AK118">
            <v>14.62993691554562</v>
          </cell>
          <cell r="AL118">
            <v>39.037110792963361</v>
          </cell>
          <cell r="AM118">
            <v>-168.41828790450717</v>
          </cell>
          <cell r="AN118">
            <v>-283.36867208848594</v>
          </cell>
          <cell r="AO118">
            <v>655.75674408371913</v>
          </cell>
          <cell r="AP118">
            <v>1847.3614429257084</v>
          </cell>
          <cell r="AQ118">
            <v>1510.9140523288943</v>
          </cell>
          <cell r="AR118">
            <v>605.97381453167407</v>
          </cell>
          <cell r="AS118">
            <v>427.60331669098883</v>
          </cell>
          <cell r="AT118">
            <v>1172.038985604989</v>
          </cell>
          <cell r="AU118">
            <v>26.163997666128658</v>
          </cell>
          <cell r="AV118">
            <v>97.120645836956783</v>
          </cell>
          <cell r="AW118">
            <v>238.58617545581481</v>
          </cell>
          <cell r="AX118">
            <v>480.96512781910008</v>
          </cell>
          <cell r="AY118">
            <v>1462.0759605993576</v>
          </cell>
          <cell r="AZ118">
            <v>1034.1710039207724</v>
          </cell>
          <cell r="BA118">
            <v>606.05390612021597</v>
          </cell>
          <cell r="BB118">
            <v>11358.223675365118</v>
          </cell>
          <cell r="BC118">
            <v>98.35982931583429</v>
          </cell>
          <cell r="BD118">
            <v>88.792172817069897</v>
          </cell>
          <cell r="BE118">
            <v>-5.0341026524285226</v>
          </cell>
          <cell r="BF118">
            <v>584.51225740360815</v>
          </cell>
          <cell r="BG118">
            <v>3339.4056770914203</v>
          </cell>
          <cell r="BH118">
            <v>487.7235331989362</v>
          </cell>
          <cell r="BI118">
            <v>835.94020184300871</v>
          </cell>
          <cell r="BJ118">
            <v>-169.90096451946263</v>
          </cell>
          <cell r="BK118">
            <v>57.028594881365905</v>
          </cell>
          <cell r="BL118">
            <v>216.64023748055541</v>
          </cell>
          <cell r="BM118">
            <v>59.54564620758017</v>
          </cell>
          <cell r="BN118">
            <v>0</v>
          </cell>
        </row>
        <row r="119">
          <cell r="A119" t="str">
            <v>V7</v>
          </cell>
          <cell r="B119" t="str">
            <v>GOS / mixed income</v>
          </cell>
          <cell r="E119">
            <v>32573.544145626976</v>
          </cell>
          <cell r="F119">
            <v>5507.0325703257004</v>
          </cell>
          <cell r="G119">
            <v>1119.6091097986357</v>
          </cell>
          <cell r="H119">
            <v>17478.947618812497</v>
          </cell>
          <cell r="I119">
            <v>9368.0296073875052</v>
          </cell>
          <cell r="J119">
            <v>60945.110098812875</v>
          </cell>
          <cell r="K119">
            <v>10440.775282557428</v>
          </cell>
          <cell r="L119">
            <v>16812.142227721091</v>
          </cell>
          <cell r="M119">
            <v>14542.129522718184</v>
          </cell>
          <cell r="N119">
            <v>1091.0641136588174</v>
          </cell>
          <cell r="O119">
            <v>793.82066738358219</v>
          </cell>
          <cell r="P119">
            <v>394.39488657696978</v>
          </cell>
          <cell r="Q119">
            <v>747.94920059414233</v>
          </cell>
          <cell r="R119">
            <v>4149.9480204985757</v>
          </cell>
          <cell r="S119">
            <v>6117.942648582276</v>
          </cell>
          <cell r="T119">
            <v>1171.6728449952639</v>
          </cell>
          <cell r="U119">
            <v>17811.278390920255</v>
          </cell>
          <cell r="V119">
            <v>11321.417674045984</v>
          </cell>
          <cell r="W119">
            <v>7687.7167098943937</v>
          </cell>
          <cell r="X119">
            <v>1326.0877915109304</v>
          </cell>
          <cell r="Y119">
            <v>1537.4361524257743</v>
          </cell>
          <cell r="Z119">
            <v>884.85179685212154</v>
          </cell>
          <cell r="AA119">
            <v>6486.1437580032161</v>
          </cell>
          <cell r="AB119">
            <v>13230.858374942347</v>
          </cell>
          <cell r="AC119">
            <v>9338.0038444711827</v>
          </cell>
          <cell r="AD119">
            <v>2814.4967668291783</v>
          </cell>
          <cell r="AE119">
            <v>2912.7662644313377</v>
          </cell>
          <cell r="AF119">
            <v>2732.3828351926759</v>
          </cell>
          <cell r="AG119">
            <v>733.75152039715761</v>
          </cell>
          <cell r="AH119">
            <v>922.7631394173934</v>
          </cell>
          <cell r="AI119">
            <v>7988.9904024482312</v>
          </cell>
          <cell r="AJ119">
            <v>644.31223773754868</v>
          </cell>
          <cell r="AK119">
            <v>689.41883502445603</v>
          </cell>
          <cell r="AL119">
            <v>10536.215452971037</v>
          </cell>
          <cell r="AM119">
            <v>18628.24271114391</v>
          </cell>
          <cell r="AN119">
            <v>8420.3579519210853</v>
          </cell>
          <cell r="AO119">
            <v>23790.006749371838</v>
          </cell>
          <cell r="AP119">
            <v>29796.296197632448</v>
          </cell>
          <cell r="AQ119">
            <v>22316.004594223738</v>
          </cell>
          <cell r="AR119">
            <v>17092.287088195575</v>
          </cell>
          <cell r="AS119">
            <v>10901.188911265108</v>
          </cell>
          <cell r="AT119">
            <v>42878.13703126894</v>
          </cell>
          <cell r="AU119">
            <v>285.07041023387097</v>
          </cell>
          <cell r="AV119">
            <v>2168.1359571630446</v>
          </cell>
          <cell r="AW119">
            <v>12522.092691761529</v>
          </cell>
          <cell r="AX119">
            <v>39900.176056609613</v>
          </cell>
          <cell r="AY119">
            <v>48988.924039400641</v>
          </cell>
          <cell r="AZ119">
            <v>36119.828996079224</v>
          </cell>
          <cell r="BA119">
            <v>18845.946093879786</v>
          </cell>
          <cell r="BB119">
            <v>102827.92102720652</v>
          </cell>
          <cell r="BC119">
            <v>3370.6228230170573</v>
          </cell>
          <cell r="BD119">
            <v>548.18693003347619</v>
          </cell>
          <cell r="BE119">
            <v>23.812213900106904</v>
          </cell>
          <cell r="BF119">
            <v>14784.715752191971</v>
          </cell>
          <cell r="BG119">
            <v>31242.594322908579</v>
          </cell>
          <cell r="BH119">
            <v>7147.695513857856</v>
          </cell>
          <cell r="BI119">
            <v>21862.055006104998</v>
          </cell>
          <cell r="BJ119">
            <v>299.36614421384036</v>
          </cell>
          <cell r="BK119">
            <v>141.71210945519562</v>
          </cell>
          <cell r="BL119">
            <v>467.2345957117812</v>
          </cell>
          <cell r="BM119">
            <v>54.628574666098963</v>
          </cell>
          <cell r="BN119">
            <v>83433.751000000004</v>
          </cell>
        </row>
        <row r="121">
          <cell r="B121" t="str">
            <v>Total output at basic prices</v>
          </cell>
          <cell r="E121">
            <v>105146</v>
          </cell>
          <cell r="F121">
            <v>12807</v>
          </cell>
          <cell r="G121">
            <v>2513</v>
          </cell>
          <cell r="H121">
            <v>55939.692681699999</v>
          </cell>
          <cell r="I121">
            <v>46720.337896999998</v>
          </cell>
          <cell r="J121">
            <v>139034.51201760437</v>
          </cell>
          <cell r="K121">
            <v>35220.5013446382</v>
          </cell>
          <cell r="L121">
            <v>172231.3662278142</v>
          </cell>
          <cell r="M121">
            <v>57768.792836818306</v>
          </cell>
          <cell r="N121">
            <v>18417.342102705599</v>
          </cell>
          <cell r="O121">
            <v>14928.2156677452</v>
          </cell>
          <cell r="P121">
            <v>4336.2333008422002</v>
          </cell>
          <cell r="Q121">
            <v>5721.9999966375999</v>
          </cell>
          <cell r="R121">
            <v>25554.705086882801</v>
          </cell>
          <cell r="S121">
            <v>48045.836818889409</v>
          </cell>
          <cell r="T121">
            <v>28031.4668347552</v>
          </cell>
          <cell r="U121">
            <v>85930.612478279989</v>
          </cell>
          <cell r="V121">
            <v>77527.036322489992</v>
          </cell>
          <cell r="W121">
            <v>88003.260817625007</v>
          </cell>
          <cell r="X121">
            <v>11548.748299575</v>
          </cell>
          <cell r="Y121">
            <v>28864.330314400002</v>
          </cell>
          <cell r="Z121">
            <v>7124.5180920000003</v>
          </cell>
          <cell r="AA121">
            <v>31584.821346600005</v>
          </cell>
          <cell r="AB121">
            <v>105877.0373785336</v>
          </cell>
          <cell r="AC121">
            <v>36332.896848428005</v>
          </cell>
          <cell r="AD121">
            <v>56947.512750267808</v>
          </cell>
          <cell r="AE121">
            <v>51282.788427256499</v>
          </cell>
          <cell r="AF121">
            <v>33556.078013939994</v>
          </cell>
          <cell r="AG121">
            <v>7981.8510103399994</v>
          </cell>
          <cell r="AH121">
            <v>5452.8372756799999</v>
          </cell>
          <cell r="AI121">
            <v>160524.479284</v>
          </cell>
          <cell r="AJ121">
            <v>12111.391713123001</v>
          </cell>
          <cell r="AK121">
            <v>15637.119169700001</v>
          </cell>
          <cell r="AL121">
            <v>32220.930196109999</v>
          </cell>
          <cell r="AM121">
            <v>59435.000000870008</v>
          </cell>
          <cell r="AN121">
            <v>25212</v>
          </cell>
          <cell r="AO121">
            <v>181525.57161927668</v>
          </cell>
          <cell r="AP121">
            <v>157709.2270174255</v>
          </cell>
          <cell r="AQ121">
            <v>128156.83170396578</v>
          </cell>
          <cell r="AR121">
            <v>64833.841436577495</v>
          </cell>
          <cell r="AS121">
            <v>43553.628575538503</v>
          </cell>
          <cell r="AT121">
            <v>151838.25170128312</v>
          </cell>
          <cell r="AU121">
            <v>1331.3110809999998</v>
          </cell>
          <cell r="AV121">
            <v>17572.26626</v>
          </cell>
          <cell r="AW121">
            <v>37919.66308246713</v>
          </cell>
          <cell r="AX121">
            <v>138009.60175632083</v>
          </cell>
          <cell r="AY121">
            <v>135496</v>
          </cell>
          <cell r="AZ121">
            <v>98119</v>
          </cell>
          <cell r="BA121">
            <v>108824</v>
          </cell>
          <cell r="BB121">
            <v>196202.88582224879</v>
          </cell>
          <cell r="BC121">
            <v>10420.367763960299</v>
          </cell>
          <cell r="BD121">
            <v>15486.845089377999</v>
          </cell>
          <cell r="BE121">
            <v>2852.99997785592</v>
          </cell>
          <cell r="BF121">
            <v>136194.32356403978</v>
          </cell>
          <cell r="BG121">
            <v>436108</v>
          </cell>
          <cell r="BH121">
            <v>33318.965436551254</v>
          </cell>
          <cell r="BI121">
            <v>100429.999950967</v>
          </cell>
          <cell r="BJ121">
            <v>919.19912521912522</v>
          </cell>
          <cell r="BK121">
            <v>1955.5981601940002</v>
          </cell>
          <cell r="BL121">
            <v>18221.883770393499</v>
          </cell>
          <cell r="BM121">
            <v>2075.3533304572993</v>
          </cell>
          <cell r="BN121">
            <v>229752.4</v>
          </cell>
        </row>
      </sheetData>
      <sheetData sheetId="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2.2"/>
      <sheetName val="Table2"/>
      <sheetName val="Table2.1"/>
      <sheetName val="Sheet1"/>
      <sheetName val="Sheet2"/>
      <sheetName val="Sheet3"/>
    </sheetNames>
    <sheetDataSet>
      <sheetData sheetId="0"/>
      <sheetData sheetId="1"/>
      <sheetData sheetId="2"/>
      <sheetData sheetId="3" refreshError="1"/>
      <sheetData sheetId="4" refreshError="1"/>
      <sheetData sheetId="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0.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0.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4.bin"/></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5.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6.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Y105"/>
  <sheetViews>
    <sheetView zoomScale="78" zoomScaleNormal="78" workbookViewId="0">
      <pane xSplit="1" ySplit="3" topLeftCell="B91" activePane="bottomRight" state="frozen"/>
      <selection pane="topRight"/>
      <selection pane="bottomLeft"/>
      <selection pane="bottomRight"/>
    </sheetView>
  </sheetViews>
  <sheetFormatPr defaultRowHeight="15" x14ac:dyDescent="0.25"/>
  <cols>
    <col min="1" max="1" width="7.28515625" customWidth="1"/>
    <col min="2" max="2" width="15.140625" style="5" bestFit="1" customWidth="1"/>
    <col min="3" max="3" width="17.7109375" bestFit="1" customWidth="1"/>
  </cols>
  <sheetData>
    <row r="1" spans="1:19" ht="26.25" x14ac:dyDescent="0.4">
      <c r="A1" s="1" t="s">
        <v>0</v>
      </c>
      <c r="B1" s="2"/>
      <c r="C1" s="3"/>
      <c r="G1" s="4"/>
      <c r="H1" s="4"/>
      <c r="I1" s="4"/>
      <c r="J1" s="4"/>
      <c r="K1" s="4"/>
      <c r="L1" s="4"/>
      <c r="M1" s="4"/>
      <c r="N1" s="4"/>
      <c r="O1" s="4"/>
      <c r="P1" s="4"/>
      <c r="Q1" s="4"/>
      <c r="R1" s="4"/>
      <c r="S1" s="4"/>
    </row>
    <row r="2" spans="1:19" ht="26.25" x14ac:dyDescent="0.4">
      <c r="A2" s="1"/>
      <c r="B2" s="2"/>
      <c r="G2" s="4"/>
      <c r="H2" s="4"/>
      <c r="I2" s="4"/>
      <c r="J2" s="4"/>
      <c r="K2" s="4"/>
      <c r="L2" s="4"/>
      <c r="M2" s="4"/>
      <c r="N2" s="4"/>
      <c r="O2" s="4"/>
      <c r="P2" s="4"/>
      <c r="Q2" s="4"/>
      <c r="R2" s="4"/>
      <c r="S2" s="4"/>
    </row>
    <row r="3" spans="1:19" ht="28.5" x14ac:dyDescent="0.4">
      <c r="A3" s="1"/>
      <c r="B3" s="5" t="s">
        <v>1</v>
      </c>
      <c r="C3" s="6" t="s">
        <v>2</v>
      </c>
      <c r="G3" s="4"/>
      <c r="H3" s="4"/>
      <c r="I3" s="4"/>
      <c r="J3" s="4"/>
      <c r="K3" s="4"/>
      <c r="L3" s="4"/>
      <c r="M3" s="4"/>
      <c r="N3" s="4"/>
      <c r="O3" s="4"/>
      <c r="P3" s="4"/>
      <c r="Q3" s="4"/>
      <c r="R3" s="4"/>
      <c r="S3" s="4"/>
    </row>
    <row r="4" spans="1:19" x14ac:dyDescent="0.25">
      <c r="A4" s="7">
        <v>1993</v>
      </c>
      <c r="C4" s="8">
        <v>1579284</v>
      </c>
      <c r="G4" s="4"/>
      <c r="H4" s="4"/>
      <c r="I4" s="4"/>
      <c r="J4" s="4"/>
      <c r="K4" s="4"/>
      <c r="L4" s="4"/>
      <c r="M4" s="4"/>
      <c r="N4" s="4"/>
      <c r="O4" s="4"/>
      <c r="P4" s="4"/>
      <c r="Q4" s="4"/>
      <c r="R4" s="4"/>
      <c r="S4" s="4"/>
    </row>
    <row r="5" spans="1:19" x14ac:dyDescent="0.25">
      <c r="A5" s="7"/>
      <c r="B5" s="9">
        <f t="shared" ref="B5:B68" si="0">C5/C4-1</f>
        <v>6.8277776511380672E-3</v>
      </c>
      <c r="C5" s="8">
        <v>1590067</v>
      </c>
      <c r="G5" s="4"/>
      <c r="H5" s="4"/>
      <c r="I5" s="4"/>
      <c r="J5" s="4"/>
      <c r="K5" s="4"/>
      <c r="L5" s="4"/>
      <c r="M5" s="4"/>
      <c r="N5" s="4"/>
      <c r="O5" s="4"/>
      <c r="P5" s="4"/>
      <c r="Q5" s="4"/>
      <c r="R5" s="4"/>
      <c r="S5" s="4"/>
    </row>
    <row r="6" spans="1:19" x14ac:dyDescent="0.25">
      <c r="A6" s="7"/>
      <c r="B6" s="9">
        <f t="shared" si="0"/>
        <v>1.2823359015689206E-2</v>
      </c>
      <c r="C6" s="8">
        <v>1610457</v>
      </c>
      <c r="G6" s="4"/>
      <c r="H6" s="4"/>
      <c r="I6" s="4"/>
      <c r="J6" s="4"/>
      <c r="K6" s="4"/>
      <c r="L6" s="4"/>
      <c r="M6" s="4"/>
      <c r="N6" s="4"/>
      <c r="O6" s="4"/>
      <c r="P6" s="4"/>
      <c r="Q6" s="4"/>
      <c r="R6" s="4"/>
      <c r="S6" s="4"/>
    </row>
    <row r="7" spans="1:19" x14ac:dyDescent="0.25">
      <c r="A7" s="7"/>
      <c r="B7" s="9">
        <f t="shared" si="0"/>
        <v>8.5354653989520024E-3</v>
      </c>
      <c r="C7" s="8">
        <v>1624203</v>
      </c>
      <c r="G7" s="4"/>
      <c r="H7" s="4"/>
      <c r="I7" s="4"/>
      <c r="J7" s="4"/>
      <c r="K7" s="4"/>
      <c r="L7" s="4"/>
      <c r="M7" s="4"/>
      <c r="N7" s="4"/>
      <c r="O7" s="4"/>
      <c r="P7" s="4"/>
      <c r="Q7" s="4"/>
      <c r="R7" s="4"/>
      <c r="S7" s="4"/>
    </row>
    <row r="8" spans="1:19" x14ac:dyDescent="0.25">
      <c r="A8" s="7">
        <v>1994</v>
      </c>
      <c r="B8" s="9">
        <f t="shared" si="0"/>
        <v>-4.7161592485667203E-4</v>
      </c>
      <c r="C8" s="8">
        <v>1623437</v>
      </c>
    </row>
    <row r="9" spans="1:19" x14ac:dyDescent="0.25">
      <c r="A9" s="7"/>
      <c r="B9" s="9">
        <f t="shared" si="0"/>
        <v>9.7565843331155477E-3</v>
      </c>
      <c r="C9" s="8">
        <v>1639276.2</v>
      </c>
    </row>
    <row r="10" spans="1:19" x14ac:dyDescent="0.25">
      <c r="A10" s="7"/>
      <c r="B10" s="9">
        <f t="shared" si="0"/>
        <v>1.1245145875966589E-2</v>
      </c>
      <c r="C10" s="8">
        <v>1657710.1</v>
      </c>
    </row>
    <row r="11" spans="1:19" x14ac:dyDescent="0.25">
      <c r="A11" s="7"/>
      <c r="B11" s="9">
        <f t="shared" si="0"/>
        <v>1.8582983840178091E-2</v>
      </c>
      <c r="C11" s="8">
        <v>1688515.3</v>
      </c>
    </row>
    <row r="12" spans="1:19" x14ac:dyDescent="0.25">
      <c r="A12" s="7">
        <v>1995</v>
      </c>
      <c r="B12" s="9">
        <f t="shared" si="0"/>
        <v>2.4994739461348114E-3</v>
      </c>
      <c r="C12" s="8">
        <v>1692735.7</v>
      </c>
    </row>
    <row r="13" spans="1:19" x14ac:dyDescent="0.25">
      <c r="A13" s="7"/>
      <c r="B13" s="9">
        <f t="shared" si="0"/>
        <v>2.8748138294714121E-3</v>
      </c>
      <c r="C13" s="8">
        <v>1697602</v>
      </c>
    </row>
    <row r="14" spans="1:19" x14ac:dyDescent="0.25">
      <c r="A14" s="7"/>
      <c r="B14" s="9">
        <f t="shared" si="0"/>
        <v>6.6346528809462235E-3</v>
      </c>
      <c r="C14" s="8">
        <v>1708865</v>
      </c>
    </row>
    <row r="15" spans="1:19" x14ac:dyDescent="0.25">
      <c r="A15" s="7"/>
      <c r="B15" s="9">
        <f t="shared" si="0"/>
        <v>3.3636360976436741E-3</v>
      </c>
      <c r="C15" s="8">
        <v>1714613</v>
      </c>
    </row>
    <row r="16" spans="1:19" x14ac:dyDescent="0.25">
      <c r="A16" s="7">
        <v>1996</v>
      </c>
      <c r="B16" s="9">
        <f t="shared" si="0"/>
        <v>1.852499660273188E-2</v>
      </c>
      <c r="C16" s="8">
        <v>1746376.2</v>
      </c>
    </row>
    <row r="17" spans="1:3" x14ac:dyDescent="0.25">
      <c r="A17" s="7"/>
      <c r="B17" s="9">
        <f t="shared" si="0"/>
        <v>1.1913584255213827E-2</v>
      </c>
      <c r="C17" s="8">
        <v>1767181.8</v>
      </c>
    </row>
    <row r="18" spans="1:3" x14ac:dyDescent="0.25">
      <c r="A18" s="7"/>
      <c r="B18" s="9">
        <f t="shared" si="0"/>
        <v>1.1914846565305171E-2</v>
      </c>
      <c r="C18" s="8">
        <v>1788237.5</v>
      </c>
    </row>
    <row r="19" spans="1:3" x14ac:dyDescent="0.25">
      <c r="A19" s="7"/>
      <c r="B19" s="9">
        <f t="shared" si="0"/>
        <v>9.3816956640266902E-3</v>
      </c>
      <c r="C19" s="8">
        <v>1805014.2</v>
      </c>
    </row>
    <row r="20" spans="1:3" x14ac:dyDescent="0.25">
      <c r="A20" s="7">
        <v>1997</v>
      </c>
      <c r="B20" s="9">
        <f t="shared" si="0"/>
        <v>4.6421795462883164E-3</v>
      </c>
      <c r="C20" s="8">
        <v>1813393.4</v>
      </c>
    </row>
    <row r="21" spans="1:3" x14ac:dyDescent="0.25">
      <c r="A21" s="7"/>
      <c r="B21" s="9">
        <f t="shared" si="0"/>
        <v>6.2740936412364334E-3</v>
      </c>
      <c r="C21" s="8">
        <v>1824770.8</v>
      </c>
    </row>
    <row r="22" spans="1:3" x14ac:dyDescent="0.25">
      <c r="A22" s="7"/>
      <c r="B22" s="9">
        <f t="shared" si="0"/>
        <v>9.9426185469431161E-4</v>
      </c>
      <c r="C22" s="8">
        <v>1826585.1</v>
      </c>
    </row>
    <row r="23" spans="1:3" x14ac:dyDescent="0.25">
      <c r="A23" s="7"/>
      <c r="B23" s="9">
        <f t="shared" si="0"/>
        <v>1.3812660576273394E-4</v>
      </c>
      <c r="C23" s="8">
        <v>1826837.4</v>
      </c>
    </row>
    <row r="24" spans="1:3" x14ac:dyDescent="0.25">
      <c r="A24" s="7">
        <v>1998</v>
      </c>
      <c r="B24" s="9">
        <f t="shared" si="0"/>
        <v>2.6270537268398009E-3</v>
      </c>
      <c r="C24" s="8">
        <v>1831636.6</v>
      </c>
    </row>
    <row r="25" spans="1:3" x14ac:dyDescent="0.25">
      <c r="A25" s="7"/>
      <c r="B25" s="9">
        <f t="shared" si="0"/>
        <v>1.414254334074716E-3</v>
      </c>
      <c r="C25" s="8">
        <v>1834227</v>
      </c>
    </row>
    <row r="26" spans="1:3" x14ac:dyDescent="0.25">
      <c r="A26" s="7"/>
      <c r="B26" s="9">
        <f t="shared" si="0"/>
        <v>-2.1903504855179667E-3</v>
      </c>
      <c r="C26" s="8">
        <v>1830209.4</v>
      </c>
    </row>
    <row r="27" spans="1:3" x14ac:dyDescent="0.25">
      <c r="A27" s="7"/>
      <c r="B27" s="9">
        <f t="shared" si="0"/>
        <v>9.6284064544760462E-4</v>
      </c>
      <c r="C27" s="8">
        <v>1831971.6</v>
      </c>
    </row>
    <row r="28" spans="1:3" x14ac:dyDescent="0.25">
      <c r="A28" s="7">
        <v>1999</v>
      </c>
      <c r="B28" s="9">
        <f t="shared" si="0"/>
        <v>9.6107385070816065E-3</v>
      </c>
      <c r="C28" s="8">
        <v>1849578.2</v>
      </c>
    </row>
    <row r="29" spans="1:3" x14ac:dyDescent="0.25">
      <c r="A29" s="7"/>
      <c r="B29" s="9">
        <f t="shared" si="0"/>
        <v>7.9588957093028601E-3</v>
      </c>
      <c r="C29" s="8">
        <v>1864298.8</v>
      </c>
    </row>
    <row r="30" spans="1:3" x14ac:dyDescent="0.25">
      <c r="A30" s="7"/>
      <c r="B30" s="9">
        <f t="shared" si="0"/>
        <v>1.0918957840878374E-2</v>
      </c>
      <c r="C30" s="8">
        <v>1884655</v>
      </c>
    </row>
    <row r="31" spans="1:3" x14ac:dyDescent="0.25">
      <c r="A31" s="7"/>
      <c r="B31" s="9">
        <f t="shared" si="0"/>
        <v>1.0999838166667164E-2</v>
      </c>
      <c r="C31" s="8">
        <v>1905385.9</v>
      </c>
    </row>
    <row r="32" spans="1:3" x14ac:dyDescent="0.25">
      <c r="A32" s="7">
        <v>2000</v>
      </c>
      <c r="B32" s="9">
        <f t="shared" si="0"/>
        <v>1.1688393411539488E-2</v>
      </c>
      <c r="C32" s="8">
        <v>1927656.8</v>
      </c>
    </row>
    <row r="33" spans="1:25" x14ac:dyDescent="0.25">
      <c r="A33" s="7"/>
      <c r="B33" s="9">
        <f t="shared" si="0"/>
        <v>9.1998741684722329E-3</v>
      </c>
      <c r="C33" s="8">
        <v>1945391</v>
      </c>
    </row>
    <row r="34" spans="1:25" x14ac:dyDescent="0.25">
      <c r="A34" s="7"/>
      <c r="B34" s="9">
        <f t="shared" si="0"/>
        <v>9.9039730316425878E-3</v>
      </c>
      <c r="C34" s="8">
        <v>1964658.1</v>
      </c>
    </row>
    <row r="35" spans="1:25" x14ac:dyDescent="0.25">
      <c r="A35" s="7"/>
      <c r="B35" s="9">
        <f t="shared" si="0"/>
        <v>8.5095722253147876E-3</v>
      </c>
      <c r="C35" s="8">
        <v>1981376.5</v>
      </c>
    </row>
    <row r="36" spans="1:25" x14ac:dyDescent="0.25">
      <c r="A36" s="7">
        <v>2001</v>
      </c>
      <c r="B36" s="9">
        <f t="shared" si="0"/>
        <v>6.1451218382775341E-3</v>
      </c>
      <c r="C36" s="8">
        <v>1993552.3</v>
      </c>
    </row>
    <row r="37" spans="1:25" s="13" customFormat="1" x14ac:dyDescent="0.25">
      <c r="A37" s="10"/>
      <c r="B37" s="11">
        <f t="shared" si="0"/>
        <v>4.9970096094293925E-3</v>
      </c>
      <c r="C37" s="12">
        <v>2003514.1</v>
      </c>
      <c r="D37"/>
      <c r="E37"/>
      <c r="F37"/>
      <c r="V37"/>
      <c r="W37"/>
      <c r="X37"/>
      <c r="Y37"/>
    </row>
    <row r="38" spans="1:25" x14ac:dyDescent="0.25">
      <c r="A38" s="7"/>
      <c r="B38" s="9">
        <f t="shared" si="0"/>
        <v>2.6574806735824019E-3</v>
      </c>
      <c r="C38" s="8">
        <v>2008838.4</v>
      </c>
      <c r="G38" s="15"/>
      <c r="H38" s="15"/>
      <c r="I38" s="15"/>
      <c r="J38" s="15"/>
      <c r="L38" s="14"/>
      <c r="M38" s="14"/>
      <c r="N38" s="14"/>
      <c r="O38" s="14"/>
    </row>
    <row r="39" spans="1:25" x14ac:dyDescent="0.25">
      <c r="A39" s="7"/>
      <c r="B39" s="9">
        <f t="shared" si="0"/>
        <v>7.6932022008342482E-3</v>
      </c>
      <c r="C39" s="8">
        <v>2024292.8</v>
      </c>
      <c r="G39" s="15"/>
      <c r="H39" s="15"/>
      <c r="I39" s="15"/>
      <c r="J39" s="15"/>
      <c r="L39" s="14"/>
      <c r="M39" s="14"/>
      <c r="N39" s="14"/>
      <c r="O39" s="14"/>
    </row>
    <row r="40" spans="1:25" x14ac:dyDescent="0.25">
      <c r="A40" s="7">
        <v>2002</v>
      </c>
      <c r="B40" s="9">
        <f t="shared" si="0"/>
        <v>1.0859990214854287E-2</v>
      </c>
      <c r="C40" s="8">
        <v>2046276.6</v>
      </c>
      <c r="G40" s="15"/>
      <c r="H40" s="15"/>
      <c r="I40" s="15"/>
      <c r="J40" s="15"/>
      <c r="L40" s="14"/>
      <c r="M40" s="14"/>
      <c r="N40" s="14"/>
      <c r="O40" s="14"/>
    </row>
    <row r="41" spans="1:25" x14ac:dyDescent="0.25">
      <c r="A41" s="7"/>
      <c r="B41" s="9">
        <f t="shared" si="0"/>
        <v>1.2688607200023627E-2</v>
      </c>
      <c r="C41" s="8">
        <v>2072241</v>
      </c>
      <c r="G41" s="15"/>
      <c r="H41" s="15"/>
      <c r="I41" s="15"/>
      <c r="J41" s="15"/>
      <c r="L41" s="14"/>
      <c r="M41" s="14"/>
      <c r="N41" s="14"/>
      <c r="O41" s="14"/>
    </row>
    <row r="42" spans="1:25" x14ac:dyDescent="0.25">
      <c r="A42" s="7"/>
      <c r="B42" s="9">
        <f t="shared" si="0"/>
        <v>1.1318278134637705E-2</v>
      </c>
      <c r="C42" s="8">
        <v>2095695.2</v>
      </c>
      <c r="G42" s="15"/>
      <c r="H42" s="15"/>
      <c r="I42" s="15"/>
      <c r="J42" s="15"/>
      <c r="L42" s="14"/>
      <c r="M42" s="14"/>
      <c r="N42" s="14"/>
      <c r="O42" s="14"/>
    </row>
    <row r="43" spans="1:25" x14ac:dyDescent="0.25">
      <c r="A43" s="7"/>
      <c r="B43" s="9">
        <f t="shared" si="0"/>
        <v>8.3199121704340406E-3</v>
      </c>
      <c r="C43" s="8">
        <v>2113131.2000000002</v>
      </c>
      <c r="G43" s="15"/>
      <c r="H43" s="15"/>
      <c r="I43" s="15"/>
      <c r="J43" s="15"/>
      <c r="L43" s="14"/>
      <c r="M43" s="14"/>
      <c r="N43" s="14"/>
      <c r="O43" s="14"/>
    </row>
    <row r="44" spans="1:25" x14ac:dyDescent="0.25">
      <c r="A44" s="7">
        <v>2003</v>
      </c>
      <c r="B44" s="9">
        <f t="shared" si="0"/>
        <v>6.3476891543696734E-3</v>
      </c>
      <c r="C44" s="8">
        <v>2126544.7000000002</v>
      </c>
      <c r="G44" s="15"/>
      <c r="H44" s="15"/>
      <c r="I44" s="15"/>
      <c r="J44" s="15"/>
      <c r="L44" s="14"/>
      <c r="M44" s="14"/>
      <c r="N44" s="14"/>
      <c r="O44" s="14"/>
    </row>
    <row r="45" spans="1:25" x14ac:dyDescent="0.25">
      <c r="A45" s="7"/>
      <c r="B45" s="9">
        <f t="shared" si="0"/>
        <v>4.8837440379221331E-3</v>
      </c>
      <c r="C45" s="8">
        <v>2136930.2000000002</v>
      </c>
      <c r="G45" s="15"/>
      <c r="H45" s="15"/>
      <c r="I45" s="15"/>
      <c r="J45" s="15"/>
      <c r="L45" s="14"/>
      <c r="M45" s="14"/>
      <c r="N45" s="14"/>
      <c r="O45" s="14"/>
    </row>
    <row r="46" spans="1:25" x14ac:dyDescent="0.25">
      <c r="A46" s="7"/>
      <c r="B46" s="9">
        <f t="shared" si="0"/>
        <v>5.4268969571396042E-3</v>
      </c>
      <c r="C46" s="8">
        <v>2148527.1</v>
      </c>
      <c r="G46" s="15"/>
      <c r="H46" s="15"/>
      <c r="I46" s="15"/>
      <c r="J46" s="15"/>
      <c r="L46" s="14"/>
      <c r="M46" s="14"/>
      <c r="N46" s="14"/>
      <c r="O46" s="14"/>
    </row>
    <row r="47" spans="1:25" x14ac:dyDescent="0.25">
      <c r="A47" s="7"/>
      <c r="B47" s="9">
        <f t="shared" si="0"/>
        <v>5.7693477545617267E-3</v>
      </c>
      <c r="C47" s="8">
        <v>2160922.7000000002</v>
      </c>
      <c r="G47" s="15"/>
      <c r="H47" s="15"/>
      <c r="I47" s="15"/>
      <c r="J47" s="15"/>
      <c r="L47" s="14"/>
      <c r="M47" s="14"/>
      <c r="N47" s="14"/>
      <c r="O47" s="14"/>
    </row>
    <row r="48" spans="1:25" x14ac:dyDescent="0.25">
      <c r="A48" s="7">
        <v>2004</v>
      </c>
      <c r="B48" s="9">
        <f t="shared" si="0"/>
        <v>1.5137792758620927E-2</v>
      </c>
      <c r="C48" s="8">
        <v>2193634.2999999998</v>
      </c>
      <c r="G48" s="15"/>
      <c r="H48" s="15"/>
      <c r="I48" s="15"/>
      <c r="J48" s="15"/>
      <c r="L48" s="14"/>
      <c r="M48" s="14"/>
      <c r="N48" s="14"/>
      <c r="O48" s="14"/>
    </row>
    <row r="49" spans="1:15" x14ac:dyDescent="0.25">
      <c r="A49" s="7"/>
      <c r="B49" s="9">
        <f t="shared" si="0"/>
        <v>1.3974480614202811E-2</v>
      </c>
      <c r="C49" s="8">
        <v>2224289.2000000002</v>
      </c>
      <c r="G49" s="15"/>
      <c r="H49" s="15"/>
      <c r="I49" s="15"/>
      <c r="J49" s="15"/>
      <c r="L49" s="14"/>
      <c r="M49" s="14"/>
      <c r="N49" s="14"/>
      <c r="O49" s="14"/>
    </row>
    <row r="50" spans="1:15" x14ac:dyDescent="0.25">
      <c r="A50" s="7"/>
      <c r="B50" s="9">
        <f t="shared" si="0"/>
        <v>1.6351156135631983E-2</v>
      </c>
      <c r="C50" s="8">
        <v>2260658.9</v>
      </c>
    </row>
    <row r="51" spans="1:15" x14ac:dyDescent="0.25">
      <c r="A51" s="7"/>
      <c r="B51" s="9">
        <f t="shared" si="0"/>
        <v>1.0679320086723454E-2</v>
      </c>
      <c r="C51" s="8">
        <v>2284801.2000000002</v>
      </c>
    </row>
    <row r="52" spans="1:15" x14ac:dyDescent="0.25">
      <c r="A52" s="7">
        <v>2005</v>
      </c>
      <c r="B52" s="9">
        <f t="shared" si="0"/>
        <v>1.0166048582257448E-2</v>
      </c>
      <c r="C52" s="8">
        <v>2308028.6</v>
      </c>
    </row>
    <row r="53" spans="1:15" x14ac:dyDescent="0.25">
      <c r="A53" s="7"/>
      <c r="B53" s="9">
        <f t="shared" si="0"/>
        <v>1.7945531524176106E-2</v>
      </c>
      <c r="C53" s="8">
        <v>2349447.4</v>
      </c>
    </row>
    <row r="54" spans="1:15" x14ac:dyDescent="0.25">
      <c r="A54" s="7"/>
      <c r="B54" s="9">
        <f t="shared" si="0"/>
        <v>1.3636227821061331E-2</v>
      </c>
      <c r="C54" s="8">
        <v>2381485</v>
      </c>
    </row>
    <row r="55" spans="1:15" x14ac:dyDescent="0.25">
      <c r="A55" s="7"/>
      <c r="B55" s="9">
        <f t="shared" si="0"/>
        <v>6.6935546518245292E-3</v>
      </c>
      <c r="C55" s="8">
        <v>2397425.6</v>
      </c>
    </row>
    <row r="56" spans="1:15" x14ac:dyDescent="0.25">
      <c r="A56" s="7">
        <v>2006</v>
      </c>
      <c r="B56" s="9">
        <f t="shared" si="0"/>
        <v>1.7571723602183953E-2</v>
      </c>
      <c r="C56" s="8">
        <v>2439552.5</v>
      </c>
    </row>
    <row r="57" spans="1:15" x14ac:dyDescent="0.25">
      <c r="A57" s="7"/>
      <c r="B57" s="9">
        <f t="shared" si="0"/>
        <v>1.4202440816502238E-2</v>
      </c>
      <c r="C57" s="8">
        <v>2474200.1</v>
      </c>
    </row>
    <row r="58" spans="1:15" x14ac:dyDescent="0.25">
      <c r="A58" s="7"/>
      <c r="B58" s="9">
        <f t="shared" si="0"/>
        <v>1.3811494066304553E-2</v>
      </c>
      <c r="C58" s="8">
        <v>2508372.5</v>
      </c>
    </row>
    <row r="59" spans="1:15" x14ac:dyDescent="0.25">
      <c r="A59" s="7"/>
      <c r="B59" s="9">
        <f t="shared" si="0"/>
        <v>1.3828169460476936E-2</v>
      </c>
      <c r="C59" s="8">
        <v>2543058.7000000002</v>
      </c>
    </row>
    <row r="60" spans="1:15" x14ac:dyDescent="0.25">
      <c r="A60" s="7">
        <v>2007</v>
      </c>
      <c r="B60" s="9">
        <f t="shared" si="0"/>
        <v>1.6236668072191929E-2</v>
      </c>
      <c r="C60" s="8">
        <v>2584349.5</v>
      </c>
    </row>
    <row r="61" spans="1:15" x14ac:dyDescent="0.25">
      <c r="A61" s="7"/>
      <c r="B61" s="9">
        <f t="shared" si="0"/>
        <v>8.1955633322816634E-3</v>
      </c>
      <c r="C61" s="8">
        <v>2605529.7000000002</v>
      </c>
    </row>
    <row r="62" spans="1:15" x14ac:dyDescent="0.25">
      <c r="A62" s="7"/>
      <c r="B62" s="9">
        <f t="shared" si="0"/>
        <v>1.1719344438867685E-2</v>
      </c>
      <c r="C62" s="8">
        <v>2636064.7999999998</v>
      </c>
    </row>
    <row r="63" spans="1:15" x14ac:dyDescent="0.25">
      <c r="A63" s="7"/>
      <c r="B63" s="9">
        <f t="shared" si="0"/>
        <v>1.4170782144657501E-2</v>
      </c>
      <c r="C63" s="8">
        <v>2673419.9</v>
      </c>
    </row>
    <row r="64" spans="1:15" x14ac:dyDescent="0.25">
      <c r="A64" s="7">
        <v>2008</v>
      </c>
      <c r="B64" s="9">
        <f t="shared" si="0"/>
        <v>4.200088433545357E-3</v>
      </c>
      <c r="C64" s="8">
        <v>2684648.5</v>
      </c>
    </row>
    <row r="65" spans="1:3" x14ac:dyDescent="0.25">
      <c r="A65" s="7"/>
      <c r="B65" s="9">
        <f t="shared" si="0"/>
        <v>1.2208898110870114E-2</v>
      </c>
      <c r="C65" s="8">
        <v>2717425.1</v>
      </c>
    </row>
    <row r="66" spans="1:3" x14ac:dyDescent="0.25">
      <c r="A66" s="7"/>
      <c r="B66" s="9">
        <f t="shared" si="0"/>
        <v>2.3893574840387899E-3</v>
      </c>
      <c r="C66" s="8">
        <v>2723918</v>
      </c>
    </row>
    <row r="67" spans="1:3" x14ac:dyDescent="0.25">
      <c r="A67" s="7"/>
      <c r="B67" s="9">
        <f t="shared" si="0"/>
        <v>-5.692462107890095E-3</v>
      </c>
      <c r="C67" s="8">
        <v>2708412.2</v>
      </c>
    </row>
    <row r="68" spans="1:3" x14ac:dyDescent="0.25">
      <c r="A68" s="7">
        <v>2009</v>
      </c>
      <c r="B68" s="9">
        <f t="shared" si="0"/>
        <v>-1.5555387027129886E-2</v>
      </c>
      <c r="C68" s="8">
        <v>2666281.7999999998</v>
      </c>
    </row>
    <row r="69" spans="1:3" x14ac:dyDescent="0.25">
      <c r="A69" s="7"/>
      <c r="B69" s="9">
        <f t="shared" ref="B69:B83" si="1">C69/C68-1</f>
        <v>-3.4321203407682299E-3</v>
      </c>
      <c r="C69" s="8">
        <v>2657130.7999999998</v>
      </c>
    </row>
    <row r="70" spans="1:3" x14ac:dyDescent="0.25">
      <c r="A70" s="7"/>
      <c r="B70" s="9">
        <f t="shared" si="1"/>
        <v>2.3190804156123512E-3</v>
      </c>
      <c r="C70" s="8">
        <v>2663292.9</v>
      </c>
    </row>
    <row r="71" spans="1:3" x14ac:dyDescent="0.25">
      <c r="A71" s="7"/>
      <c r="B71" s="9">
        <f t="shared" si="1"/>
        <v>6.6697508186199794E-3</v>
      </c>
      <c r="C71" s="8">
        <v>2681056.4</v>
      </c>
    </row>
    <row r="72" spans="1:3" x14ac:dyDescent="0.25">
      <c r="A72" s="7">
        <v>2010</v>
      </c>
      <c r="B72" s="9">
        <f t="shared" si="1"/>
        <v>1.1382975755377611E-2</v>
      </c>
      <c r="C72" s="8">
        <v>2711574.8</v>
      </c>
    </row>
    <row r="73" spans="1:3" x14ac:dyDescent="0.25">
      <c r="A73" s="7"/>
      <c r="B73" s="9">
        <f t="shared" si="1"/>
        <v>6.8224192082033674E-3</v>
      </c>
      <c r="C73" s="8">
        <v>2730074.3</v>
      </c>
    </row>
    <row r="74" spans="1:3" x14ac:dyDescent="0.25">
      <c r="A74" s="7"/>
      <c r="B74" s="9">
        <f t="shared" si="1"/>
        <v>1.1117499622629312E-2</v>
      </c>
      <c r="C74" s="8">
        <v>2760425.9</v>
      </c>
    </row>
    <row r="75" spans="1:3" x14ac:dyDescent="0.25">
      <c r="A75" s="7"/>
      <c r="B75" s="9">
        <f t="shared" si="1"/>
        <v>1.0697950631458619E-2</v>
      </c>
      <c r="C75" s="8">
        <v>2789956.8</v>
      </c>
    </row>
    <row r="76" spans="1:3" x14ac:dyDescent="0.25">
      <c r="A76" s="7">
        <v>2011</v>
      </c>
      <c r="B76" s="9">
        <f t="shared" si="1"/>
        <v>9.504555769465739E-3</v>
      </c>
      <c r="C76" s="8">
        <v>2816474.1</v>
      </c>
    </row>
    <row r="77" spans="1:3" x14ac:dyDescent="0.25">
      <c r="A77" s="7"/>
      <c r="B77" s="9">
        <f t="shared" si="1"/>
        <v>5.7495291719529273E-3</v>
      </c>
      <c r="C77" s="8">
        <v>2832667.5</v>
      </c>
    </row>
    <row r="78" spans="1:3" x14ac:dyDescent="0.25">
      <c r="A78" s="7"/>
      <c r="B78" s="9">
        <f t="shared" si="1"/>
        <v>2.9824538178235827E-3</v>
      </c>
      <c r="C78" s="8">
        <v>2841115.8</v>
      </c>
    </row>
    <row r="79" spans="1:3" x14ac:dyDescent="0.25">
      <c r="A79" s="7"/>
      <c r="B79" s="9">
        <f t="shared" si="1"/>
        <v>7.6220758055691729E-3</v>
      </c>
      <c r="C79" s="8">
        <v>2862771</v>
      </c>
    </row>
    <row r="80" spans="1:3" x14ac:dyDescent="0.25">
      <c r="A80" s="7">
        <v>2012</v>
      </c>
      <c r="B80" s="9">
        <f t="shared" si="1"/>
        <v>4.0008439375696092E-3</v>
      </c>
      <c r="C80" s="8">
        <v>2874224.5</v>
      </c>
    </row>
    <row r="81" spans="1:3" x14ac:dyDescent="0.25">
      <c r="A81" s="7"/>
      <c r="B81" s="9">
        <f t="shared" si="1"/>
        <v>8.9770301519591644E-3</v>
      </c>
      <c r="C81" s="8">
        <v>2900026.5</v>
      </c>
    </row>
    <row r="82" spans="1:3" x14ac:dyDescent="0.25">
      <c r="A82" s="7"/>
      <c r="B82" s="9">
        <f t="shared" si="1"/>
        <v>2.9905243969323703E-3</v>
      </c>
      <c r="C82" s="8">
        <v>2908699.1</v>
      </c>
    </row>
    <row r="83" spans="1:3" x14ac:dyDescent="0.25">
      <c r="A83" s="7"/>
      <c r="B83" s="9">
        <f t="shared" si="1"/>
        <v>4.3531488011254726E-3</v>
      </c>
      <c r="C83" s="8">
        <v>2921361.1</v>
      </c>
    </row>
    <row r="84" spans="1:3" x14ac:dyDescent="0.25">
      <c r="A84" s="7">
        <v>2013</v>
      </c>
      <c r="B84" s="9">
        <f t="shared" ref="B84:B103" si="2">C84/C83-1</f>
        <v>4.1413695580170273E-3</v>
      </c>
      <c r="C84" s="8">
        <v>2933459.535927515</v>
      </c>
    </row>
    <row r="85" spans="1:3" x14ac:dyDescent="0.25">
      <c r="A85" s="7"/>
      <c r="B85" s="9">
        <f t="shared" si="2"/>
        <v>1.0600076734053276E-2</v>
      </c>
      <c r="C85" s="8">
        <v>2964554.4321045871</v>
      </c>
    </row>
    <row r="86" spans="1:3" x14ac:dyDescent="0.25">
      <c r="A86" s="7"/>
      <c r="B86" s="9">
        <f t="shared" si="2"/>
        <v>4.5909751263382148E-3</v>
      </c>
      <c r="C86" s="8">
        <v>2978164.6277630548</v>
      </c>
    </row>
    <row r="87" spans="1:3" x14ac:dyDescent="0.25">
      <c r="A87" s="7"/>
      <c r="B87" s="9">
        <f t="shared" si="2"/>
        <v>1.2879818011360955E-2</v>
      </c>
      <c r="C87" s="8">
        <v>3016522.8461765158</v>
      </c>
    </row>
    <row r="88" spans="1:3" x14ac:dyDescent="0.25">
      <c r="A88" s="7">
        <v>2014</v>
      </c>
      <c r="B88" s="9">
        <f t="shared" si="2"/>
        <v>-3.9009293603420314E-3</v>
      </c>
      <c r="C88" s="8">
        <v>3004755.6036397233</v>
      </c>
    </row>
    <row r="89" spans="1:3" x14ac:dyDescent="0.25">
      <c r="A89" s="7"/>
      <c r="B89" s="9">
        <f t="shared" si="2"/>
        <v>2.4420422558701915E-3</v>
      </c>
      <c r="C89" s="8">
        <v>3012093.3437923742</v>
      </c>
    </row>
    <row r="90" spans="1:3" x14ac:dyDescent="0.25">
      <c r="A90" s="7"/>
      <c r="B90" s="9">
        <f t="shared" si="2"/>
        <v>6.3747393735047453E-3</v>
      </c>
      <c r="C90" s="8">
        <v>3031294.6538277194</v>
      </c>
    </row>
    <row r="91" spans="1:3" x14ac:dyDescent="0.25">
      <c r="A91" s="7"/>
      <c r="B91" s="9">
        <f t="shared" si="2"/>
        <v>1.0860248839266617E-2</v>
      </c>
      <c r="C91" s="8">
        <v>3064215.268073427</v>
      </c>
    </row>
    <row r="92" spans="1:3" x14ac:dyDescent="0.25">
      <c r="A92" s="7">
        <v>2015</v>
      </c>
      <c r="B92" s="9">
        <f t="shared" si="2"/>
        <v>4.3087146914044805E-3</v>
      </c>
      <c r="C92" s="8">
        <v>3077418.0974166011</v>
      </c>
    </row>
    <row r="93" spans="1:3" x14ac:dyDescent="0.25">
      <c r="A93" s="7"/>
      <c r="B93" s="9">
        <f t="shared" si="2"/>
        <v>-5.2217402136894853E-3</v>
      </c>
      <c r="C93" s="8">
        <v>3061348.6195829851</v>
      </c>
    </row>
    <row r="94" spans="1:3" x14ac:dyDescent="0.25">
      <c r="A94" s="7"/>
      <c r="B94" s="9">
        <f t="shared" si="2"/>
        <v>5.5541494390909385E-4</v>
      </c>
      <c r="C94" s="8">
        <v>3063048.9383548172</v>
      </c>
    </row>
    <row r="95" spans="1:3" x14ac:dyDescent="0.25">
      <c r="A95" s="7"/>
      <c r="B95" s="9">
        <f t="shared" si="2"/>
        <v>8.0881721860537326E-4</v>
      </c>
      <c r="C95" s="8">
        <v>3065526.3850775892</v>
      </c>
    </row>
    <row r="96" spans="1:3" x14ac:dyDescent="0.25">
      <c r="A96" s="7">
        <v>2016</v>
      </c>
      <c r="B96" s="9">
        <f t="shared" si="2"/>
        <v>-2.0319924777382203E-3</v>
      </c>
      <c r="C96" s="8">
        <v>3059297.2585228034</v>
      </c>
    </row>
    <row r="97" spans="1:19" x14ac:dyDescent="0.25">
      <c r="A97" s="7"/>
      <c r="B97" s="9">
        <f t="shared" si="2"/>
        <v>8.8730878347662578E-3</v>
      </c>
      <c r="C97" s="8">
        <v>3086442.6718103359</v>
      </c>
    </row>
    <row r="98" spans="1:19" x14ac:dyDescent="0.25">
      <c r="A98" s="7"/>
      <c r="B98" s="9">
        <f t="shared" si="2"/>
        <v>2.4416900848354128E-3</v>
      </c>
      <c r="C98" s="8">
        <v>3093978.8082795083</v>
      </c>
    </row>
    <row r="99" spans="1:19" x14ac:dyDescent="0.25">
      <c r="A99" s="7"/>
      <c r="B99" s="9">
        <f t="shared" si="2"/>
        <v>9.6875529196704946E-4</v>
      </c>
      <c r="C99" s="8">
        <v>3096976.1166232629</v>
      </c>
    </row>
    <row r="100" spans="1:19" x14ac:dyDescent="0.25">
      <c r="A100" s="7">
        <v>2017</v>
      </c>
      <c r="B100" s="9">
        <f t="shared" si="2"/>
        <v>-1.1534496312946008E-3</v>
      </c>
      <c r="C100" s="8">
        <v>3093403.9106634157</v>
      </c>
    </row>
    <row r="101" spans="1:19" x14ac:dyDescent="0.25">
      <c r="A101" s="7"/>
      <c r="B101" s="9">
        <f t="shared" si="2"/>
        <v>7.2162580559589351E-3</v>
      </c>
      <c r="C101" s="8">
        <v>3115726.7115540751</v>
      </c>
    </row>
    <row r="102" spans="1:19" x14ac:dyDescent="0.25">
      <c r="A102" s="7"/>
      <c r="B102" s="9">
        <f t="shared" si="2"/>
        <v>5.6036262500311906E-3</v>
      </c>
      <c r="C102" s="8">
        <v>3133186.0795428632</v>
      </c>
    </row>
    <row r="103" spans="1:19" x14ac:dyDescent="0.25">
      <c r="A103" s="7"/>
      <c r="B103" s="9">
        <f t="shared" si="2"/>
        <v>7.6742862391201427E-3</v>
      </c>
      <c r="C103" s="8">
        <v>3157231.0463577015</v>
      </c>
      <c r="G103" s="4"/>
      <c r="H103" s="4"/>
      <c r="I103" s="4"/>
      <c r="J103" s="4"/>
      <c r="K103" s="4"/>
      <c r="L103" s="4"/>
      <c r="M103" s="4"/>
      <c r="N103" s="4"/>
      <c r="O103" s="4"/>
      <c r="P103" s="4"/>
      <c r="Q103" s="4"/>
      <c r="R103" s="4"/>
      <c r="S103" s="4"/>
    </row>
    <row r="105" spans="1:19" x14ac:dyDescent="0.25">
      <c r="A105" t="s">
        <v>44</v>
      </c>
    </row>
  </sheetData>
  <pageMargins left="0.7" right="0.7" top="0.75" bottom="0.75" header="0.3" footer="0.3"/>
  <pageSetup paperSize="9" scale="43"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W32"/>
  <sheetViews>
    <sheetView zoomScale="68" zoomScaleNormal="68" workbookViewId="0">
      <selection activeCell="A16" sqref="A16"/>
    </sheetView>
  </sheetViews>
  <sheetFormatPr defaultColWidth="9.140625" defaultRowHeight="15" x14ac:dyDescent="0.25"/>
  <cols>
    <col min="1" max="1" width="21.28515625" style="20" customWidth="1"/>
    <col min="2" max="2" width="11.140625" style="20" bestFit="1" customWidth="1"/>
    <col min="3" max="7" width="10.85546875" style="20" customWidth="1"/>
    <col min="8" max="9" width="9.28515625" style="20" bestFit="1" customWidth="1"/>
    <col min="10" max="10" width="9.7109375" style="20" customWidth="1"/>
    <col min="11" max="16384" width="9.140625" style="20"/>
  </cols>
  <sheetData>
    <row r="1" spans="1:23" ht="26.25" x14ac:dyDescent="0.4">
      <c r="A1" s="67" t="s">
        <v>130</v>
      </c>
    </row>
    <row r="2" spans="1:23" x14ac:dyDescent="0.25">
      <c r="A2" s="20" t="s">
        <v>131</v>
      </c>
    </row>
    <row r="3" spans="1:23" x14ac:dyDescent="0.25">
      <c r="B3" s="20" t="s">
        <v>132</v>
      </c>
      <c r="C3" s="20" t="s">
        <v>133</v>
      </c>
      <c r="D3" s="20" t="s">
        <v>134</v>
      </c>
      <c r="E3" s="20" t="s">
        <v>135</v>
      </c>
      <c r="F3" s="20" t="s">
        <v>32</v>
      </c>
      <c r="G3" s="20" t="s">
        <v>57</v>
      </c>
    </row>
    <row r="4" spans="1:23" ht="30" x14ac:dyDescent="0.25">
      <c r="A4" s="68" t="s">
        <v>136</v>
      </c>
      <c r="B4" s="69">
        <f>B19/1000</f>
        <v>305.93678363111013</v>
      </c>
      <c r="C4" s="69">
        <f t="shared" ref="C4:G7" si="0">C19/1000</f>
        <v>350.41438405440033</v>
      </c>
      <c r="D4" s="69">
        <f t="shared" si="0"/>
        <v>360.29245279139974</v>
      </c>
      <c r="E4" s="69">
        <f t="shared" si="0"/>
        <v>350.72790132759991</v>
      </c>
      <c r="F4" s="69">
        <f t="shared" si="0"/>
        <v>364.78035957269998</v>
      </c>
      <c r="G4" s="69">
        <f t="shared" si="0"/>
        <v>383.98232313860012</v>
      </c>
      <c r="H4" s="69"/>
      <c r="I4" s="69"/>
      <c r="R4" s="70"/>
      <c r="S4" s="70"/>
      <c r="T4" s="70"/>
      <c r="U4" s="70"/>
      <c r="V4" s="70"/>
      <c r="W4" s="70"/>
    </row>
    <row r="5" spans="1:23" ht="30" x14ac:dyDescent="0.25">
      <c r="A5" s="68" t="s">
        <v>137</v>
      </c>
      <c r="B5" s="69">
        <f>B20/1000</f>
        <v>292.78306425551023</v>
      </c>
      <c r="C5" s="69">
        <f t="shared" si="0"/>
        <v>261.60430170889981</v>
      </c>
      <c r="D5" s="69">
        <f t="shared" si="0"/>
        <v>231.25029098509987</v>
      </c>
      <c r="E5" s="69">
        <f t="shared" si="0"/>
        <v>236.20413086680006</v>
      </c>
      <c r="F5" s="69">
        <f t="shared" si="0"/>
        <v>230.19600369140002</v>
      </c>
      <c r="G5" s="69">
        <f t="shared" si="0"/>
        <v>250.15193817740001</v>
      </c>
      <c r="H5" s="69"/>
      <c r="I5" s="69"/>
      <c r="R5" s="70"/>
      <c r="S5" s="70"/>
      <c r="T5" s="70"/>
      <c r="U5" s="70"/>
      <c r="V5" s="70"/>
      <c r="W5" s="70"/>
    </row>
    <row r="6" spans="1:23" x14ac:dyDescent="0.25">
      <c r="A6" s="68" t="s">
        <v>78</v>
      </c>
      <c r="B6" s="69">
        <f>B21/1000</f>
        <v>173.68646541184006</v>
      </c>
      <c r="C6" s="69">
        <f t="shared" si="0"/>
        <v>160.3374093022</v>
      </c>
      <c r="D6" s="69">
        <f t="shared" si="0"/>
        <v>96.606949081699995</v>
      </c>
      <c r="E6" s="69">
        <f t="shared" si="0"/>
        <v>111.0012402607</v>
      </c>
      <c r="F6" s="69">
        <f t="shared" si="0"/>
        <v>119.91275143489997</v>
      </c>
      <c r="G6" s="69">
        <f t="shared" si="0"/>
        <v>127.74374002639996</v>
      </c>
      <c r="H6" s="69"/>
      <c r="I6" s="69"/>
      <c r="R6" s="70"/>
      <c r="S6" s="70"/>
      <c r="T6" s="70"/>
      <c r="U6" s="70"/>
      <c r="V6" s="70"/>
      <c r="W6" s="70"/>
    </row>
    <row r="7" spans="1:23" ht="30" x14ac:dyDescent="0.25">
      <c r="A7" s="68" t="s">
        <v>138</v>
      </c>
      <c r="B7" s="69">
        <f>B22/1000</f>
        <v>89.55502036143001</v>
      </c>
      <c r="C7" s="69">
        <f t="shared" si="0"/>
        <v>80.106313822600015</v>
      </c>
      <c r="D7" s="69">
        <f t="shared" si="0"/>
        <v>95.491106378600023</v>
      </c>
      <c r="E7" s="69">
        <f t="shared" si="0"/>
        <v>83.560858888400006</v>
      </c>
      <c r="F7" s="69">
        <f t="shared" si="0"/>
        <v>74.498776988799989</v>
      </c>
      <c r="G7" s="69">
        <f t="shared" si="0"/>
        <v>63.934707132100002</v>
      </c>
      <c r="H7" s="69"/>
      <c r="I7" s="69"/>
      <c r="R7" s="70"/>
      <c r="S7" s="70"/>
      <c r="T7" s="70"/>
      <c r="U7" s="70"/>
      <c r="V7" s="70"/>
      <c r="W7" s="70"/>
    </row>
    <row r="8" spans="1:23" ht="30" x14ac:dyDescent="0.25">
      <c r="A8" s="71" t="s">
        <v>139</v>
      </c>
      <c r="B8" s="69">
        <f>(B23+B24)/1000</f>
        <v>256.67907093255002</v>
      </c>
      <c r="C8" s="69">
        <f t="shared" ref="C8:G8" si="1">(C23+C24)/1000</f>
        <v>205.35021219889995</v>
      </c>
      <c r="D8" s="69">
        <f t="shared" si="1"/>
        <v>212.2892491349001</v>
      </c>
      <c r="E8" s="69">
        <f t="shared" si="1"/>
        <v>221.60996296350001</v>
      </c>
      <c r="F8" s="69">
        <f t="shared" si="1"/>
        <v>244.15357397549988</v>
      </c>
      <c r="G8" s="69">
        <f t="shared" si="1"/>
        <v>218.92273863850005</v>
      </c>
      <c r="H8" s="69"/>
      <c r="I8" s="69"/>
      <c r="R8" s="70"/>
      <c r="S8" s="70"/>
      <c r="T8" s="70"/>
      <c r="U8" s="70"/>
      <c r="V8" s="70"/>
      <c r="W8" s="70"/>
    </row>
    <row r="9" spans="1:23" ht="30" x14ac:dyDescent="0.25">
      <c r="A9" s="68" t="s">
        <v>140</v>
      </c>
      <c r="B9" s="69">
        <f>B25/1000</f>
        <v>132.40193986554004</v>
      </c>
      <c r="C9" s="69">
        <f t="shared" ref="C9:G10" si="2">C25/1000</f>
        <v>120.95013767710003</v>
      </c>
      <c r="D9" s="69">
        <f t="shared" si="2"/>
        <v>101.5069707932</v>
      </c>
      <c r="E9" s="69">
        <f t="shared" si="2"/>
        <v>104.96875522920001</v>
      </c>
      <c r="F9" s="69">
        <f t="shared" si="2"/>
        <v>118.86007631750003</v>
      </c>
      <c r="G9" s="69">
        <f t="shared" si="2"/>
        <v>104.62300205779999</v>
      </c>
      <c r="H9" s="69"/>
      <c r="I9" s="69"/>
      <c r="R9" s="70"/>
      <c r="S9" s="70"/>
      <c r="T9" s="70"/>
      <c r="U9" s="70"/>
      <c r="V9" s="70"/>
      <c r="W9" s="70"/>
    </row>
    <row r="10" spans="1:23" ht="30" x14ac:dyDescent="0.25">
      <c r="A10" s="68" t="s">
        <v>141</v>
      </c>
      <c r="B10" s="69">
        <f>B26/1000</f>
        <v>341.76216713597017</v>
      </c>
      <c r="C10" s="69">
        <f t="shared" si="2"/>
        <v>312.99885611299987</v>
      </c>
      <c r="D10" s="69">
        <f t="shared" si="2"/>
        <v>288.8949532363996</v>
      </c>
      <c r="E10" s="69">
        <f t="shared" si="2"/>
        <v>275.675505692</v>
      </c>
      <c r="F10" s="69">
        <f t="shared" si="2"/>
        <v>271.71594726700005</v>
      </c>
      <c r="G10" s="69">
        <f t="shared" si="2"/>
        <v>277.14974135329993</v>
      </c>
      <c r="H10" s="69"/>
      <c r="I10" s="69"/>
      <c r="R10" s="70"/>
      <c r="S10" s="70"/>
      <c r="T10" s="70"/>
      <c r="U10" s="70"/>
      <c r="V10" s="70"/>
      <c r="W10" s="70"/>
    </row>
    <row r="11" spans="1:23" ht="45" x14ac:dyDescent="0.25">
      <c r="A11" s="68" t="s">
        <v>142</v>
      </c>
      <c r="B11" s="69">
        <f>(B27+B28)/1000</f>
        <v>230.77277495287009</v>
      </c>
      <c r="C11" s="69">
        <f t="shared" ref="C11:G11" si="3">(C27+C28)/1000</f>
        <v>153.96688082189996</v>
      </c>
      <c r="D11" s="69">
        <f t="shared" si="3"/>
        <v>145.27708130800002</v>
      </c>
      <c r="E11" s="69">
        <f t="shared" si="3"/>
        <v>130.83728765640001</v>
      </c>
      <c r="F11" s="69">
        <f t="shared" si="3"/>
        <v>141.79576294489999</v>
      </c>
      <c r="G11" s="69">
        <f t="shared" si="3"/>
        <v>154.1842751687</v>
      </c>
      <c r="H11" s="69"/>
      <c r="I11" s="69"/>
      <c r="R11" s="70"/>
      <c r="S11" s="70"/>
      <c r="T11" s="70"/>
      <c r="U11" s="70"/>
      <c r="V11" s="70"/>
      <c r="W11" s="70"/>
    </row>
    <row r="12" spans="1:23" ht="30" x14ac:dyDescent="0.25">
      <c r="A12" s="68" t="s">
        <v>143</v>
      </c>
      <c r="B12" s="69">
        <f>B29/1000</f>
        <v>165.77646384841009</v>
      </c>
      <c r="C12" s="69">
        <f t="shared" ref="C12:G12" si="4">C29/1000</f>
        <v>138.6675691400001</v>
      </c>
      <c r="D12" s="69">
        <f t="shared" si="4"/>
        <v>99.110904594199965</v>
      </c>
      <c r="E12" s="69">
        <f t="shared" si="4"/>
        <v>106.30313361659999</v>
      </c>
      <c r="F12" s="69">
        <f t="shared" si="4"/>
        <v>99.469098526999986</v>
      </c>
      <c r="G12" s="69">
        <f t="shared" si="4"/>
        <v>107.2110143065</v>
      </c>
      <c r="H12" s="69"/>
      <c r="I12" s="69"/>
      <c r="R12" s="70"/>
      <c r="S12" s="70"/>
      <c r="T12" s="70"/>
      <c r="U12" s="70"/>
      <c r="V12" s="70"/>
      <c r="W12" s="70"/>
    </row>
    <row r="13" spans="1:23" ht="30" x14ac:dyDescent="0.25">
      <c r="A13" s="68" t="s">
        <v>144</v>
      </c>
      <c r="B13" s="69">
        <f>(B30+B31)/1000</f>
        <v>106.13886032495999</v>
      </c>
      <c r="C13" s="69">
        <f t="shared" ref="C13:G13" si="5">(C30+C31)/1000</f>
        <v>101.7639000449</v>
      </c>
      <c r="D13" s="69">
        <f t="shared" si="5"/>
        <v>107.42425491729998</v>
      </c>
      <c r="E13" s="69">
        <f t="shared" si="5"/>
        <v>104.59571162260001</v>
      </c>
      <c r="F13" s="69">
        <f t="shared" si="5"/>
        <v>81.796552468699986</v>
      </c>
      <c r="G13" s="69">
        <f t="shared" si="5"/>
        <v>102.7190906038</v>
      </c>
      <c r="H13" s="69"/>
      <c r="I13" s="69"/>
      <c r="R13" s="70"/>
      <c r="S13" s="70"/>
      <c r="T13" s="70"/>
      <c r="U13" s="70"/>
      <c r="V13" s="70"/>
      <c r="W13" s="70"/>
    </row>
    <row r="14" spans="1:23" x14ac:dyDescent="0.25">
      <c r="B14" s="69">
        <f t="shared" ref="B14:G14" si="6">SUM(B4:B13)</f>
        <v>2095.4926107201909</v>
      </c>
      <c r="C14" s="69">
        <f t="shared" si="6"/>
        <v>1886.1599648838999</v>
      </c>
      <c r="D14" s="69">
        <f t="shared" si="6"/>
        <v>1738.1442132207997</v>
      </c>
      <c r="E14" s="69">
        <f t="shared" si="6"/>
        <v>1725.4844881238</v>
      </c>
      <c r="F14" s="69">
        <f t="shared" si="6"/>
        <v>1747.1789031883998</v>
      </c>
      <c r="G14" s="69">
        <f t="shared" si="6"/>
        <v>1790.6225706031</v>
      </c>
      <c r="H14" s="69"/>
      <c r="I14" s="69"/>
      <c r="L14" s="70"/>
      <c r="M14" s="70"/>
    </row>
    <row r="15" spans="1:23" x14ac:dyDescent="0.25">
      <c r="B15" s="69"/>
      <c r="C15" s="69"/>
      <c r="D15" s="69"/>
      <c r="E15" s="69"/>
      <c r="F15" s="69"/>
      <c r="G15" s="69"/>
      <c r="L15" s="70"/>
      <c r="M15" s="70"/>
    </row>
    <row r="16" spans="1:23" s="72" customFormat="1" x14ac:dyDescent="0.25">
      <c r="A16" s="72" t="s">
        <v>145</v>
      </c>
      <c r="R16" s="70"/>
      <c r="S16" s="70"/>
      <c r="T16" s="70"/>
      <c r="U16" s="70"/>
      <c r="V16" s="70"/>
      <c r="W16" s="70"/>
    </row>
    <row r="17" spans="1:23" x14ac:dyDescent="0.25">
      <c r="R17" s="70"/>
      <c r="S17" s="70"/>
      <c r="T17" s="70"/>
      <c r="U17" s="70"/>
      <c r="V17" s="70"/>
      <c r="W17" s="70"/>
    </row>
    <row r="18" spans="1:23" x14ac:dyDescent="0.25">
      <c r="B18" s="20" t="s">
        <v>132</v>
      </c>
      <c r="C18" s="20" t="s">
        <v>133</v>
      </c>
      <c r="D18" s="20" t="s">
        <v>134</v>
      </c>
      <c r="E18" s="20" t="s">
        <v>135</v>
      </c>
      <c r="F18" s="20" t="s">
        <v>32</v>
      </c>
      <c r="G18" s="20" t="s">
        <v>57</v>
      </c>
      <c r="R18" s="70"/>
      <c r="S18" s="70"/>
      <c r="T18" s="70"/>
      <c r="U18" s="70"/>
      <c r="V18" s="70"/>
      <c r="W18" s="70"/>
    </row>
    <row r="19" spans="1:23" ht="60.6" customHeight="1" x14ac:dyDescent="0.25">
      <c r="A19" s="68" t="s">
        <v>146</v>
      </c>
      <c r="B19" s="69">
        <v>305936.78363111016</v>
      </c>
      <c r="C19" s="69">
        <v>350414.38405440032</v>
      </c>
      <c r="D19" s="69">
        <v>360292.45279139973</v>
      </c>
      <c r="E19" s="69">
        <v>350727.90132759989</v>
      </c>
      <c r="F19" s="69">
        <v>364780.35957269999</v>
      </c>
      <c r="G19" s="69">
        <v>383982.3231386001</v>
      </c>
    </row>
    <row r="20" spans="1:23" ht="55.9" customHeight="1" x14ac:dyDescent="0.25">
      <c r="A20" s="68" t="s">
        <v>147</v>
      </c>
      <c r="B20" s="69">
        <v>292783.06425551022</v>
      </c>
      <c r="C20" s="69">
        <v>261604.30170889982</v>
      </c>
      <c r="D20" s="69">
        <v>231250.29098509985</v>
      </c>
      <c r="E20" s="69">
        <v>236204.13086680006</v>
      </c>
      <c r="F20" s="69">
        <v>230196.00369140002</v>
      </c>
      <c r="G20" s="69">
        <v>250151.93817740001</v>
      </c>
      <c r="R20" s="70"/>
      <c r="S20" s="70"/>
      <c r="T20" s="70"/>
      <c r="U20" s="70"/>
      <c r="V20" s="70"/>
      <c r="W20" s="70"/>
    </row>
    <row r="21" spans="1:23" ht="37.15" customHeight="1" x14ac:dyDescent="0.25">
      <c r="A21" s="68" t="s">
        <v>148</v>
      </c>
      <c r="B21" s="69">
        <v>173686.46541184006</v>
      </c>
      <c r="C21" s="69">
        <v>160337.40930219999</v>
      </c>
      <c r="D21" s="69">
        <v>96606.94908169999</v>
      </c>
      <c r="E21" s="69">
        <v>111001.2402607</v>
      </c>
      <c r="F21" s="69">
        <v>119912.75143489997</v>
      </c>
      <c r="G21" s="69">
        <v>127743.74002639996</v>
      </c>
    </row>
    <row r="22" spans="1:23" ht="40.15" customHeight="1" x14ac:dyDescent="0.25">
      <c r="A22" s="68" t="s">
        <v>149</v>
      </c>
      <c r="B22" s="69">
        <v>89555.020361430012</v>
      </c>
      <c r="C22" s="69">
        <v>80106.313822600016</v>
      </c>
      <c r="D22" s="69">
        <v>95491.106378600016</v>
      </c>
      <c r="E22" s="69">
        <v>83560.858888400006</v>
      </c>
      <c r="F22" s="69">
        <v>74498.776988799989</v>
      </c>
      <c r="G22" s="69">
        <v>63934.707132100004</v>
      </c>
    </row>
    <row r="23" spans="1:23" ht="60.6" customHeight="1" x14ac:dyDescent="0.25">
      <c r="A23" s="68" t="s">
        <v>150</v>
      </c>
      <c r="B23" s="69">
        <v>68497.441677999988</v>
      </c>
      <c r="C23" s="69">
        <v>48230.908575399997</v>
      </c>
      <c r="D23" s="69">
        <v>65964.040067000009</v>
      </c>
      <c r="E23" s="69">
        <v>63061.52901099997</v>
      </c>
      <c r="F23" s="69">
        <v>78162.734922999996</v>
      </c>
      <c r="G23" s="69">
        <v>65832.630505899986</v>
      </c>
    </row>
    <row r="24" spans="1:23" ht="40.15" customHeight="1" x14ac:dyDescent="0.25">
      <c r="A24" s="68" t="s">
        <v>151</v>
      </c>
      <c r="B24" s="69">
        <v>188181.62925455</v>
      </c>
      <c r="C24" s="69">
        <v>157119.30362349996</v>
      </c>
      <c r="D24" s="69">
        <v>146325.20906790008</v>
      </c>
      <c r="E24" s="69">
        <v>158548.43395250003</v>
      </c>
      <c r="F24" s="69">
        <v>165990.83905249991</v>
      </c>
      <c r="G24" s="69">
        <v>153090.10813260006</v>
      </c>
    </row>
    <row r="25" spans="1:23" ht="46.15" customHeight="1" x14ac:dyDescent="0.25">
      <c r="A25" s="68" t="s">
        <v>152</v>
      </c>
      <c r="B25" s="69">
        <v>132401.93986554004</v>
      </c>
      <c r="C25" s="69">
        <v>120950.13767710004</v>
      </c>
      <c r="D25" s="69">
        <v>101506.9707932</v>
      </c>
      <c r="E25" s="69">
        <v>104968.75522920002</v>
      </c>
      <c r="F25" s="69">
        <v>118860.07631750003</v>
      </c>
      <c r="G25" s="69">
        <v>104623.0020578</v>
      </c>
    </row>
    <row r="26" spans="1:23" ht="25.9" customHeight="1" x14ac:dyDescent="0.25">
      <c r="A26" s="68" t="s">
        <v>153</v>
      </c>
      <c r="B26" s="69">
        <v>341762.1671359702</v>
      </c>
      <c r="C26" s="69">
        <v>312998.8561129999</v>
      </c>
      <c r="D26" s="69">
        <v>288894.95323639963</v>
      </c>
      <c r="E26" s="69">
        <v>275675.50569199998</v>
      </c>
      <c r="F26" s="69">
        <v>271715.94726700004</v>
      </c>
      <c r="G26" s="69">
        <v>277149.74135329993</v>
      </c>
    </row>
    <row r="27" spans="1:23" ht="59.45" customHeight="1" x14ac:dyDescent="0.25">
      <c r="A27" s="68" t="s">
        <v>154</v>
      </c>
      <c r="B27" s="69">
        <v>143640.87176242008</v>
      </c>
      <c r="C27" s="69">
        <v>103341.58882189998</v>
      </c>
      <c r="D27" s="69">
        <v>102452.02644210002</v>
      </c>
      <c r="E27" s="69">
        <v>71303.479637099997</v>
      </c>
      <c r="F27" s="69">
        <v>95683.614015899992</v>
      </c>
      <c r="G27" s="69">
        <v>95794.035994799997</v>
      </c>
    </row>
    <row r="28" spans="1:23" ht="45.6" customHeight="1" x14ac:dyDescent="0.25">
      <c r="A28" s="68" t="s">
        <v>155</v>
      </c>
      <c r="B28" s="69">
        <v>87131.903190450015</v>
      </c>
      <c r="C28" s="69">
        <v>50625.291999999994</v>
      </c>
      <c r="D28" s="69">
        <v>42825.054865900005</v>
      </c>
      <c r="E28" s="69">
        <v>59533.808019299999</v>
      </c>
      <c r="F28" s="69">
        <v>46112.14892900001</v>
      </c>
      <c r="G28" s="69">
        <v>58390.239173900001</v>
      </c>
    </row>
    <row r="29" spans="1:23" ht="36.6" customHeight="1" x14ac:dyDescent="0.25">
      <c r="A29" s="68" t="s">
        <v>156</v>
      </c>
      <c r="B29" s="69">
        <v>165776.46384841009</v>
      </c>
      <c r="C29" s="69">
        <v>138667.56914000009</v>
      </c>
      <c r="D29" s="69">
        <v>99110.904594199965</v>
      </c>
      <c r="E29" s="69">
        <v>106303.1336166</v>
      </c>
      <c r="F29" s="69">
        <v>99469.09852699998</v>
      </c>
      <c r="G29" s="69">
        <v>107211.0143065</v>
      </c>
    </row>
    <row r="30" spans="1:23" ht="28.9" customHeight="1" x14ac:dyDescent="0.25">
      <c r="A30" s="68" t="s">
        <v>157</v>
      </c>
      <c r="B30" s="69">
        <v>53523.136647040003</v>
      </c>
      <c r="C30" s="69">
        <v>51299.328950999996</v>
      </c>
      <c r="D30" s="69">
        <v>63774.847192099973</v>
      </c>
      <c r="E30" s="69">
        <v>59318.093615399994</v>
      </c>
      <c r="F30" s="69">
        <v>46419.90506479999</v>
      </c>
      <c r="G30" s="69">
        <v>54153.810537099998</v>
      </c>
    </row>
    <row r="31" spans="1:23" ht="27" customHeight="1" x14ac:dyDescent="0.25">
      <c r="A31" s="68" t="s">
        <v>158</v>
      </c>
      <c r="B31" s="69">
        <v>52615.723677920003</v>
      </c>
      <c r="C31" s="69">
        <v>50464.571093900006</v>
      </c>
      <c r="D31" s="69">
        <v>43649.407725199999</v>
      </c>
      <c r="E31" s="69">
        <v>45277.618007200006</v>
      </c>
      <c r="F31" s="69">
        <v>35376.647403899995</v>
      </c>
      <c r="G31" s="69">
        <v>48565.280066699997</v>
      </c>
    </row>
    <row r="32" spans="1:23" x14ac:dyDescent="0.25">
      <c r="A32" s="68"/>
      <c r="B32" s="69">
        <v>2095492.6107201909</v>
      </c>
      <c r="C32" s="69">
        <v>1886159.9648839</v>
      </c>
      <c r="D32" s="69">
        <v>1738144.2132207993</v>
      </c>
      <c r="E32" s="69">
        <v>1725484.4881237999</v>
      </c>
      <c r="F32" s="69">
        <v>1747178.9031884002</v>
      </c>
      <c r="G32" s="69">
        <v>1790622.5706031004</v>
      </c>
    </row>
  </sheetData>
  <pageMargins left="0.7" right="0.7" top="0.75" bottom="0.75"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P73"/>
  <sheetViews>
    <sheetView workbookViewId="0">
      <pane xSplit="1" ySplit="3" topLeftCell="B19" activePane="bottomRight" state="frozen"/>
      <selection activeCell="J13" sqref="J13"/>
      <selection pane="topRight" activeCell="J13" sqref="J13"/>
      <selection pane="bottomLeft" activeCell="J13" sqref="J13"/>
      <selection pane="bottomRight" activeCell="A35" sqref="A35"/>
    </sheetView>
  </sheetViews>
  <sheetFormatPr defaultColWidth="9.140625" defaultRowHeight="15" x14ac:dyDescent="0.25"/>
  <cols>
    <col min="2" max="2" width="10.85546875" style="8" bestFit="1" customWidth="1"/>
    <col min="3" max="4" width="10.85546875" style="8" customWidth="1"/>
  </cols>
  <sheetData>
    <row r="1" spans="1:7" ht="26.25" x14ac:dyDescent="0.4">
      <c r="A1" s="1" t="s">
        <v>159</v>
      </c>
    </row>
    <row r="2" spans="1:7" x14ac:dyDescent="0.25">
      <c r="F2" s="18"/>
      <c r="G2" s="8"/>
    </row>
    <row r="3" spans="1:7" x14ac:dyDescent="0.25">
      <c r="B3" s="8" t="s">
        <v>160</v>
      </c>
      <c r="F3" s="18"/>
      <c r="G3" s="62"/>
    </row>
    <row r="4" spans="1:7" x14ac:dyDescent="0.25">
      <c r="A4">
        <v>2010</v>
      </c>
      <c r="B4" s="8">
        <v>491000</v>
      </c>
      <c r="F4" s="18"/>
      <c r="G4" s="8"/>
    </row>
    <row r="5" spans="1:7" x14ac:dyDescent="0.25">
      <c r="B5" s="8">
        <v>497000</v>
      </c>
      <c r="C5" s="8">
        <f>B5-B4</f>
        <v>6000</v>
      </c>
      <c r="D5" s="16">
        <f t="shared" ref="D5:D34" si="0">C5/B4</f>
        <v>1.2219959266802444E-2</v>
      </c>
      <c r="F5" s="18"/>
      <c r="G5" s="8"/>
    </row>
    <row r="6" spans="1:7" x14ac:dyDescent="0.25">
      <c r="B6" s="8">
        <v>505000</v>
      </c>
      <c r="C6" s="8">
        <f t="shared" ref="C6:C31" si="1">B6-B5</f>
        <v>8000</v>
      </c>
      <c r="D6" s="16">
        <f t="shared" si="0"/>
        <v>1.6096579476861168E-2</v>
      </c>
      <c r="F6" s="18"/>
      <c r="G6" s="8"/>
    </row>
    <row r="7" spans="1:7" x14ac:dyDescent="0.25">
      <c r="B7" s="8">
        <v>504000</v>
      </c>
      <c r="C7" s="8">
        <f t="shared" si="1"/>
        <v>-1000</v>
      </c>
      <c r="D7" s="16">
        <f t="shared" si="0"/>
        <v>-1.9801980198019802E-3</v>
      </c>
      <c r="F7" s="18"/>
      <c r="G7" s="8"/>
    </row>
    <row r="8" spans="1:7" x14ac:dyDescent="0.25">
      <c r="A8">
        <v>2011</v>
      </c>
      <c r="B8" s="8">
        <v>511000</v>
      </c>
      <c r="C8" s="8">
        <f t="shared" si="1"/>
        <v>7000</v>
      </c>
      <c r="D8" s="16">
        <f t="shared" si="0"/>
        <v>1.3888888888888888E-2</v>
      </c>
      <c r="F8" s="18"/>
      <c r="G8" s="8"/>
    </row>
    <row r="9" spans="1:7" x14ac:dyDescent="0.25">
      <c r="B9" s="8">
        <v>517000</v>
      </c>
      <c r="C9" s="8">
        <f t="shared" si="1"/>
        <v>6000</v>
      </c>
      <c r="D9" s="16">
        <f t="shared" si="0"/>
        <v>1.1741682974559686E-2</v>
      </c>
      <c r="F9" s="18"/>
      <c r="G9" s="8"/>
    </row>
    <row r="10" spans="1:7" x14ac:dyDescent="0.25">
      <c r="B10" s="8">
        <v>519000</v>
      </c>
      <c r="C10" s="8">
        <f t="shared" si="1"/>
        <v>2000</v>
      </c>
      <c r="D10" s="16">
        <f t="shared" si="0"/>
        <v>3.8684719535783366E-3</v>
      </c>
      <c r="F10" s="18"/>
      <c r="G10" s="8"/>
    </row>
    <row r="11" spans="1:7" x14ac:dyDescent="0.25">
      <c r="B11" s="8">
        <v>518000</v>
      </c>
      <c r="C11" s="8">
        <f t="shared" si="1"/>
        <v>-1000</v>
      </c>
      <c r="D11" s="16">
        <f t="shared" si="0"/>
        <v>-1.9267822736030828E-3</v>
      </c>
      <c r="F11" s="18"/>
      <c r="G11" s="8"/>
    </row>
    <row r="12" spans="1:7" x14ac:dyDescent="0.25">
      <c r="A12">
        <v>2012</v>
      </c>
      <c r="B12" s="8">
        <v>523000</v>
      </c>
      <c r="C12" s="8">
        <f t="shared" si="1"/>
        <v>5000</v>
      </c>
      <c r="D12" s="16">
        <f t="shared" si="0"/>
        <v>9.6525096525096523E-3</v>
      </c>
      <c r="F12" s="18"/>
      <c r="G12" s="8"/>
    </row>
    <row r="13" spans="1:7" x14ac:dyDescent="0.25">
      <c r="B13" s="8">
        <v>534000</v>
      </c>
      <c r="C13" s="8">
        <f t="shared" si="1"/>
        <v>11000</v>
      </c>
      <c r="D13" s="16">
        <f t="shared" si="0"/>
        <v>2.1032504780114723E-2</v>
      </c>
      <c r="F13" s="18"/>
      <c r="G13" s="8"/>
    </row>
    <row r="14" spans="1:7" x14ac:dyDescent="0.25">
      <c r="B14" s="8">
        <v>518000</v>
      </c>
      <c r="C14" s="8">
        <f t="shared" si="1"/>
        <v>-16000</v>
      </c>
      <c r="D14" s="16">
        <f t="shared" si="0"/>
        <v>-2.9962546816479401E-2</v>
      </c>
      <c r="F14" s="18"/>
      <c r="G14" s="8"/>
    </row>
    <row r="15" spans="1:7" x14ac:dyDescent="0.25">
      <c r="B15" s="8">
        <v>515000</v>
      </c>
      <c r="C15" s="8">
        <f t="shared" si="1"/>
        <v>-3000</v>
      </c>
      <c r="D15" s="16">
        <f t="shared" si="0"/>
        <v>-5.7915057915057912E-3</v>
      </c>
      <c r="F15" s="18"/>
      <c r="G15" s="8"/>
    </row>
    <row r="16" spans="1:7" x14ac:dyDescent="0.25">
      <c r="A16">
        <v>2013</v>
      </c>
      <c r="B16" s="8">
        <v>515000</v>
      </c>
      <c r="C16" s="8">
        <f t="shared" si="1"/>
        <v>0</v>
      </c>
      <c r="D16" s="16">
        <f t="shared" si="0"/>
        <v>0</v>
      </c>
      <c r="F16" s="18"/>
      <c r="G16" s="8"/>
    </row>
    <row r="17" spans="1:16" x14ac:dyDescent="0.25">
      <c r="B17" s="8">
        <v>511000</v>
      </c>
      <c r="C17" s="8">
        <f t="shared" si="1"/>
        <v>-4000</v>
      </c>
      <c r="D17" s="16">
        <f t="shared" si="0"/>
        <v>-7.7669902912621356E-3</v>
      </c>
      <c r="F17" s="18"/>
      <c r="G17" s="8"/>
    </row>
    <row r="18" spans="1:16" x14ac:dyDescent="0.25">
      <c r="B18" s="8">
        <v>507000</v>
      </c>
      <c r="C18" s="8">
        <f t="shared" si="1"/>
        <v>-4000</v>
      </c>
      <c r="D18" s="16">
        <f t="shared" si="0"/>
        <v>-7.8277886497064575E-3</v>
      </c>
      <c r="F18" s="73"/>
      <c r="G18" s="8"/>
    </row>
    <row r="19" spans="1:16" x14ac:dyDescent="0.25">
      <c r="B19" s="8">
        <v>499000</v>
      </c>
      <c r="C19" s="8">
        <f t="shared" si="1"/>
        <v>-8000</v>
      </c>
      <c r="D19" s="16">
        <f t="shared" si="0"/>
        <v>-1.5779092702169626E-2</v>
      </c>
      <c r="F19" s="73"/>
      <c r="G19" s="8"/>
    </row>
    <row r="20" spans="1:16" x14ac:dyDescent="0.25">
      <c r="A20">
        <v>2014</v>
      </c>
      <c r="B20" s="8">
        <v>491000</v>
      </c>
      <c r="C20" s="8">
        <f t="shared" si="1"/>
        <v>-8000</v>
      </c>
      <c r="D20" s="16">
        <f t="shared" si="0"/>
        <v>-1.6032064128256512E-2</v>
      </c>
      <c r="F20" s="18"/>
      <c r="G20" s="8"/>
    </row>
    <row r="21" spans="1:16" x14ac:dyDescent="0.25">
      <c r="B21" s="8">
        <v>491000</v>
      </c>
      <c r="C21" s="8">
        <f t="shared" si="1"/>
        <v>0</v>
      </c>
      <c r="D21" s="16">
        <f t="shared" si="0"/>
        <v>0</v>
      </c>
      <c r="F21" s="73"/>
      <c r="G21" s="8"/>
    </row>
    <row r="22" spans="1:16" x14ac:dyDescent="0.25">
      <c r="B22" s="8">
        <v>498000</v>
      </c>
      <c r="C22" s="8">
        <f t="shared" si="1"/>
        <v>7000</v>
      </c>
      <c r="D22" s="16">
        <f t="shared" si="0"/>
        <v>1.4256619144602852E-2</v>
      </c>
      <c r="F22" s="73"/>
      <c r="G22" s="8"/>
    </row>
    <row r="23" spans="1:16" x14ac:dyDescent="0.25">
      <c r="B23" s="8">
        <v>491000</v>
      </c>
      <c r="C23" s="8">
        <f t="shared" si="1"/>
        <v>-7000</v>
      </c>
      <c r="D23" s="16">
        <f t="shared" si="0"/>
        <v>-1.4056224899598393E-2</v>
      </c>
      <c r="F23" s="73"/>
      <c r="G23" s="8"/>
    </row>
    <row r="24" spans="1:16" x14ac:dyDescent="0.25">
      <c r="A24">
        <v>2015</v>
      </c>
      <c r="B24" s="8">
        <v>490000</v>
      </c>
      <c r="C24" s="8">
        <f t="shared" si="1"/>
        <v>-1000</v>
      </c>
      <c r="D24" s="16">
        <f t="shared" si="0"/>
        <v>-2.0366598778004071E-3</v>
      </c>
      <c r="F24" s="18"/>
      <c r="G24" s="8"/>
      <c r="H24" s="8"/>
    </row>
    <row r="25" spans="1:16" x14ac:dyDescent="0.25">
      <c r="B25" s="8">
        <v>489000</v>
      </c>
      <c r="C25" s="8">
        <f t="shared" si="1"/>
        <v>-1000</v>
      </c>
      <c r="D25" s="16">
        <f t="shared" si="0"/>
        <v>-2.0408163265306124E-3</v>
      </c>
      <c r="F25" s="73"/>
      <c r="G25" s="8"/>
      <c r="H25" s="8"/>
    </row>
    <row r="26" spans="1:16" x14ac:dyDescent="0.25">
      <c r="B26" s="8">
        <v>476000</v>
      </c>
      <c r="C26" s="8">
        <f t="shared" si="1"/>
        <v>-13000</v>
      </c>
      <c r="D26" s="16">
        <f t="shared" si="0"/>
        <v>-2.6584867075664622E-2</v>
      </c>
      <c r="F26" s="73"/>
      <c r="G26" s="8"/>
      <c r="H26" s="8"/>
    </row>
    <row r="27" spans="1:16" x14ac:dyDescent="0.25">
      <c r="B27" s="8">
        <v>459000</v>
      </c>
      <c r="C27" s="8">
        <f t="shared" si="1"/>
        <v>-17000</v>
      </c>
      <c r="D27" s="16">
        <f t="shared" si="0"/>
        <v>-3.5714285714285712E-2</v>
      </c>
      <c r="F27" s="73"/>
      <c r="G27" s="8"/>
      <c r="H27" s="8"/>
      <c r="P27" s="47"/>
    </row>
    <row r="28" spans="1:16" x14ac:dyDescent="0.25">
      <c r="A28">
        <v>2016</v>
      </c>
      <c r="B28" s="69">
        <v>458000</v>
      </c>
      <c r="C28" s="8">
        <f t="shared" si="1"/>
        <v>-1000</v>
      </c>
      <c r="D28" s="16">
        <f t="shared" si="0"/>
        <v>-2.1786492374727671E-3</v>
      </c>
      <c r="F28" s="18"/>
      <c r="G28" s="8"/>
      <c r="H28" s="8"/>
    </row>
    <row r="29" spans="1:16" x14ac:dyDescent="0.25">
      <c r="B29" s="69">
        <v>458000</v>
      </c>
      <c r="C29" s="8">
        <f t="shared" si="1"/>
        <v>0</v>
      </c>
      <c r="D29" s="16">
        <f t="shared" si="0"/>
        <v>0</v>
      </c>
      <c r="H29" s="8"/>
    </row>
    <row r="30" spans="1:16" x14ac:dyDescent="0.25">
      <c r="B30" s="69">
        <v>458000</v>
      </c>
      <c r="C30" s="8">
        <f t="shared" si="1"/>
        <v>0</v>
      </c>
      <c r="D30" s="16">
        <f t="shared" si="0"/>
        <v>0</v>
      </c>
      <c r="H30" s="8"/>
    </row>
    <row r="31" spans="1:16" x14ac:dyDescent="0.25">
      <c r="B31" s="69">
        <v>456000</v>
      </c>
      <c r="C31" s="8">
        <f t="shared" si="1"/>
        <v>-2000</v>
      </c>
      <c r="D31" s="16">
        <f t="shared" si="0"/>
        <v>-4.3668122270742356E-3</v>
      </c>
      <c r="H31" s="8"/>
    </row>
    <row r="32" spans="1:16" x14ac:dyDescent="0.25">
      <c r="A32">
        <v>2017</v>
      </c>
      <c r="B32" s="8">
        <v>464000</v>
      </c>
      <c r="C32" s="8">
        <f>B32-B31</f>
        <v>8000</v>
      </c>
      <c r="D32" s="16">
        <f t="shared" si="0"/>
        <v>1.7543859649122806E-2</v>
      </c>
    </row>
    <row r="33" spans="1:16" x14ac:dyDescent="0.25">
      <c r="B33" s="8">
        <v>471000</v>
      </c>
      <c r="C33" s="8">
        <f>B33-B32</f>
        <v>7000</v>
      </c>
      <c r="D33" s="16">
        <f t="shared" si="0"/>
        <v>1.5086206896551725E-2</v>
      </c>
    </row>
    <row r="34" spans="1:16" x14ac:dyDescent="0.25">
      <c r="B34" s="8">
        <v>462000</v>
      </c>
      <c r="C34" s="8">
        <f>B34-B33</f>
        <v>-9000</v>
      </c>
      <c r="D34" s="16">
        <f t="shared" si="0"/>
        <v>-1.9108280254777069E-2</v>
      </c>
    </row>
    <row r="35" spans="1:16" s="5" customFormat="1" x14ac:dyDescent="0.25">
      <c r="A35" s="5" t="s">
        <v>177</v>
      </c>
      <c r="B35" s="58"/>
      <c r="C35" s="58"/>
      <c r="D35" s="58"/>
      <c r="P35" s="65"/>
    </row>
    <row r="36" spans="1:16" x14ac:dyDescent="0.25">
      <c r="P36" s="47"/>
    </row>
    <row r="41" spans="1:16" x14ac:dyDescent="0.25">
      <c r="P41" s="47"/>
    </row>
    <row r="42" spans="1:16" x14ac:dyDescent="0.25">
      <c r="P42" s="47"/>
    </row>
    <row r="48" spans="1:16" x14ac:dyDescent="0.25">
      <c r="P48" s="47"/>
    </row>
    <row r="49" spans="16:16" x14ac:dyDescent="0.25">
      <c r="P49" s="47"/>
    </row>
    <row r="54" spans="16:16" x14ac:dyDescent="0.25">
      <c r="P54" s="47"/>
    </row>
    <row r="57" spans="16:16" x14ac:dyDescent="0.25">
      <c r="P57" s="47"/>
    </row>
    <row r="60" spans="16:16" x14ac:dyDescent="0.25">
      <c r="P60" s="47"/>
    </row>
    <row r="63" spans="16:16" x14ac:dyDescent="0.25">
      <c r="P63" s="47"/>
    </row>
    <row r="66" spans="16:16" x14ac:dyDescent="0.25">
      <c r="P66" s="47"/>
    </row>
    <row r="67" spans="16:16" x14ac:dyDescent="0.25">
      <c r="P67" s="47"/>
    </row>
    <row r="69" spans="16:16" x14ac:dyDescent="0.25">
      <c r="P69" s="47"/>
    </row>
    <row r="73" spans="16:16" x14ac:dyDescent="0.25">
      <c r="P73" s="47"/>
    </row>
  </sheetData>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V39"/>
  <sheetViews>
    <sheetView zoomScale="55" zoomScaleNormal="55" zoomScalePageLayoutView="39" workbookViewId="0">
      <pane xSplit="2" ySplit="3" topLeftCell="C29" activePane="bottomRight" state="frozen"/>
      <selection pane="topRight" activeCell="C1" sqref="C1"/>
      <selection pane="bottomLeft" activeCell="A4" sqref="A4"/>
      <selection pane="bottomRight" activeCell="AA70" sqref="AA70"/>
    </sheetView>
  </sheetViews>
  <sheetFormatPr defaultColWidth="8.85546875" defaultRowHeight="15" x14ac:dyDescent="0.25"/>
  <cols>
    <col min="6" max="6" width="9.85546875" bestFit="1" customWidth="1"/>
  </cols>
  <sheetData>
    <row r="1" spans="1:22" ht="26.25" x14ac:dyDescent="0.4">
      <c r="A1" s="1" t="s">
        <v>230</v>
      </c>
      <c r="B1" s="88"/>
      <c r="C1" s="89"/>
      <c r="D1" s="89"/>
      <c r="E1" s="89"/>
      <c r="F1" s="89"/>
      <c r="G1" s="89"/>
      <c r="H1" s="89"/>
      <c r="I1" s="90"/>
      <c r="J1" s="88"/>
      <c r="K1" s="89"/>
      <c r="L1" s="89"/>
      <c r="M1" s="89"/>
      <c r="N1" s="89"/>
      <c r="O1" s="90"/>
      <c r="P1" s="88"/>
      <c r="Q1" s="89"/>
      <c r="R1" s="89"/>
      <c r="S1" s="89"/>
      <c r="T1" s="89"/>
      <c r="U1" s="89"/>
      <c r="V1" s="89"/>
    </row>
    <row r="2" spans="1:22" x14ac:dyDescent="0.25">
      <c r="A2" s="90"/>
      <c r="B2" s="88"/>
      <c r="C2" s="89" t="s">
        <v>229</v>
      </c>
      <c r="D2" s="89"/>
      <c r="E2" s="89"/>
      <c r="F2" s="89"/>
      <c r="G2" s="89"/>
      <c r="H2" s="89"/>
      <c r="I2" s="90"/>
      <c r="J2" s="88"/>
      <c r="K2" s="89" t="s">
        <v>228</v>
      </c>
      <c r="L2" s="89"/>
      <c r="M2" s="89"/>
      <c r="N2" s="89"/>
      <c r="O2" s="90"/>
      <c r="P2" s="88"/>
      <c r="Q2" s="89" t="s">
        <v>227</v>
      </c>
      <c r="R2" s="89"/>
      <c r="S2" s="89"/>
      <c r="T2" s="89"/>
      <c r="U2" s="89"/>
      <c r="V2" s="89"/>
    </row>
    <row r="3" spans="1:22" x14ac:dyDescent="0.25">
      <c r="A3" s="89"/>
      <c r="B3" s="88"/>
      <c r="C3" s="88" t="s">
        <v>36</v>
      </c>
      <c r="D3" s="88" t="s">
        <v>180</v>
      </c>
      <c r="E3" s="88" t="s">
        <v>173</v>
      </c>
      <c r="F3" s="88" t="s">
        <v>226</v>
      </c>
      <c r="G3" s="88"/>
      <c r="H3" s="89"/>
      <c r="I3" s="89"/>
      <c r="J3" s="88"/>
      <c r="K3" s="89" t="s">
        <v>36</v>
      </c>
      <c r="L3" s="89" t="s">
        <v>180</v>
      </c>
      <c r="M3" s="89" t="s">
        <v>225</v>
      </c>
      <c r="N3" s="89"/>
      <c r="O3" s="89"/>
      <c r="P3" s="88"/>
      <c r="Q3" s="89" t="s">
        <v>36</v>
      </c>
      <c r="R3" s="89" t="s">
        <v>180</v>
      </c>
      <c r="S3" s="89" t="s">
        <v>225</v>
      </c>
      <c r="T3" s="89"/>
      <c r="U3" s="89"/>
      <c r="V3" s="89"/>
    </row>
    <row r="4" spans="1:22" x14ac:dyDescent="0.25">
      <c r="A4" s="89">
        <v>2010</v>
      </c>
      <c r="B4" s="88" t="s">
        <v>210</v>
      </c>
      <c r="C4" s="88">
        <v>128.52685</v>
      </c>
      <c r="D4" s="88">
        <v>136.98899</v>
      </c>
      <c r="E4" s="91">
        <v>0.66677316293929711</v>
      </c>
      <c r="F4" s="92">
        <v>7.4</v>
      </c>
      <c r="G4" s="88"/>
      <c r="H4" s="89"/>
      <c r="I4" s="89">
        <v>2010</v>
      </c>
      <c r="J4" s="88" t="s">
        <v>210</v>
      </c>
      <c r="K4" s="93">
        <f t="shared" ref="K4:K35" si="0">C4*E4</f>
        <v>85.698254297124592</v>
      </c>
      <c r="L4" s="93">
        <f t="shared" ref="L4:L35" si="1">D4*E4</f>
        <v>91.340582150159747</v>
      </c>
      <c r="M4" s="93">
        <f t="shared" ref="M4:M35" si="2">K4-L4</f>
        <v>-5.6423278530351553</v>
      </c>
      <c r="N4" s="89"/>
      <c r="O4" s="89">
        <v>2010</v>
      </c>
      <c r="P4" s="88" t="s">
        <v>210</v>
      </c>
      <c r="Q4" s="88">
        <v>17.123130527671961</v>
      </c>
      <c r="R4" s="88">
        <v>18.238162045467295</v>
      </c>
      <c r="S4" s="112">
        <f t="shared" ref="S4:S35" si="3">Q4-R4</f>
        <v>-1.1150315177953338</v>
      </c>
      <c r="T4" s="89"/>
      <c r="U4" s="89"/>
      <c r="V4" s="89"/>
    </row>
    <row r="5" spans="1:22" x14ac:dyDescent="0.25">
      <c r="A5" s="89"/>
      <c r="B5" s="88" t="s">
        <v>208</v>
      </c>
      <c r="C5" s="88">
        <v>146.90540000000001</v>
      </c>
      <c r="D5" s="88">
        <v>143.46820000000002</v>
      </c>
      <c r="E5" s="91">
        <v>0.67316293929712467</v>
      </c>
      <c r="F5" s="92">
        <v>7.6</v>
      </c>
      <c r="G5" s="88"/>
      <c r="H5" s="89"/>
      <c r="I5" s="89"/>
      <c r="J5" s="88" t="s">
        <v>208</v>
      </c>
      <c r="K5" s="93">
        <f t="shared" si="0"/>
        <v>98.891270862619834</v>
      </c>
      <c r="L5" s="93">
        <f t="shared" si="1"/>
        <v>96.57747520766776</v>
      </c>
      <c r="M5" s="93">
        <f t="shared" si="2"/>
        <v>2.3137956549520737</v>
      </c>
      <c r="N5" s="89"/>
      <c r="O5" s="89"/>
      <c r="P5" s="88" t="s">
        <v>208</v>
      </c>
      <c r="Q5" s="88">
        <v>19.460508647202538</v>
      </c>
      <c r="R5" s="88">
        <v>19.021341522585267</v>
      </c>
      <c r="S5" s="112">
        <f t="shared" si="3"/>
        <v>0.43916712461727059</v>
      </c>
      <c r="T5" s="89"/>
      <c r="U5" s="89"/>
      <c r="V5" s="89"/>
    </row>
    <row r="6" spans="1:22" x14ac:dyDescent="0.25">
      <c r="A6" s="89"/>
      <c r="B6" s="88" t="s">
        <v>206</v>
      </c>
      <c r="C6" s="88">
        <v>157.69399999999999</v>
      </c>
      <c r="D6" s="88">
        <v>156.72220000000002</v>
      </c>
      <c r="E6" s="91">
        <v>0.67859424920127798</v>
      </c>
      <c r="F6" s="92">
        <v>7.1</v>
      </c>
      <c r="G6" s="88"/>
      <c r="H6" s="89"/>
      <c r="I6" s="89"/>
      <c r="J6" s="88" t="s">
        <v>206</v>
      </c>
      <c r="K6" s="93">
        <f t="shared" si="0"/>
        <v>107.01024153354632</v>
      </c>
      <c r="L6" s="93">
        <f t="shared" si="1"/>
        <v>106.35078364217254</v>
      </c>
      <c r="M6" s="93">
        <f t="shared" si="2"/>
        <v>0.65945789137377631</v>
      </c>
      <c r="N6" s="89"/>
      <c r="O6" s="89"/>
      <c r="P6" s="88" t="s">
        <v>206</v>
      </c>
      <c r="Q6" s="88">
        <v>21.517797827438038</v>
      </c>
      <c r="R6" s="88">
        <v>21.382768389033394</v>
      </c>
      <c r="S6" s="112">
        <f t="shared" si="3"/>
        <v>0.13502943840464354</v>
      </c>
      <c r="T6" s="89"/>
      <c r="U6" s="89"/>
      <c r="V6" s="89"/>
    </row>
    <row r="7" spans="1:22" x14ac:dyDescent="0.25">
      <c r="A7" s="89"/>
      <c r="B7" s="88" t="s">
        <v>212</v>
      </c>
      <c r="C7" s="88">
        <v>163.9127</v>
      </c>
      <c r="D7" s="88">
        <v>148.39349999999999</v>
      </c>
      <c r="E7" s="91">
        <v>0.68146964856230041</v>
      </c>
      <c r="F7" s="92">
        <v>6.8</v>
      </c>
      <c r="G7" s="88"/>
      <c r="H7" s="89"/>
      <c r="I7" s="89"/>
      <c r="J7" s="88" t="s">
        <v>212</v>
      </c>
      <c r="K7" s="93">
        <f t="shared" si="0"/>
        <v>111.70153006389778</v>
      </c>
      <c r="L7" s="93">
        <f t="shared" si="1"/>
        <v>101.12566629392971</v>
      </c>
      <c r="M7" s="93">
        <f t="shared" si="2"/>
        <v>10.575863769968066</v>
      </c>
      <c r="N7" s="89"/>
      <c r="O7" s="89"/>
      <c r="P7" s="88" t="s">
        <v>212</v>
      </c>
      <c r="Q7" s="88">
        <v>23.727671089545925</v>
      </c>
      <c r="R7" s="88">
        <v>21.474420287395201</v>
      </c>
      <c r="S7" s="112">
        <f t="shared" si="3"/>
        <v>2.253250802150724</v>
      </c>
      <c r="T7" s="89"/>
      <c r="U7" s="89"/>
      <c r="V7" s="89"/>
    </row>
    <row r="8" spans="1:22" x14ac:dyDescent="0.25">
      <c r="A8" s="89">
        <v>2011</v>
      </c>
      <c r="B8" s="88" t="s">
        <v>210</v>
      </c>
      <c r="C8" s="88">
        <v>157.23270000000002</v>
      </c>
      <c r="D8" s="88">
        <v>161.5386</v>
      </c>
      <c r="E8" s="91">
        <v>0.69169329073482433</v>
      </c>
      <c r="F8" s="92">
        <v>6.9</v>
      </c>
      <c r="G8" s="88"/>
      <c r="H8" s="89"/>
      <c r="I8" s="89">
        <v>2011</v>
      </c>
      <c r="J8" s="88" t="s">
        <v>210</v>
      </c>
      <c r="K8" s="93">
        <f t="shared" si="0"/>
        <v>108.75680367412143</v>
      </c>
      <c r="L8" s="93">
        <f t="shared" si="1"/>
        <v>111.7351658146965</v>
      </c>
      <c r="M8" s="93">
        <f t="shared" si="2"/>
        <v>-2.9783621405750722</v>
      </c>
      <c r="N8" s="89"/>
      <c r="O8" s="89">
        <v>2011</v>
      </c>
      <c r="P8" s="88" t="s">
        <v>210</v>
      </c>
      <c r="Q8" s="88">
        <v>22.468059638751313</v>
      </c>
      <c r="R8" s="88">
        <v>23.090007015618109</v>
      </c>
      <c r="S8" s="112">
        <f t="shared" si="3"/>
        <v>-0.62194737686679602</v>
      </c>
      <c r="T8" s="89"/>
      <c r="U8" s="89"/>
      <c r="V8" s="89"/>
    </row>
    <row r="9" spans="1:22" x14ac:dyDescent="0.25">
      <c r="A9" s="89"/>
      <c r="B9" s="88" t="s">
        <v>208</v>
      </c>
      <c r="C9" s="88">
        <v>168.53639999999999</v>
      </c>
      <c r="D9" s="88">
        <v>167.143</v>
      </c>
      <c r="E9" s="91">
        <v>0.70447284345047922</v>
      </c>
      <c r="F9" s="92">
        <v>6.8</v>
      </c>
      <c r="G9" s="88"/>
      <c r="H9" s="89"/>
      <c r="I9" s="89"/>
      <c r="J9" s="88" t="s">
        <v>208</v>
      </c>
      <c r="K9" s="93">
        <f t="shared" si="0"/>
        <v>118.72931693290734</v>
      </c>
      <c r="L9" s="93">
        <f t="shared" si="1"/>
        <v>117.74770447284345</v>
      </c>
      <c r="M9" s="93">
        <f t="shared" si="2"/>
        <v>0.98161246006388581</v>
      </c>
      <c r="N9" s="89"/>
      <c r="O9" s="89"/>
      <c r="P9" s="88" t="s">
        <v>208</v>
      </c>
      <c r="Q9" s="88">
        <v>24.803823486035508</v>
      </c>
      <c r="R9" s="88">
        <v>24.599858741520876</v>
      </c>
      <c r="S9" s="112">
        <f t="shared" si="3"/>
        <v>0.2039647445146322</v>
      </c>
      <c r="T9" s="89"/>
      <c r="U9" s="89"/>
      <c r="V9" s="89"/>
    </row>
    <row r="10" spans="1:22" x14ac:dyDescent="0.25">
      <c r="A10" s="89"/>
      <c r="B10" s="88" t="s">
        <v>206</v>
      </c>
      <c r="C10" s="88">
        <v>185.27029999999999</v>
      </c>
      <c r="D10" s="88">
        <v>190.39609999999999</v>
      </c>
      <c r="E10" s="91">
        <v>0.71533546325878605</v>
      </c>
      <c r="F10" s="94">
        <v>7.5</v>
      </c>
      <c r="G10" s="88"/>
      <c r="H10" s="89"/>
      <c r="I10" s="89"/>
      <c r="J10" s="88" t="s">
        <v>206</v>
      </c>
      <c r="K10" s="93">
        <f t="shared" si="0"/>
        <v>132.53041587859425</v>
      </c>
      <c r="L10" s="93">
        <f t="shared" si="1"/>
        <v>136.19708239616614</v>
      </c>
      <c r="M10" s="93">
        <f t="shared" si="2"/>
        <v>-3.6666665175718833</v>
      </c>
      <c r="N10" s="89"/>
      <c r="O10" s="89"/>
      <c r="P10" s="88" t="s">
        <v>206</v>
      </c>
      <c r="Q10" s="88">
        <v>25.968105773162684</v>
      </c>
      <c r="R10" s="88">
        <v>26.737709709009405</v>
      </c>
      <c r="S10" s="112">
        <f t="shared" si="3"/>
        <v>-0.76960393584672104</v>
      </c>
      <c r="T10" s="89"/>
      <c r="U10" s="89"/>
      <c r="V10" s="89"/>
    </row>
    <row r="11" spans="1:22" x14ac:dyDescent="0.25">
      <c r="A11" s="89"/>
      <c r="B11" s="88" t="s">
        <v>212</v>
      </c>
      <c r="C11" s="88">
        <v>192.62980000000002</v>
      </c>
      <c r="D11" s="88">
        <v>205.52189999999999</v>
      </c>
      <c r="E11" s="91">
        <v>0.72396166134185314</v>
      </c>
      <c r="F11" s="94">
        <v>8.1999999999999993</v>
      </c>
      <c r="G11" s="88"/>
      <c r="H11" s="89"/>
      <c r="I11" s="89"/>
      <c r="J11" s="88" t="s">
        <v>212</v>
      </c>
      <c r="K11" s="93">
        <f t="shared" si="0"/>
        <v>139.45659003194891</v>
      </c>
      <c r="L11" s="93">
        <f t="shared" si="1"/>
        <v>148.78997616613421</v>
      </c>
      <c r="M11" s="93">
        <f t="shared" si="2"/>
        <v>-9.3333861341853037</v>
      </c>
      <c r="N11" s="89"/>
      <c r="O11" s="89"/>
      <c r="P11" s="88" t="s">
        <v>212</v>
      </c>
      <c r="Q11" s="88">
        <v>23.795817686475573</v>
      </c>
      <c r="R11" s="88">
        <v>25.408339178574312</v>
      </c>
      <c r="S11" s="112">
        <f t="shared" si="3"/>
        <v>-1.6125214920987396</v>
      </c>
      <c r="T11" s="89"/>
      <c r="U11" s="89"/>
      <c r="V11" s="89"/>
    </row>
    <row r="12" spans="1:22" x14ac:dyDescent="0.25">
      <c r="A12" s="89">
        <v>2012</v>
      </c>
      <c r="B12" s="88" t="s">
        <v>210</v>
      </c>
      <c r="C12" s="88">
        <v>171.57160000000002</v>
      </c>
      <c r="D12" s="88">
        <v>198.06680000000003</v>
      </c>
      <c r="E12" s="91">
        <v>0.73450479233226829</v>
      </c>
      <c r="F12" s="94">
        <v>7.6</v>
      </c>
      <c r="G12" s="88"/>
      <c r="H12" s="89"/>
      <c r="I12" s="89">
        <v>2012</v>
      </c>
      <c r="J12" s="88" t="s">
        <v>210</v>
      </c>
      <c r="K12" s="93">
        <f t="shared" si="0"/>
        <v>126.02016242811501</v>
      </c>
      <c r="L12" s="93">
        <f t="shared" si="1"/>
        <v>145.48101380191693</v>
      </c>
      <c r="M12" s="93">
        <f t="shared" si="2"/>
        <v>-19.460851373801916</v>
      </c>
      <c r="N12" s="89"/>
      <c r="O12" s="89">
        <v>2012</v>
      </c>
      <c r="P12" s="88" t="s">
        <v>210</v>
      </c>
      <c r="Q12" s="88">
        <v>22.157832141357606</v>
      </c>
      <c r="R12" s="88">
        <v>25.545888950461471</v>
      </c>
      <c r="S12" s="112">
        <f t="shared" si="3"/>
        <v>-3.3880568091038654</v>
      </c>
      <c r="T12" s="89"/>
      <c r="U12" s="89"/>
      <c r="V12" s="89"/>
    </row>
    <row r="13" spans="1:22" x14ac:dyDescent="0.25">
      <c r="A13" s="89"/>
      <c r="B13" s="88" t="s">
        <v>208</v>
      </c>
      <c r="C13" s="88">
        <v>176.64229999999998</v>
      </c>
      <c r="D13" s="88">
        <v>201.17069999999998</v>
      </c>
      <c r="E13" s="91">
        <v>0.74568690095846646</v>
      </c>
      <c r="F13" s="94">
        <v>8.4</v>
      </c>
      <c r="G13" s="88"/>
      <c r="H13" s="89"/>
      <c r="I13" s="89"/>
      <c r="J13" s="88" t="s">
        <v>208</v>
      </c>
      <c r="K13" s="93">
        <f t="shared" si="0"/>
        <v>131.7198492651757</v>
      </c>
      <c r="L13" s="93">
        <f t="shared" si="1"/>
        <v>150.01035584664535</v>
      </c>
      <c r="M13" s="93">
        <f t="shared" si="2"/>
        <v>-18.290506581469657</v>
      </c>
      <c r="N13" s="89"/>
      <c r="O13" s="89"/>
      <c r="P13" s="88" t="s">
        <v>208</v>
      </c>
      <c r="Q13" s="88">
        <v>21.713309329623552</v>
      </c>
      <c r="R13" s="88">
        <v>24.751917350627242</v>
      </c>
      <c r="S13" s="112">
        <f t="shared" si="3"/>
        <v>-3.0386080210036894</v>
      </c>
      <c r="T13" s="89"/>
      <c r="U13" s="89"/>
      <c r="V13" s="89"/>
    </row>
    <row r="14" spans="1:22" x14ac:dyDescent="0.25">
      <c r="A14" s="89"/>
      <c r="B14" s="88" t="s">
        <v>206</v>
      </c>
      <c r="C14" s="88">
        <v>181.62620000000001</v>
      </c>
      <c r="D14" s="88">
        <v>214.29840000000002</v>
      </c>
      <c r="E14" s="91">
        <v>0.75239616613418536</v>
      </c>
      <c r="F14" s="94">
        <v>8.3000000000000007</v>
      </c>
      <c r="G14" s="88"/>
      <c r="H14" s="89"/>
      <c r="I14" s="89"/>
      <c r="J14" s="88" t="s">
        <v>206</v>
      </c>
      <c r="K14" s="93">
        <f t="shared" si="0"/>
        <v>136.65485654952079</v>
      </c>
      <c r="L14" s="93">
        <f t="shared" si="1"/>
        <v>161.23729456869012</v>
      </c>
      <c r="M14" s="93">
        <f t="shared" si="2"/>
        <v>-24.582438019169331</v>
      </c>
      <c r="N14" s="89"/>
      <c r="O14" s="89"/>
      <c r="P14" s="88" t="s">
        <v>206</v>
      </c>
      <c r="Q14" s="88">
        <v>21.972222267630681</v>
      </c>
      <c r="R14" s="88">
        <v>25.922580665959167</v>
      </c>
      <c r="S14" s="112">
        <f t="shared" si="3"/>
        <v>-3.9503583983284862</v>
      </c>
      <c r="T14" s="89"/>
      <c r="U14" s="89"/>
      <c r="V14" s="89"/>
    </row>
    <row r="15" spans="1:22" x14ac:dyDescent="0.25">
      <c r="A15" s="89"/>
      <c r="B15" s="88" t="s">
        <v>212</v>
      </c>
      <c r="C15" s="88">
        <v>186.66560000000001</v>
      </c>
      <c r="D15" s="88">
        <v>219.001</v>
      </c>
      <c r="E15" s="91">
        <v>0.76517571884984026</v>
      </c>
      <c r="F15" s="94">
        <v>8.6</v>
      </c>
      <c r="G15" s="88"/>
      <c r="H15" s="89"/>
      <c r="I15" s="89"/>
      <c r="J15" s="88" t="s">
        <v>212</v>
      </c>
      <c r="K15" s="93">
        <f t="shared" si="0"/>
        <v>142.83198466453675</v>
      </c>
      <c r="L15" s="93">
        <f t="shared" si="1"/>
        <v>167.57424760383387</v>
      </c>
      <c r="M15" s="93">
        <f t="shared" si="2"/>
        <v>-24.74226293929712</v>
      </c>
      <c r="N15" s="89"/>
      <c r="O15" s="89"/>
      <c r="P15" s="88" t="s">
        <v>212</v>
      </c>
      <c r="Q15" s="88">
        <v>21.467777458401567</v>
      </c>
      <c r="R15" s="88">
        <v>25.192952873447108</v>
      </c>
      <c r="S15" s="112">
        <f t="shared" si="3"/>
        <v>-3.7251754150455412</v>
      </c>
      <c r="T15" s="89"/>
      <c r="U15" s="89"/>
      <c r="V15" s="89"/>
    </row>
    <row r="16" spans="1:22" x14ac:dyDescent="0.25">
      <c r="A16" s="89">
        <v>2013</v>
      </c>
      <c r="B16" s="88" t="s">
        <v>210</v>
      </c>
      <c r="C16" s="88">
        <v>178.93490000000003</v>
      </c>
      <c r="D16" s="88">
        <v>221.49449999999999</v>
      </c>
      <c r="E16" s="91">
        <v>0.77731629392971258</v>
      </c>
      <c r="F16" s="94">
        <v>9.1999999999999993</v>
      </c>
      <c r="G16" s="88"/>
      <c r="H16" s="89"/>
      <c r="I16" s="89">
        <v>2013</v>
      </c>
      <c r="J16" s="88" t="s">
        <v>210</v>
      </c>
      <c r="K16" s="93">
        <f t="shared" si="0"/>
        <v>139.08901332268374</v>
      </c>
      <c r="L16" s="93">
        <f t="shared" si="1"/>
        <v>172.1712838658147</v>
      </c>
      <c r="M16" s="93">
        <f t="shared" si="2"/>
        <v>-33.08227054313096</v>
      </c>
      <c r="N16" s="89"/>
      <c r="O16" s="89">
        <v>2013</v>
      </c>
      <c r="P16" s="88" t="s">
        <v>210</v>
      </c>
      <c r="Q16" s="88">
        <v>19.982912849504917</v>
      </c>
      <c r="R16" s="88">
        <v>24.775069486813972</v>
      </c>
      <c r="S16" s="112">
        <f t="shared" si="3"/>
        <v>-4.7921566373090556</v>
      </c>
      <c r="T16" s="89"/>
      <c r="U16" s="89"/>
      <c r="V16" s="89"/>
    </row>
    <row r="17" spans="1:22" x14ac:dyDescent="0.25">
      <c r="A17" s="89"/>
      <c r="B17" s="88" t="s">
        <v>208</v>
      </c>
      <c r="C17" s="88">
        <v>200.6173</v>
      </c>
      <c r="D17" s="88">
        <v>235.74379999999999</v>
      </c>
      <c r="E17" s="91">
        <v>0.78753993610223649</v>
      </c>
      <c r="F17" s="94">
        <v>10</v>
      </c>
      <c r="G17" s="88"/>
      <c r="H17" s="89"/>
      <c r="I17" s="89"/>
      <c r="J17" s="88" t="s">
        <v>208</v>
      </c>
      <c r="K17" s="93">
        <f t="shared" si="0"/>
        <v>157.99413562300322</v>
      </c>
      <c r="L17" s="93">
        <f t="shared" si="1"/>
        <v>185.6576571884984</v>
      </c>
      <c r="M17" s="93">
        <f t="shared" si="2"/>
        <v>-27.663521565495188</v>
      </c>
      <c r="N17" s="89"/>
      <c r="O17" s="89"/>
      <c r="P17" s="88" t="s">
        <v>208</v>
      </c>
      <c r="Q17" s="88">
        <v>21.141699187088715</v>
      </c>
      <c r="R17" s="88">
        <v>24.886303104652281</v>
      </c>
      <c r="S17" s="112">
        <f t="shared" si="3"/>
        <v>-3.7446039175635661</v>
      </c>
      <c r="T17" s="89"/>
      <c r="U17" s="89"/>
      <c r="V17" s="89"/>
    </row>
    <row r="18" spans="1:22" x14ac:dyDescent="0.25">
      <c r="A18" s="89"/>
      <c r="B18" s="88" t="s">
        <v>206</v>
      </c>
      <c r="C18" s="88">
        <v>223.13239999999996</v>
      </c>
      <c r="D18" s="88">
        <v>267.51590000000004</v>
      </c>
      <c r="E18" s="91">
        <v>0.7996805111821087</v>
      </c>
      <c r="F18" s="94">
        <v>10</v>
      </c>
      <c r="G18" s="88"/>
      <c r="H18" s="89"/>
      <c r="I18" s="89"/>
      <c r="J18" s="88" t="s">
        <v>206</v>
      </c>
      <c r="K18" s="93">
        <f t="shared" si="0"/>
        <v>178.43463169329073</v>
      </c>
      <c r="L18" s="93">
        <f t="shared" si="1"/>
        <v>213.9272516613419</v>
      </c>
      <c r="M18" s="93">
        <f t="shared" si="2"/>
        <v>-35.492619968051173</v>
      </c>
      <c r="N18" s="89"/>
      <c r="O18" s="89"/>
      <c r="P18" s="88" t="s">
        <v>206</v>
      </c>
      <c r="Q18" s="88">
        <v>22.337596299683806</v>
      </c>
      <c r="R18" s="88">
        <v>26.77446484190617</v>
      </c>
      <c r="S18" s="112">
        <f t="shared" si="3"/>
        <v>-4.4368685422223635</v>
      </c>
      <c r="T18" s="89"/>
      <c r="U18" s="89"/>
      <c r="V18" s="89"/>
    </row>
    <row r="19" spans="1:22" x14ac:dyDescent="0.25">
      <c r="A19" s="89"/>
      <c r="B19" s="88" t="s">
        <v>212</v>
      </c>
      <c r="C19" s="88">
        <v>246.34179999999998</v>
      </c>
      <c r="D19" s="88">
        <v>254.8818</v>
      </c>
      <c r="E19" s="91">
        <v>0.80638977635782749</v>
      </c>
      <c r="F19" s="94">
        <v>10.4</v>
      </c>
      <c r="G19" s="88"/>
      <c r="H19" s="89"/>
      <c r="I19" s="89"/>
      <c r="J19" s="88" t="s">
        <v>212</v>
      </c>
      <c r="K19" s="93">
        <f t="shared" si="0"/>
        <v>198.64750900958464</v>
      </c>
      <c r="L19" s="93">
        <f t="shared" si="1"/>
        <v>205.53407769968052</v>
      </c>
      <c r="M19" s="93">
        <f t="shared" si="2"/>
        <v>-6.8865686900958849</v>
      </c>
      <c r="N19" s="89"/>
      <c r="O19" s="89"/>
      <c r="P19" s="88" t="s">
        <v>212</v>
      </c>
      <c r="Q19" s="88">
        <v>24.258294537209586</v>
      </c>
      <c r="R19" s="88">
        <v>25.132714682441033</v>
      </c>
      <c r="S19" s="112">
        <f t="shared" si="3"/>
        <v>-0.87442014523144707</v>
      </c>
      <c r="T19" s="89"/>
      <c r="U19" s="89"/>
      <c r="V19" s="89"/>
    </row>
    <row r="20" spans="1:22" x14ac:dyDescent="0.25">
      <c r="A20" s="89">
        <v>2014</v>
      </c>
      <c r="B20" s="88" t="s">
        <v>210</v>
      </c>
      <c r="C20" s="88">
        <v>240.03999999999996</v>
      </c>
      <c r="D20" s="88">
        <v>268.20590000000004</v>
      </c>
      <c r="E20" s="91">
        <v>0.82300319488817897</v>
      </c>
      <c r="F20" s="94">
        <v>10.7</v>
      </c>
      <c r="G20" s="88"/>
      <c r="H20" s="89"/>
      <c r="I20" s="89">
        <v>2014</v>
      </c>
      <c r="J20" s="88" t="s">
        <v>210</v>
      </c>
      <c r="K20" s="93">
        <f t="shared" si="0"/>
        <v>197.55368690095844</v>
      </c>
      <c r="L20" s="93">
        <f t="shared" si="1"/>
        <v>220.73431258785948</v>
      </c>
      <c r="M20" s="93">
        <f t="shared" si="2"/>
        <v>-23.180625686901038</v>
      </c>
      <c r="N20" s="89"/>
      <c r="O20" s="89">
        <v>2014</v>
      </c>
      <c r="P20" s="88" t="s">
        <v>210</v>
      </c>
      <c r="Q20" s="88">
        <v>22.085580538481111</v>
      </c>
      <c r="R20" s="88">
        <v>24.689576592365952</v>
      </c>
      <c r="S20" s="112">
        <f t="shared" si="3"/>
        <v>-2.6039960538848419</v>
      </c>
      <c r="T20" s="89"/>
      <c r="U20" s="89"/>
      <c r="V20" s="89"/>
    </row>
    <row r="21" spans="1:22" x14ac:dyDescent="0.25">
      <c r="A21" s="89"/>
      <c r="B21" s="88" t="s">
        <v>208</v>
      </c>
      <c r="C21" s="88">
        <v>235.26420000000002</v>
      </c>
      <c r="D21" s="88">
        <v>255.5685</v>
      </c>
      <c r="E21" s="91">
        <v>0.83961661341853022</v>
      </c>
      <c r="F21" s="94">
        <v>10.7</v>
      </c>
      <c r="G21" s="88"/>
      <c r="H21" s="89"/>
      <c r="I21" s="89"/>
      <c r="J21" s="88" t="s">
        <v>208</v>
      </c>
      <c r="K21" s="93">
        <f t="shared" si="0"/>
        <v>197.53173086261978</v>
      </c>
      <c r="L21" s="93">
        <f t="shared" si="1"/>
        <v>214.57955846645365</v>
      </c>
      <c r="M21" s="93">
        <f t="shared" si="2"/>
        <v>-17.047827603833866</v>
      </c>
      <c r="N21" s="89"/>
      <c r="O21" s="89"/>
      <c r="P21" s="88" t="s">
        <v>208</v>
      </c>
      <c r="Q21" s="88">
        <v>22.320208675941362</v>
      </c>
      <c r="R21" s="88">
        <v>24.254947871523328</v>
      </c>
      <c r="S21" s="112">
        <f t="shared" si="3"/>
        <v>-1.9347391955819653</v>
      </c>
      <c r="T21" s="89"/>
      <c r="U21" s="89"/>
      <c r="V21" s="89"/>
    </row>
    <row r="22" spans="1:22" x14ac:dyDescent="0.25">
      <c r="A22" s="89"/>
      <c r="B22" s="88" t="s">
        <v>206</v>
      </c>
      <c r="C22" s="88">
        <v>244.65470000000005</v>
      </c>
      <c r="D22" s="88">
        <v>279.45949999999999</v>
      </c>
      <c r="E22" s="91">
        <v>0.85047923322683716</v>
      </c>
      <c r="F22" s="95">
        <v>11</v>
      </c>
      <c r="G22" s="88"/>
      <c r="H22" s="89"/>
      <c r="I22" s="89"/>
      <c r="J22" s="88" t="s">
        <v>206</v>
      </c>
      <c r="K22" s="93">
        <f t="shared" si="0"/>
        <v>208.07374166134193</v>
      </c>
      <c r="L22" s="93">
        <f t="shared" si="1"/>
        <v>237.6745012779553</v>
      </c>
      <c r="M22" s="93">
        <f t="shared" si="2"/>
        <v>-29.600759616613374</v>
      </c>
      <c r="N22" s="89"/>
      <c r="O22" s="89"/>
      <c r="P22" s="88" t="s">
        <v>206</v>
      </c>
      <c r="Q22" s="88">
        <v>22.717203428368791</v>
      </c>
      <c r="R22" s="88">
        <v>25.973266359694868</v>
      </c>
      <c r="S22" s="112">
        <f t="shared" si="3"/>
        <v>-3.2560629313260776</v>
      </c>
      <c r="T22" s="89"/>
      <c r="U22" s="89"/>
      <c r="V22" s="89"/>
    </row>
    <row r="23" spans="1:22" x14ac:dyDescent="0.25">
      <c r="A23" s="89"/>
      <c r="B23" s="88" t="s">
        <v>212</v>
      </c>
      <c r="C23" s="88">
        <v>260.21949999999998</v>
      </c>
      <c r="D23" s="88">
        <v>280.45539999999994</v>
      </c>
      <c r="E23" s="91">
        <v>0.85239616613418534</v>
      </c>
      <c r="F23" s="95">
        <v>11.5</v>
      </c>
      <c r="G23" s="88"/>
      <c r="H23" s="89"/>
      <c r="I23" s="89"/>
      <c r="J23" s="88" t="s">
        <v>212</v>
      </c>
      <c r="K23" s="93">
        <f t="shared" si="0"/>
        <v>221.81010415335462</v>
      </c>
      <c r="L23" s="93">
        <f t="shared" si="1"/>
        <v>239.05910773162935</v>
      </c>
      <c r="M23" s="93">
        <f t="shared" si="2"/>
        <v>-17.249003578274738</v>
      </c>
      <c r="N23" s="89"/>
      <c r="O23" s="89"/>
      <c r="P23" s="88" t="s">
        <v>212</v>
      </c>
      <c r="Q23" s="88">
        <v>23.220429236968702</v>
      </c>
      <c r="R23" s="88">
        <v>25.068356917867341</v>
      </c>
      <c r="S23" s="112">
        <f t="shared" si="3"/>
        <v>-1.8479276808986391</v>
      </c>
      <c r="T23" s="89"/>
      <c r="U23" s="89"/>
      <c r="V23" s="89"/>
    </row>
    <row r="24" spans="1:22" x14ac:dyDescent="0.25">
      <c r="A24" s="89">
        <v>2015</v>
      </c>
      <c r="B24" s="88" t="s">
        <v>210</v>
      </c>
      <c r="C24" s="88">
        <v>234.50819999999999</v>
      </c>
      <c r="D24" s="88">
        <v>267.46060000000006</v>
      </c>
      <c r="E24" s="91">
        <v>0.85750798722044719</v>
      </c>
      <c r="F24" s="95">
        <v>12.1</v>
      </c>
      <c r="G24" s="88"/>
      <c r="H24" s="89"/>
      <c r="I24" s="89">
        <v>2015</v>
      </c>
      <c r="J24" s="88" t="s">
        <v>210</v>
      </c>
      <c r="K24" s="93">
        <f t="shared" si="0"/>
        <v>201.09265456869005</v>
      </c>
      <c r="L24" s="93">
        <f t="shared" si="1"/>
        <v>229.34960076677319</v>
      </c>
      <c r="M24" s="93">
        <f t="shared" si="2"/>
        <v>-28.256946198083142</v>
      </c>
      <c r="N24" s="89"/>
      <c r="O24" s="89">
        <v>2015</v>
      </c>
      <c r="P24" s="88" t="s">
        <v>210</v>
      </c>
      <c r="Q24" s="88">
        <v>19.945576235807959</v>
      </c>
      <c r="R24" s="88">
        <v>22.794010377495866</v>
      </c>
      <c r="S24" s="112">
        <f t="shared" si="3"/>
        <v>-2.8484341416879069</v>
      </c>
      <c r="T24" s="89"/>
      <c r="U24" s="89"/>
      <c r="V24" s="89"/>
    </row>
    <row r="25" spans="1:22" x14ac:dyDescent="0.25">
      <c r="A25" s="89"/>
      <c r="B25" s="88" t="s">
        <v>208</v>
      </c>
      <c r="C25" s="88">
        <v>263.77029999999996</v>
      </c>
      <c r="D25" s="88">
        <v>254.7902</v>
      </c>
      <c r="E25" s="91">
        <v>0.87731629392971267</v>
      </c>
      <c r="F25" s="95">
        <v>12.3</v>
      </c>
      <c r="G25" s="88"/>
      <c r="H25" s="89"/>
      <c r="I25" s="89"/>
      <c r="J25" s="88" t="s">
        <v>208</v>
      </c>
      <c r="K25" s="93">
        <f t="shared" si="0"/>
        <v>231.40998204472845</v>
      </c>
      <c r="L25" s="93">
        <f t="shared" si="1"/>
        <v>223.53159399361027</v>
      </c>
      <c r="M25" s="93">
        <f t="shared" si="2"/>
        <v>7.8783880511181792</v>
      </c>
      <c r="N25" s="89"/>
      <c r="O25" s="89"/>
      <c r="P25" s="88" t="s">
        <v>208</v>
      </c>
      <c r="Q25" s="88">
        <v>21.809650108210711</v>
      </c>
      <c r="R25" s="88">
        <v>21.071327994197834</v>
      </c>
      <c r="S25" s="112">
        <f t="shared" si="3"/>
        <v>0.73832211401287751</v>
      </c>
      <c r="T25" s="89"/>
      <c r="U25" s="89"/>
      <c r="V25" s="89"/>
    </row>
    <row r="26" spans="1:22" x14ac:dyDescent="0.25">
      <c r="A26" s="89"/>
      <c r="B26" s="88" t="s">
        <v>206</v>
      </c>
      <c r="C26" s="88">
        <v>272.79109999999997</v>
      </c>
      <c r="D26" s="88">
        <v>284.92629999999997</v>
      </c>
      <c r="E26" s="91">
        <v>0.88913738019169331</v>
      </c>
      <c r="F26" s="95">
        <v>13.6</v>
      </c>
      <c r="G26" s="88"/>
      <c r="H26" s="89"/>
      <c r="I26" s="89"/>
      <c r="J26" s="88" t="s">
        <v>206</v>
      </c>
      <c r="K26" s="93">
        <f t="shared" si="0"/>
        <v>242.54876399361021</v>
      </c>
      <c r="L26" s="93">
        <f t="shared" si="1"/>
        <v>253.33862392971244</v>
      </c>
      <c r="M26" s="93">
        <f t="shared" si="2"/>
        <v>-10.789859936102232</v>
      </c>
      <c r="N26" s="89"/>
      <c r="O26" s="89"/>
      <c r="P26" s="88" t="s">
        <v>206</v>
      </c>
      <c r="Q26" s="88">
        <v>21.025230434756555</v>
      </c>
      <c r="R26" s="88">
        <v>21.96458042160976</v>
      </c>
      <c r="S26" s="112">
        <f t="shared" si="3"/>
        <v>-0.93934998685320537</v>
      </c>
      <c r="T26" s="89"/>
      <c r="U26" s="89"/>
      <c r="V26" s="89"/>
    </row>
    <row r="27" spans="1:22" x14ac:dyDescent="0.25">
      <c r="A27" s="89"/>
      <c r="B27" s="88" t="s">
        <v>212</v>
      </c>
      <c r="C27" s="88">
        <v>268.1377</v>
      </c>
      <c r="D27" s="88">
        <v>280.83350000000002</v>
      </c>
      <c r="E27" s="91">
        <v>0.89329073482428123</v>
      </c>
      <c r="F27" s="96">
        <v>15.1</v>
      </c>
      <c r="G27" s="88"/>
      <c r="H27" s="89"/>
      <c r="I27" s="89"/>
      <c r="J27" s="88" t="s">
        <v>212</v>
      </c>
      <c r="K27" s="93">
        <f t="shared" si="0"/>
        <v>239.52492306709266</v>
      </c>
      <c r="L27" s="93">
        <f t="shared" si="1"/>
        <v>250.8659635782748</v>
      </c>
      <c r="M27" s="93">
        <f t="shared" si="2"/>
        <v>-11.341040511182143</v>
      </c>
      <c r="N27" s="89"/>
      <c r="O27" s="89"/>
      <c r="P27" s="88" t="s">
        <v>212</v>
      </c>
      <c r="Q27" s="88">
        <v>18.853180173297766</v>
      </c>
      <c r="R27" s="88">
        <v>19.859085153559683</v>
      </c>
      <c r="S27" s="112">
        <f t="shared" si="3"/>
        <v>-1.0059049802619171</v>
      </c>
      <c r="T27" s="89"/>
      <c r="U27" s="89"/>
      <c r="V27" s="89"/>
    </row>
    <row r="28" spans="1:22" x14ac:dyDescent="0.25">
      <c r="A28" s="89">
        <v>2016</v>
      </c>
      <c r="B28" s="88" t="s">
        <v>210</v>
      </c>
      <c r="C28" s="88">
        <v>257.99959999999999</v>
      </c>
      <c r="D28" s="88">
        <v>274.31479999999999</v>
      </c>
      <c r="E28" s="91">
        <v>0.91373801916932906</v>
      </c>
      <c r="F28" s="95">
        <v>15.4</v>
      </c>
      <c r="G28" s="88"/>
      <c r="H28" s="89"/>
      <c r="I28" s="89">
        <v>2016</v>
      </c>
      <c r="J28" s="88" t="s">
        <v>210</v>
      </c>
      <c r="K28" s="93">
        <f t="shared" si="0"/>
        <v>235.74404345047921</v>
      </c>
      <c r="L28" s="93">
        <f t="shared" si="1"/>
        <v>250.65186198083066</v>
      </c>
      <c r="M28" s="93">
        <f t="shared" si="2"/>
        <v>-14.907818530351449</v>
      </c>
      <c r="N28" s="89"/>
      <c r="O28" s="89">
        <v>2016</v>
      </c>
      <c r="P28" s="88" t="s">
        <v>210</v>
      </c>
      <c r="Q28" s="88">
        <v>16.346331222521155</v>
      </c>
      <c r="R28" s="88">
        <v>17.333789824923457</v>
      </c>
      <c r="S28" s="112">
        <f t="shared" si="3"/>
        <v>-0.98745860240230243</v>
      </c>
      <c r="T28" s="89"/>
      <c r="U28" s="89"/>
      <c r="V28" s="89"/>
    </row>
    <row r="29" spans="1:22" x14ac:dyDescent="0.25">
      <c r="A29" s="89"/>
      <c r="B29" s="88" t="s">
        <v>208</v>
      </c>
      <c r="C29" s="88">
        <v>301.59190000000001</v>
      </c>
      <c r="D29" s="88">
        <v>270.82360000000006</v>
      </c>
      <c r="E29" s="91">
        <v>0.93450479233226846</v>
      </c>
      <c r="F29" s="95">
        <v>15.1</v>
      </c>
      <c r="G29" s="88"/>
      <c r="H29" s="89"/>
      <c r="I29" s="89"/>
      <c r="J29" s="88" t="s">
        <v>208</v>
      </c>
      <c r="K29" s="93">
        <f t="shared" si="0"/>
        <v>281.83907587859426</v>
      </c>
      <c r="L29" s="93">
        <f t="shared" si="1"/>
        <v>253.08595207667739</v>
      </c>
      <c r="M29" s="93">
        <f t="shared" si="2"/>
        <v>28.753123801916871</v>
      </c>
      <c r="N29" s="89"/>
      <c r="O29" s="89"/>
      <c r="P29" s="88" t="s">
        <v>208</v>
      </c>
      <c r="Q29" s="88">
        <v>20.069345449650712</v>
      </c>
      <c r="R29" s="88">
        <v>18.050209051042341</v>
      </c>
      <c r="S29" s="112">
        <f t="shared" si="3"/>
        <v>2.0191363986083708</v>
      </c>
      <c r="T29" s="89"/>
      <c r="U29" s="89"/>
      <c r="V29" s="89"/>
    </row>
    <row r="30" spans="1:22" x14ac:dyDescent="0.25">
      <c r="A30" s="89"/>
      <c r="B30" s="88" t="s">
        <v>206</v>
      </c>
      <c r="C30" s="88">
        <v>284.87779999999998</v>
      </c>
      <c r="D30" s="88">
        <v>281.46580000000006</v>
      </c>
      <c r="E30" s="91">
        <v>0.94600638977635787</v>
      </c>
      <c r="F30" s="97">
        <v>14</v>
      </c>
      <c r="G30" s="88"/>
      <c r="H30" s="89"/>
      <c r="I30" s="89"/>
      <c r="J30" s="88" t="s">
        <v>206</v>
      </c>
      <c r="K30" s="93">
        <f t="shared" si="0"/>
        <v>269.49621910543129</v>
      </c>
      <c r="L30" s="93">
        <f t="shared" si="1"/>
        <v>266.26844530351445</v>
      </c>
      <c r="M30" s="93">
        <f t="shared" si="2"/>
        <v>3.2277738019168396</v>
      </c>
      <c r="N30" s="89"/>
      <c r="O30" s="89"/>
      <c r="P30" s="88" t="s">
        <v>206</v>
      </c>
      <c r="Q30" s="88">
        <v>20.253567086300936</v>
      </c>
      <c r="R30" s="88">
        <v>20.033792213651093</v>
      </c>
      <c r="S30" s="112">
        <f t="shared" si="3"/>
        <v>0.21977487264984319</v>
      </c>
      <c r="T30" s="89"/>
      <c r="U30" s="89"/>
      <c r="V30" s="89"/>
    </row>
    <row r="31" spans="1:22" x14ac:dyDescent="0.25">
      <c r="A31" s="89"/>
      <c r="B31" s="88" t="s">
        <v>212</v>
      </c>
      <c r="C31" s="88">
        <v>280.40889999999996</v>
      </c>
      <c r="D31" s="88">
        <v>273.96949999999998</v>
      </c>
      <c r="E31" s="91">
        <v>0.9549520766773163</v>
      </c>
      <c r="F31" s="96">
        <v>13.9</v>
      </c>
      <c r="G31" s="88"/>
      <c r="H31" s="89"/>
      <c r="I31" s="89"/>
      <c r="J31" s="88" t="s">
        <v>212</v>
      </c>
      <c r="K31" s="93">
        <f t="shared" si="0"/>
        <v>267.77706137380187</v>
      </c>
      <c r="L31" s="93">
        <f t="shared" si="1"/>
        <v>261.62774297124599</v>
      </c>
      <c r="M31" s="93">
        <f t="shared" si="2"/>
        <v>6.1493184025558776</v>
      </c>
      <c r="N31" s="89"/>
      <c r="O31" s="89"/>
      <c r="P31" s="88" t="s">
        <v>212</v>
      </c>
      <c r="Q31" s="88">
        <v>20.177369998027853</v>
      </c>
      <c r="R31" s="88">
        <v>19.709106715219111</v>
      </c>
      <c r="S31" s="112">
        <f t="shared" si="3"/>
        <v>0.46826328280874208</v>
      </c>
      <c r="T31" s="89"/>
      <c r="U31" s="89"/>
      <c r="V31" s="89"/>
    </row>
    <row r="32" spans="1:22" x14ac:dyDescent="0.25">
      <c r="A32" s="98">
        <v>2017</v>
      </c>
      <c r="B32" s="98" t="s">
        <v>210</v>
      </c>
      <c r="C32" s="93">
        <v>268.72060000000005</v>
      </c>
      <c r="D32" s="93">
        <v>263.7127999999999</v>
      </c>
      <c r="E32" s="91">
        <v>0.97284345047923326</v>
      </c>
      <c r="F32" s="99">
        <v>13.232200000000001</v>
      </c>
      <c r="G32" s="98"/>
      <c r="H32" s="98"/>
      <c r="I32" s="98">
        <v>2017</v>
      </c>
      <c r="J32" s="98" t="s">
        <v>210</v>
      </c>
      <c r="K32" s="93">
        <f t="shared" si="0"/>
        <v>261.42307571884987</v>
      </c>
      <c r="L32" s="93">
        <f t="shared" si="1"/>
        <v>256.55127028753986</v>
      </c>
      <c r="M32" s="93">
        <f t="shared" si="2"/>
        <v>4.8718054313100083</v>
      </c>
      <c r="N32" s="98"/>
      <c r="O32" s="98">
        <v>2017</v>
      </c>
      <c r="P32" s="98" t="s">
        <v>210</v>
      </c>
      <c r="Q32" s="88">
        <v>20.352458234258364</v>
      </c>
      <c r="R32" s="88">
        <v>19.932691506812251</v>
      </c>
      <c r="S32" s="112">
        <f t="shared" si="3"/>
        <v>0.41976672744611321</v>
      </c>
      <c r="T32" s="89"/>
      <c r="U32" s="89"/>
      <c r="V32" s="89"/>
    </row>
    <row r="33" spans="1:22" x14ac:dyDescent="0.25">
      <c r="A33" s="100"/>
      <c r="B33" s="89" t="s">
        <v>208</v>
      </c>
      <c r="C33" s="93">
        <v>298.06640000000004</v>
      </c>
      <c r="D33" s="93">
        <v>273.04000000000002</v>
      </c>
      <c r="E33" s="91">
        <v>0.98402555910543144</v>
      </c>
      <c r="F33" s="99">
        <v>13.210266669999999</v>
      </c>
      <c r="G33" s="89"/>
      <c r="H33" s="89"/>
      <c r="I33" s="100"/>
      <c r="J33" s="89" t="s">
        <v>208</v>
      </c>
      <c r="K33" s="93">
        <f t="shared" si="0"/>
        <v>293.30495591054319</v>
      </c>
      <c r="L33" s="93">
        <f t="shared" si="1"/>
        <v>268.67833865814703</v>
      </c>
      <c r="M33" s="93">
        <f t="shared" si="2"/>
        <v>24.626617252396159</v>
      </c>
      <c r="N33" s="89"/>
      <c r="O33" s="100"/>
      <c r="P33" s="89" t="s">
        <v>208</v>
      </c>
      <c r="Q33" s="88">
        <v>21.893816712908738</v>
      </c>
      <c r="R33" s="88">
        <v>20.681877743804844</v>
      </c>
      <c r="S33" s="112">
        <f t="shared" si="3"/>
        <v>1.211938969103894</v>
      </c>
      <c r="T33" s="89"/>
      <c r="U33" s="89"/>
      <c r="V33" s="89"/>
    </row>
    <row r="34" spans="1:22" x14ac:dyDescent="0.25">
      <c r="B34" s="89" t="s">
        <v>206</v>
      </c>
      <c r="C34" s="93">
        <v>298.68549999999999</v>
      </c>
      <c r="D34" s="93">
        <v>278.89699999999999</v>
      </c>
      <c r="E34" s="101">
        <v>0.99137380191693303</v>
      </c>
      <c r="F34" s="99">
        <v>13.167766666666665</v>
      </c>
      <c r="G34" s="89"/>
      <c r="H34" s="89"/>
      <c r="I34" s="100"/>
      <c r="J34" s="89" t="s">
        <v>206</v>
      </c>
      <c r="K34" s="93">
        <f t="shared" si="0"/>
        <v>296.1089797124601</v>
      </c>
      <c r="L34" s="93">
        <f t="shared" si="1"/>
        <v>276.49117923322689</v>
      </c>
      <c r="M34" s="93">
        <f t="shared" si="2"/>
        <v>19.61780047923321</v>
      </c>
      <c r="N34" s="89"/>
      <c r="O34" s="100"/>
      <c r="P34" s="89" t="s">
        <v>206</v>
      </c>
      <c r="Q34" s="88">
        <v>23.32239557665299</v>
      </c>
      <c r="R34" s="88">
        <v>21.203214558934885</v>
      </c>
      <c r="S34" s="112">
        <f t="shared" si="3"/>
        <v>2.1191810177181054</v>
      </c>
      <c r="T34" s="89"/>
      <c r="U34" s="89"/>
      <c r="V34" s="89"/>
    </row>
    <row r="35" spans="1:22" x14ac:dyDescent="0.25">
      <c r="B35" s="89" t="s">
        <v>212</v>
      </c>
      <c r="C35" s="93">
        <v>324.68040000000002</v>
      </c>
      <c r="D35" s="93">
        <v>291.56420000000003</v>
      </c>
      <c r="E35" s="89">
        <v>1</v>
      </c>
      <c r="F35" s="99">
        <v>13.641366666666665</v>
      </c>
      <c r="G35" s="89"/>
      <c r="H35" s="89"/>
      <c r="I35" s="100"/>
      <c r="J35" s="89" t="s">
        <v>212</v>
      </c>
      <c r="K35" s="93">
        <f t="shared" si="0"/>
        <v>324.68040000000002</v>
      </c>
      <c r="L35" s="93">
        <f t="shared" si="1"/>
        <v>291.56420000000003</v>
      </c>
      <c r="M35" s="93">
        <f t="shared" si="2"/>
        <v>33.116199999999992</v>
      </c>
      <c r="N35" s="89"/>
      <c r="O35" s="100"/>
      <c r="P35" s="89" t="s">
        <v>212</v>
      </c>
      <c r="Q35" s="98">
        <v>23.791292444650797</v>
      </c>
      <c r="R35" s="98">
        <v>21.352919983602337</v>
      </c>
      <c r="S35" s="112">
        <f t="shared" si="3"/>
        <v>2.4383724610484592</v>
      </c>
      <c r="T35" s="89"/>
      <c r="U35" s="89"/>
      <c r="V35" s="89"/>
    </row>
    <row r="36" spans="1:22" x14ac:dyDescent="0.25">
      <c r="A36" s="100" t="s">
        <v>181</v>
      </c>
      <c r="B36" s="89"/>
      <c r="C36" s="89"/>
      <c r="D36" s="89"/>
      <c r="E36" s="89"/>
      <c r="F36" s="89"/>
      <c r="G36" s="89"/>
      <c r="H36" s="89"/>
      <c r="I36" s="100"/>
      <c r="J36" s="89"/>
      <c r="K36" s="89"/>
      <c r="L36" s="89"/>
      <c r="M36" s="89"/>
      <c r="N36" s="89"/>
      <c r="O36" s="100"/>
      <c r="P36" s="89"/>
      <c r="Q36" s="89"/>
      <c r="R36" s="89"/>
      <c r="S36" s="89"/>
      <c r="T36" s="89"/>
      <c r="U36" s="89"/>
      <c r="V36" s="89"/>
    </row>
    <row r="37" spans="1:22" x14ac:dyDescent="0.25">
      <c r="A37" s="100"/>
      <c r="B37" s="89"/>
      <c r="C37" s="89"/>
      <c r="D37" s="89"/>
      <c r="E37" s="89"/>
      <c r="F37" s="89"/>
      <c r="G37" s="89"/>
      <c r="H37" s="89"/>
      <c r="I37" s="100"/>
      <c r="J37" s="89"/>
      <c r="K37" s="89"/>
      <c r="L37" s="89"/>
      <c r="M37" s="89"/>
      <c r="N37" s="89"/>
      <c r="O37" s="100"/>
      <c r="P37" s="89"/>
      <c r="Q37" s="89"/>
      <c r="R37" s="89"/>
      <c r="S37" s="89"/>
      <c r="T37" s="89"/>
      <c r="U37" s="89"/>
      <c r="V37" s="89"/>
    </row>
    <row r="38" spans="1:22" x14ac:dyDescent="0.25">
      <c r="A38" s="100"/>
      <c r="B38" s="89"/>
      <c r="C38" s="89"/>
      <c r="D38" s="89"/>
      <c r="E38" s="89"/>
      <c r="F38" s="89"/>
      <c r="G38" s="89"/>
      <c r="H38" s="89"/>
      <c r="I38" s="100"/>
      <c r="J38" s="89"/>
      <c r="K38" s="89"/>
      <c r="L38" s="89"/>
      <c r="M38" s="89"/>
      <c r="N38" s="89"/>
      <c r="O38" s="100"/>
      <c r="P38" s="89"/>
      <c r="Q38" s="89"/>
      <c r="R38" s="89"/>
      <c r="S38" s="89"/>
      <c r="T38" s="89"/>
      <c r="U38" s="89"/>
      <c r="V38" s="89"/>
    </row>
    <row r="39" spans="1:22" x14ac:dyDescent="0.25">
      <c r="A39" s="100"/>
      <c r="B39" s="89"/>
      <c r="C39" s="89"/>
      <c r="D39" s="89"/>
      <c r="E39" s="89"/>
      <c r="F39" s="89"/>
      <c r="G39" s="89"/>
      <c r="H39" s="89"/>
      <c r="I39" s="100"/>
      <c r="J39" s="89"/>
      <c r="K39" s="89"/>
      <c r="L39" s="89"/>
      <c r="M39" s="89"/>
      <c r="N39" s="89"/>
      <c r="O39" s="100"/>
      <c r="P39" s="89"/>
      <c r="Q39" s="89"/>
      <c r="R39" s="89"/>
      <c r="S39" s="89"/>
      <c r="T39" s="89"/>
      <c r="U39" s="89"/>
      <c r="V39" s="89"/>
    </row>
  </sheetData>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K21"/>
  <sheetViews>
    <sheetView zoomScale="80" zoomScaleNormal="80" zoomScalePageLayoutView="80" workbookViewId="0">
      <selection activeCell="H22" sqref="H22"/>
    </sheetView>
  </sheetViews>
  <sheetFormatPr defaultColWidth="8.85546875" defaultRowHeight="15" x14ac:dyDescent="0.25"/>
  <cols>
    <col min="1" max="1" width="8.85546875" style="13"/>
    <col min="2" max="2" width="11" style="13" customWidth="1"/>
    <col min="3" max="10" width="9.42578125" style="13" bestFit="1" customWidth="1"/>
    <col min="11" max="16384" width="8.85546875" style="13"/>
  </cols>
  <sheetData>
    <row r="1" spans="1:11" ht="26.25" x14ac:dyDescent="0.4">
      <c r="A1" s="113" t="s">
        <v>231</v>
      </c>
      <c r="B1" s="12"/>
      <c r="C1" s="12"/>
      <c r="D1" s="12"/>
      <c r="E1" s="12"/>
      <c r="F1" s="12"/>
      <c r="G1" s="12"/>
      <c r="H1" s="12"/>
      <c r="I1" s="12"/>
      <c r="J1" s="12"/>
    </row>
    <row r="2" spans="1:11" x14ac:dyDescent="0.25">
      <c r="A2" s="102" t="s">
        <v>36</v>
      </c>
      <c r="B2" s="102"/>
      <c r="C2" s="103">
        <v>2010</v>
      </c>
      <c r="D2" s="103">
        <v>2011</v>
      </c>
      <c r="E2" s="103">
        <v>2012</v>
      </c>
      <c r="F2" s="103">
        <v>2013</v>
      </c>
      <c r="G2" s="103">
        <v>2014</v>
      </c>
      <c r="H2" s="103">
        <v>2015</v>
      </c>
      <c r="I2" s="103">
        <v>2016</v>
      </c>
      <c r="J2" s="103">
        <v>2017</v>
      </c>
    </row>
    <row r="3" spans="1:11" ht="17.25" x14ac:dyDescent="0.3">
      <c r="A3" s="12" t="s">
        <v>182</v>
      </c>
      <c r="B3" s="12" t="s">
        <v>3</v>
      </c>
      <c r="C3" s="108">
        <v>7.4496347866854187</v>
      </c>
      <c r="D3" s="108">
        <v>9.0714748455428076</v>
      </c>
      <c r="E3" s="108">
        <v>7.5783899791231732</v>
      </c>
      <c r="F3" s="108">
        <v>12.520372028526149</v>
      </c>
      <c r="G3" s="108">
        <v>13.786547226386807</v>
      </c>
      <c r="H3" s="108">
        <v>16.057594062947068</v>
      </c>
      <c r="I3" s="108">
        <v>15.162017397122783</v>
      </c>
      <c r="J3" s="108">
        <v>14.784700000000001</v>
      </c>
      <c r="K3" s="104"/>
    </row>
    <row r="4" spans="1:11" ht="17.25" x14ac:dyDescent="0.3">
      <c r="A4" s="12"/>
      <c r="B4" s="12" t="s">
        <v>9</v>
      </c>
      <c r="C4" s="108">
        <v>117.79365400843882</v>
      </c>
      <c r="D4" s="108">
        <v>137.40023168578992</v>
      </c>
      <c r="E4" s="108">
        <v>93.610131941544878</v>
      </c>
      <c r="F4" s="108">
        <v>132.11204199683041</v>
      </c>
      <c r="G4" s="108">
        <v>121.22027773613195</v>
      </c>
      <c r="H4" s="108">
        <v>114.26268741058654</v>
      </c>
      <c r="I4" s="108">
        <v>118.7325550351288</v>
      </c>
      <c r="J4" s="108">
        <v>142.98349999999999</v>
      </c>
      <c r="K4" s="104"/>
    </row>
    <row r="5" spans="1:11" ht="17.25" x14ac:dyDescent="0.3">
      <c r="A5" s="12"/>
      <c r="B5" s="12" t="s">
        <v>10</v>
      </c>
      <c r="C5" s="108">
        <v>115.28495827473041</v>
      </c>
      <c r="D5" s="108">
        <v>119.60564298323034</v>
      </c>
      <c r="E5" s="108">
        <v>142.76276325678498</v>
      </c>
      <c r="F5" s="108">
        <v>160.85484191759113</v>
      </c>
      <c r="G5" s="108">
        <v>170.27317316341831</v>
      </c>
      <c r="H5" s="108">
        <v>169.8481738197425</v>
      </c>
      <c r="I5" s="108">
        <v>159.74204750752759</v>
      </c>
      <c r="J5" s="108">
        <v>166.91220000000001</v>
      </c>
      <c r="K5" s="104"/>
    </row>
    <row r="6" spans="1:11" ht="17.25" x14ac:dyDescent="0.3">
      <c r="A6" s="102" t="s">
        <v>183</v>
      </c>
      <c r="B6" s="102"/>
      <c r="C6" s="103">
        <v>2010</v>
      </c>
      <c r="D6" s="103">
        <v>2011</v>
      </c>
      <c r="E6" s="103">
        <v>2012</v>
      </c>
      <c r="F6" s="103">
        <v>2013</v>
      </c>
      <c r="G6" s="103">
        <v>2014</v>
      </c>
      <c r="H6" s="103">
        <v>2015</v>
      </c>
      <c r="I6" s="103">
        <v>2016</v>
      </c>
      <c r="J6" s="103">
        <v>2017</v>
      </c>
      <c r="K6" s="104"/>
    </row>
    <row r="7" spans="1:11" ht="17.25" x14ac:dyDescent="0.3">
      <c r="A7" s="12"/>
      <c r="B7" s="12" t="s">
        <v>3</v>
      </c>
      <c r="C7" s="114">
        <v>0.73561912605559177</v>
      </c>
      <c r="D7" s="114">
        <v>0.81196871879784815</v>
      </c>
      <c r="E7" s="114">
        <v>0.66757041623527713</v>
      </c>
      <c r="F7" s="114">
        <v>0.99440582283705226</v>
      </c>
      <c r="G7" s="114">
        <v>1.0467631376249442</v>
      </c>
      <c r="H7" s="114">
        <v>1.0031563505355456</v>
      </c>
      <c r="I7" s="114">
        <v>1.0422658271337157</v>
      </c>
      <c r="J7" s="114">
        <v>1.0867334042383783</v>
      </c>
      <c r="K7" s="104"/>
    </row>
    <row r="8" spans="1:11" ht="17.25" x14ac:dyDescent="0.3">
      <c r="A8" s="12"/>
      <c r="B8" s="12" t="s">
        <v>9</v>
      </c>
      <c r="C8" s="114">
        <v>11.621645004497273</v>
      </c>
      <c r="D8" s="114">
        <v>12.285155601039484</v>
      </c>
      <c r="E8" s="114">
        <v>8.228638850193061</v>
      </c>
      <c r="F8" s="114">
        <v>10.491171528794331</v>
      </c>
      <c r="G8" s="114">
        <v>9.2119808638110996</v>
      </c>
      <c r="H8" s="114">
        <v>7.16207254757337</v>
      </c>
      <c r="I8" s="114">
        <v>8.1607600161280978</v>
      </c>
      <c r="J8" s="114">
        <v>10.482704775723041</v>
      </c>
      <c r="K8" s="104"/>
    </row>
    <row r="9" spans="1:11" ht="17.25" x14ac:dyDescent="0.3">
      <c r="A9" s="12"/>
      <c r="B9" s="12" t="s">
        <v>10</v>
      </c>
      <c r="C9" s="114">
        <v>11.370406958993064</v>
      </c>
      <c r="D9" s="114">
        <v>10.69869336663824</v>
      </c>
      <c r="E9" s="114">
        <v>12.571568191973229</v>
      </c>
      <c r="F9" s="114">
        <v>12.772717185578204</v>
      </c>
      <c r="G9" s="114">
        <v>12.961685235532658</v>
      </c>
      <c r="H9" s="114">
        <v>10.687951275188851</v>
      </c>
      <c r="I9" s="114">
        <v>10.974344154766046</v>
      </c>
      <c r="J9" s="114">
        <v>12.22185426468938</v>
      </c>
      <c r="K9" s="104"/>
    </row>
    <row r="10" spans="1:11" ht="17.25" x14ac:dyDescent="0.3">
      <c r="A10" s="12"/>
      <c r="B10" s="12"/>
      <c r="C10" s="104"/>
      <c r="D10" s="104"/>
      <c r="E10" s="104"/>
      <c r="F10" s="104"/>
      <c r="G10" s="104"/>
      <c r="H10" s="104"/>
      <c r="I10" s="104"/>
      <c r="J10" s="104"/>
      <c r="K10" s="104"/>
    </row>
    <row r="11" spans="1:11" ht="17.25" x14ac:dyDescent="0.3">
      <c r="A11" s="102" t="s">
        <v>180</v>
      </c>
      <c r="B11" s="102"/>
      <c r="C11" s="103">
        <v>2010</v>
      </c>
      <c r="D11" s="103">
        <v>2011</v>
      </c>
      <c r="E11" s="103">
        <v>2012</v>
      </c>
      <c r="F11" s="103">
        <v>2013</v>
      </c>
      <c r="G11" s="103">
        <v>2014</v>
      </c>
      <c r="H11" s="103">
        <v>2015</v>
      </c>
      <c r="I11" s="103">
        <v>2016</v>
      </c>
      <c r="J11" s="103">
        <v>2017</v>
      </c>
      <c r="K11" s="104"/>
    </row>
    <row r="12" spans="1:11" ht="17.25" x14ac:dyDescent="0.3">
      <c r="A12" s="12" t="s">
        <v>182</v>
      </c>
      <c r="B12" s="12" t="s">
        <v>3</v>
      </c>
      <c r="C12" s="108">
        <v>5.6994467885607119</v>
      </c>
      <c r="D12" s="108">
        <v>8.9539271844660178</v>
      </c>
      <c r="E12" s="108">
        <v>9.5257858037578291</v>
      </c>
      <c r="F12" s="108">
        <v>9.3054255150554681</v>
      </c>
      <c r="G12" s="108">
        <v>8.8820202398800596</v>
      </c>
      <c r="H12" s="108">
        <v>11.25546208869814</v>
      </c>
      <c r="I12" s="108">
        <v>10.837611910337905</v>
      </c>
      <c r="J12" s="108">
        <v>9.7299000000000007</v>
      </c>
      <c r="K12" s="104"/>
    </row>
    <row r="13" spans="1:11" ht="17.25" x14ac:dyDescent="0.3">
      <c r="A13" s="12"/>
      <c r="B13" s="12" t="s">
        <v>9</v>
      </c>
      <c r="C13" s="108">
        <v>45.544948429442094</v>
      </c>
      <c r="D13" s="108">
        <v>64.539329214474833</v>
      </c>
      <c r="E13" s="108">
        <v>65.423403757828822</v>
      </c>
      <c r="F13" s="108">
        <v>71.964826069730577</v>
      </c>
      <c r="G13" s="108">
        <v>78.746365442278872</v>
      </c>
      <c r="H13" s="108">
        <v>47.537826537911293</v>
      </c>
      <c r="I13" s="108">
        <v>46.701086985613919</v>
      </c>
      <c r="J13" s="108">
        <v>47.619099999999996</v>
      </c>
      <c r="K13" s="104"/>
    </row>
    <row r="14" spans="1:11" ht="17.25" x14ac:dyDescent="0.3">
      <c r="A14" s="12"/>
      <c r="B14" s="12" t="s">
        <v>10</v>
      </c>
      <c r="C14" s="108">
        <v>166.51071729957806</v>
      </c>
      <c r="D14" s="108">
        <v>210.39180406001762</v>
      </c>
      <c r="E14" s="108">
        <v>211.26088559498956</v>
      </c>
      <c r="F14" s="108">
        <v>234.80741640253569</v>
      </c>
      <c r="G14" s="108">
        <v>241.39163005997003</v>
      </c>
      <c r="H14" s="108">
        <v>255.58756080114446</v>
      </c>
      <c r="I14" s="108">
        <v>229.3547554366009</v>
      </c>
      <c r="J14" s="108">
        <v>234.21519999999998</v>
      </c>
      <c r="K14" s="104"/>
    </row>
    <row r="15" spans="1:11" ht="17.25" x14ac:dyDescent="0.3">
      <c r="A15" s="102" t="s">
        <v>183</v>
      </c>
      <c r="B15" s="102"/>
      <c r="C15" s="103">
        <v>2010</v>
      </c>
      <c r="D15" s="103">
        <v>2011</v>
      </c>
      <c r="E15" s="103">
        <v>2012</v>
      </c>
      <c r="F15" s="103">
        <v>2013</v>
      </c>
      <c r="G15" s="103">
        <v>2014</v>
      </c>
      <c r="H15" s="103">
        <v>2015</v>
      </c>
      <c r="I15" s="103">
        <v>2016</v>
      </c>
      <c r="J15" s="103">
        <v>2017</v>
      </c>
      <c r="K15" s="104"/>
    </row>
    <row r="16" spans="1:11" ht="17.25" x14ac:dyDescent="0.3">
      <c r="A16" s="12"/>
      <c r="B16" s="12" t="s">
        <v>3</v>
      </c>
      <c r="C16" s="114">
        <v>0.56217209129213463</v>
      </c>
      <c r="D16" s="114">
        <v>0.80088679223160464</v>
      </c>
      <c r="E16" s="114">
        <v>0.8378768620050705</v>
      </c>
      <c r="F16" s="114">
        <v>0.74041206449981645</v>
      </c>
      <c r="G16" s="114">
        <v>0.67667948051838178</v>
      </c>
      <c r="H16" s="114">
        <v>0.70649326764142362</v>
      </c>
      <c r="I16" s="114">
        <v>0.74453587558299539</v>
      </c>
      <c r="J16" s="114">
        <v>0.7130865462031194</v>
      </c>
      <c r="K16" s="104"/>
    </row>
    <row r="17" spans="1:11" ht="17.25" x14ac:dyDescent="0.3">
      <c r="A17" s="12"/>
      <c r="B17" s="12" t="s">
        <v>9</v>
      </c>
      <c r="C17" s="114">
        <v>4.4935270683788371</v>
      </c>
      <c r="D17" s="114">
        <v>5.7730361767706038</v>
      </c>
      <c r="E17" s="114">
        <v>5.7607914178038451</v>
      </c>
      <c r="F17" s="114">
        <v>5.719248548823848</v>
      </c>
      <c r="G17" s="114">
        <v>6.0038376138007328</v>
      </c>
      <c r="H17" s="114">
        <v>2.9907529988569208</v>
      </c>
      <c r="I17" s="114">
        <v>3.210021864381841</v>
      </c>
      <c r="J17" s="114">
        <v>3.5001255028643956</v>
      </c>
      <c r="K17" s="104"/>
    </row>
    <row r="18" spans="1:11" ht="17.25" x14ac:dyDescent="0.3">
      <c r="A18" s="12"/>
      <c r="B18" s="12" t="s">
        <v>10</v>
      </c>
      <c r="C18" s="114">
        <v>16.418721127724236</v>
      </c>
      <c r="D18" s="114">
        <v>18.834416209572105</v>
      </c>
      <c r="E18" s="114">
        <v>18.594284593638193</v>
      </c>
      <c r="F18" s="114">
        <v>18.67305406911737</v>
      </c>
      <c r="G18" s="114">
        <v>18.38783982354823</v>
      </c>
      <c r="H18" s="114">
        <v>16.161838887061336</v>
      </c>
      <c r="I18" s="114">
        <v>15.754548975254272</v>
      </c>
      <c r="J18" s="114">
        <v>17.139707934534819</v>
      </c>
      <c r="K18" s="104"/>
    </row>
    <row r="19" spans="1:11" x14ac:dyDescent="0.25">
      <c r="A19" s="12"/>
      <c r="B19" s="12"/>
      <c r="C19" s="12"/>
      <c r="D19" s="12"/>
      <c r="E19" s="12"/>
      <c r="F19" s="12"/>
      <c r="G19" s="12"/>
      <c r="H19" s="12"/>
      <c r="I19" s="12"/>
      <c r="J19" s="12"/>
    </row>
    <row r="20" spans="1:11" x14ac:dyDescent="0.25">
      <c r="A20" s="105" t="s">
        <v>181</v>
      </c>
      <c r="B20" s="106"/>
      <c r="C20" s="106"/>
      <c r="D20" s="106"/>
      <c r="E20" s="106"/>
      <c r="F20" s="106"/>
      <c r="G20" s="106"/>
      <c r="H20" s="106"/>
      <c r="I20" s="105"/>
      <c r="J20" s="106"/>
    </row>
    <row r="21" spans="1:11" x14ac:dyDescent="0.25">
      <c r="A21" s="12"/>
      <c r="B21" s="12"/>
      <c r="C21" s="12"/>
      <c r="D21" s="12"/>
      <c r="E21" s="12"/>
      <c r="F21" s="12"/>
      <c r="G21" s="12"/>
      <c r="H21" s="12"/>
      <c r="I21" s="12"/>
      <c r="J21" s="12"/>
    </row>
  </sheetData>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G26"/>
  <sheetViews>
    <sheetView topLeftCell="A3" workbookViewId="0">
      <selection activeCell="G19" sqref="G19"/>
    </sheetView>
  </sheetViews>
  <sheetFormatPr defaultColWidth="8.85546875" defaultRowHeight="15" x14ac:dyDescent="0.25"/>
  <cols>
    <col min="1" max="1" width="22.7109375" customWidth="1"/>
    <col min="6" max="6" width="9.28515625" style="8" bestFit="1" customWidth="1"/>
    <col min="7" max="7" width="9.42578125" style="8" bestFit="1" customWidth="1"/>
  </cols>
  <sheetData>
    <row r="1" spans="1:7" ht="26.25" x14ac:dyDescent="0.4">
      <c r="A1" s="1" t="s">
        <v>184</v>
      </c>
    </row>
    <row r="3" spans="1:7" x14ac:dyDescent="0.25">
      <c r="B3" t="s">
        <v>185</v>
      </c>
      <c r="D3" t="s">
        <v>186</v>
      </c>
      <c r="F3" s="8" t="s">
        <v>187</v>
      </c>
    </row>
    <row r="4" spans="1:7" x14ac:dyDescent="0.25">
      <c r="B4" t="s">
        <v>183</v>
      </c>
      <c r="C4" t="s">
        <v>188</v>
      </c>
      <c r="D4" t="s">
        <v>183</v>
      </c>
      <c r="E4" t="s">
        <v>189</v>
      </c>
      <c r="F4" s="8" t="s">
        <v>183</v>
      </c>
      <c r="G4" s="8" t="s">
        <v>189</v>
      </c>
    </row>
    <row r="5" spans="1:7" x14ac:dyDescent="0.25">
      <c r="A5" t="s">
        <v>190</v>
      </c>
    </row>
    <row r="6" spans="1:7" x14ac:dyDescent="0.25">
      <c r="A6" t="s">
        <v>67</v>
      </c>
      <c r="B6" s="107">
        <v>1.1237089183002931</v>
      </c>
      <c r="C6" s="107">
        <v>15.3452</v>
      </c>
      <c r="D6" s="16">
        <v>0.12901368933661303</v>
      </c>
      <c r="E6" s="16">
        <v>5.9246265226918296E-2</v>
      </c>
      <c r="F6" s="8">
        <v>128.40750706535664</v>
      </c>
      <c r="G6" s="8">
        <v>858.2950150552042</v>
      </c>
    </row>
    <row r="7" spans="1:7" x14ac:dyDescent="0.25">
      <c r="A7" t="s">
        <v>191</v>
      </c>
      <c r="B7" s="107">
        <v>0.56708717054772073</v>
      </c>
      <c r="C7" s="107">
        <v>7.7477999999999989</v>
      </c>
      <c r="D7" s="16">
        <v>0.15950411686254465</v>
      </c>
      <c r="E7" s="16">
        <v>8.8391665026038846E-2</v>
      </c>
      <c r="F7" s="8">
        <v>78.009846629131289</v>
      </c>
      <c r="G7" s="8">
        <v>629.22288390765971</v>
      </c>
    </row>
    <row r="8" spans="1:7" x14ac:dyDescent="0.25">
      <c r="A8" t="s">
        <v>192</v>
      </c>
      <c r="B8" s="107">
        <v>0.13727912268770973</v>
      </c>
      <c r="C8" s="107">
        <v>1.8742999999999999</v>
      </c>
      <c r="D8" s="16">
        <v>1.0228765983338099E-2</v>
      </c>
      <c r="E8" s="16">
        <v>-5.2479260287827456E-2</v>
      </c>
      <c r="F8" s="8">
        <v>1.3899782580470514</v>
      </c>
      <c r="G8" s="8">
        <v>-103.8097356975577</v>
      </c>
    </row>
    <row r="9" spans="1:7" x14ac:dyDescent="0.25">
      <c r="A9" t="s">
        <v>193</v>
      </c>
      <c r="B9" s="107">
        <v>0.42746388581184042</v>
      </c>
      <c r="C9" s="107">
        <v>5.8194999999999997</v>
      </c>
      <c r="D9" s="16">
        <v>0.1067873293049757</v>
      </c>
      <c r="E9" s="16">
        <v>3.5311228105302565E-2</v>
      </c>
      <c r="F9" s="8">
        <v>41.243448973018815</v>
      </c>
      <c r="G9" s="8">
        <v>198.48494479759211</v>
      </c>
    </row>
    <row r="10" spans="1:7" x14ac:dyDescent="0.25">
      <c r="A10" t="s">
        <v>194</v>
      </c>
      <c r="B10" s="107">
        <v>1.9287184839592786</v>
      </c>
      <c r="C10" s="107">
        <v>26.324300000000004</v>
      </c>
      <c r="D10" s="16">
        <v>0.12320952142062791</v>
      </c>
      <c r="E10" s="16">
        <v>5.3329462453507746E-2</v>
      </c>
      <c r="F10" s="8">
        <v>211.56914790321639</v>
      </c>
      <c r="G10" s="8">
        <v>1332.7841083974599</v>
      </c>
    </row>
    <row r="11" spans="1:7" x14ac:dyDescent="0.25">
      <c r="A11" t="s">
        <v>74</v>
      </c>
      <c r="B11" s="107">
        <v>0.11663341609579722</v>
      </c>
      <c r="C11" s="107">
        <v>1.5919000000000001</v>
      </c>
      <c r="D11" s="16">
        <v>5.149950766800087E-2</v>
      </c>
      <c r="E11" s="16">
        <v>-1.401724551652622E-2</v>
      </c>
      <c r="F11" s="8">
        <v>5.7123788102306463</v>
      </c>
      <c r="G11" s="8">
        <v>-22.631281365004952</v>
      </c>
    </row>
    <row r="12" spans="1:7" x14ac:dyDescent="0.25">
      <c r="A12" t="s">
        <v>195</v>
      </c>
      <c r="B12" s="107">
        <v>2.7782815153846903</v>
      </c>
      <c r="C12" s="107">
        <v>37.932400000000001</v>
      </c>
      <c r="D12" s="16">
        <v>0.16867447245158601</v>
      </c>
      <c r="E12" s="16">
        <v>9.6389846949200539E-2</v>
      </c>
      <c r="F12" s="8">
        <v>400.98862427143422</v>
      </c>
      <c r="G12" s="8">
        <v>3334.8523251923762</v>
      </c>
    </row>
    <row r="13" spans="1:7" x14ac:dyDescent="0.25">
      <c r="A13" t="s">
        <v>73</v>
      </c>
      <c r="B13" s="107">
        <v>2.0746522395974698</v>
      </c>
      <c r="C13" s="107">
        <v>28.348700000000001</v>
      </c>
      <c r="D13" s="16">
        <v>7.3831359873321761E-2</v>
      </c>
      <c r="E13" s="16">
        <v>8.0974274453246443E-3</v>
      </c>
      <c r="F13" s="8">
        <v>142.64287842346448</v>
      </c>
      <c r="G13" s="8">
        <v>227.70769488123187</v>
      </c>
    </row>
    <row r="14" spans="1:7" x14ac:dyDescent="0.25">
      <c r="A14" t="s">
        <v>70</v>
      </c>
      <c r="B14" s="107">
        <v>2.7112049864169108</v>
      </c>
      <c r="C14" s="107">
        <v>37.064500000000002</v>
      </c>
      <c r="D14" s="16">
        <v>7.7805203430171402E-2</v>
      </c>
      <c r="E14" s="16">
        <v>1.193402728637338E-2</v>
      </c>
      <c r="F14" s="8">
        <v>195.71797838581278</v>
      </c>
      <c r="G14" s="8">
        <v>437.11224489796587</v>
      </c>
    </row>
    <row r="15" spans="1:7" x14ac:dyDescent="0.25">
      <c r="A15" t="s">
        <v>196</v>
      </c>
      <c r="D15" s="16"/>
      <c r="E15" s="16"/>
    </row>
    <row r="16" spans="1:7" x14ac:dyDescent="0.25">
      <c r="A16" t="s">
        <v>67</v>
      </c>
      <c r="B16" s="107">
        <v>0.91972446764795313</v>
      </c>
      <c r="C16" s="107">
        <v>12.559100000000001</v>
      </c>
      <c r="D16" s="16">
        <v>-3.6783003139638816E-2</v>
      </c>
      <c r="E16" s="16">
        <v>-9.6444899521747604E-2</v>
      </c>
      <c r="F16" s="8">
        <v>-35.122125223462717</v>
      </c>
      <c r="G16" s="8">
        <v>-1340.5503847440614</v>
      </c>
    </row>
    <row r="17" spans="1:7" x14ac:dyDescent="0.25">
      <c r="A17" t="s">
        <v>191</v>
      </c>
      <c r="B17" s="107">
        <v>1.0870029426924914</v>
      </c>
      <c r="C17" s="107">
        <v>14.878800000000002</v>
      </c>
      <c r="D17" s="16">
        <v>7.1754696509478411E-2</v>
      </c>
      <c r="E17" s="16">
        <v>7.3621529324590911E-3</v>
      </c>
      <c r="F17" s="8">
        <v>72.775576829133001</v>
      </c>
      <c r="G17" s="8">
        <v>108.7394446303133</v>
      </c>
    </row>
    <row r="18" spans="1:7" x14ac:dyDescent="0.25">
      <c r="A18" t="s">
        <v>192</v>
      </c>
      <c r="B18" s="107">
        <v>9.1685878250007957E-2</v>
      </c>
      <c r="C18" s="107">
        <v>1.2543</v>
      </c>
      <c r="D18" s="16">
        <v>2.2756289086411637E-2</v>
      </c>
      <c r="E18" s="16">
        <v>-3.9380551947744216E-2</v>
      </c>
      <c r="F18" s="8">
        <v>2.040007353523535</v>
      </c>
      <c r="G18" s="8">
        <v>-51.419973235195812</v>
      </c>
    </row>
    <row r="19" spans="1:7" x14ac:dyDescent="0.25">
      <c r="A19" t="s">
        <v>193</v>
      </c>
      <c r="B19" s="107">
        <v>0.60648337295166699</v>
      </c>
      <c r="C19" s="107">
        <v>8.2490000000000006</v>
      </c>
      <c r="D19" s="16">
        <v>0.96277264263983631</v>
      </c>
      <c r="E19" s="16">
        <v>0.83357378160029405</v>
      </c>
      <c r="F19" s="8">
        <v>297.49018659057344</v>
      </c>
      <c r="G19" s="8">
        <v>3750.1354968216801</v>
      </c>
    </row>
    <row r="20" spans="1:7" x14ac:dyDescent="0.25">
      <c r="A20" t="s">
        <v>194</v>
      </c>
      <c r="B20" s="107">
        <v>3.4013585269825413</v>
      </c>
      <c r="C20" s="107">
        <v>46.4617</v>
      </c>
      <c r="D20" s="16">
        <v>0.15408211649044806</v>
      </c>
      <c r="E20" s="16">
        <v>8.281831207555955E-2</v>
      </c>
      <c r="F20" s="8">
        <v>454.11718394359195</v>
      </c>
      <c r="G20" s="8">
        <v>3553.5782201405164</v>
      </c>
    </row>
    <row r="21" spans="1:7" x14ac:dyDescent="0.25">
      <c r="A21" t="s">
        <v>74</v>
      </c>
      <c r="B21" s="107">
        <v>0.23876706263715763</v>
      </c>
      <c r="C21" s="107">
        <v>3.2645</v>
      </c>
      <c r="D21" s="16">
        <v>0.10061318229075905</v>
      </c>
      <c r="E21" s="16">
        <v>3.342871256152613E-2</v>
      </c>
      <c r="F21" s="8">
        <v>21.827027319571954</v>
      </c>
      <c r="G21" s="8">
        <v>105.59802609568487</v>
      </c>
    </row>
    <row r="22" spans="1:7" x14ac:dyDescent="0.25">
      <c r="A22" t="s">
        <v>195</v>
      </c>
      <c r="B22" s="107">
        <v>1.0019930634535992</v>
      </c>
      <c r="C22" s="107">
        <v>13.711499999999999</v>
      </c>
      <c r="D22" s="16">
        <v>1.4389239607017008E-2</v>
      </c>
      <c r="E22" s="16">
        <v>-4.6570739994391597E-2</v>
      </c>
      <c r="F22" s="8">
        <v>14.213398281106038</v>
      </c>
      <c r="G22" s="8">
        <v>-669.74523251923711</v>
      </c>
    </row>
    <row r="23" spans="1:7" x14ac:dyDescent="0.25">
      <c r="A23" t="s">
        <v>73</v>
      </c>
      <c r="B23" s="107">
        <v>5.9600131866940558</v>
      </c>
      <c r="C23" s="107">
        <v>81.3827</v>
      </c>
      <c r="D23" s="16">
        <v>0.10501669400132503</v>
      </c>
      <c r="E23" s="16">
        <v>3.647809150812116E-2</v>
      </c>
      <c r="F23" s="8">
        <v>566.41757945256995</v>
      </c>
      <c r="G23" s="8">
        <v>2864.2048511207831</v>
      </c>
    </row>
    <row r="24" spans="1:7" x14ac:dyDescent="0.25">
      <c r="A24" t="s">
        <v>70</v>
      </c>
      <c r="B24" s="107">
        <v>3.3976499297962537</v>
      </c>
      <c r="C24" s="107">
        <v>46.501199999999997</v>
      </c>
      <c r="D24" s="16">
        <v>-5.4703839941243927E-3</v>
      </c>
      <c r="E24" s="16">
        <v>-6.4838644633450404E-2</v>
      </c>
      <c r="F24" s="8">
        <v>-18.688684071812986</v>
      </c>
      <c r="G24" s="8">
        <v>-3224.1225158916059</v>
      </c>
    </row>
    <row r="26" spans="1:7" x14ac:dyDescent="0.25">
      <c r="B26" s="16"/>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N52"/>
  <sheetViews>
    <sheetView zoomScale="82" zoomScaleNormal="82" workbookViewId="0">
      <pane xSplit="1" ySplit="5" topLeftCell="B15" activePane="bottomRight" state="frozen"/>
      <selection activeCell="C43" sqref="C43"/>
      <selection pane="topRight" activeCell="C43" sqref="C43"/>
      <selection pane="bottomLeft" activeCell="C43" sqref="C43"/>
      <selection pane="bottomRight" activeCell="K37" sqref="K37"/>
    </sheetView>
  </sheetViews>
  <sheetFormatPr defaultColWidth="9.140625" defaultRowHeight="15" x14ac:dyDescent="0.25"/>
  <cols>
    <col min="1" max="1" width="20.140625" style="18" customWidth="1"/>
    <col min="2" max="2" width="15.7109375" style="8" customWidth="1"/>
    <col min="3" max="3" width="12.7109375" style="8" customWidth="1"/>
    <col min="4" max="4" width="14.5703125" style="8" customWidth="1"/>
    <col min="5" max="8" width="13.85546875" style="8" customWidth="1"/>
    <col min="9" max="10" width="10.85546875" style="8" customWidth="1"/>
    <col min="11" max="11" width="6.28515625" style="15" bestFit="1" customWidth="1"/>
    <col min="12" max="12" width="10.85546875" style="8" bestFit="1" customWidth="1"/>
    <col min="13" max="16384" width="9.140625" style="8"/>
  </cols>
  <sheetData>
    <row r="1" spans="1:11" ht="26.25" x14ac:dyDescent="0.4">
      <c r="A1" s="1" t="s">
        <v>47</v>
      </c>
    </row>
    <row r="2" spans="1:11" x14ac:dyDescent="0.25">
      <c r="A2" s="18" t="s">
        <v>48</v>
      </c>
    </row>
    <row r="3" spans="1:11" x14ac:dyDescent="0.25">
      <c r="A3" s="18" t="s">
        <v>203</v>
      </c>
    </row>
    <row r="4" spans="1:11" x14ac:dyDescent="0.25">
      <c r="B4" s="8" t="s">
        <v>201</v>
      </c>
      <c r="F4" s="8" t="s">
        <v>50</v>
      </c>
    </row>
    <row r="5" spans="1:11" ht="56.25" customHeight="1" x14ac:dyDescent="0.25">
      <c r="B5" s="17" t="s">
        <v>51</v>
      </c>
      <c r="C5" s="17" t="s">
        <v>52</v>
      </c>
      <c r="D5" s="17" t="s">
        <v>53</v>
      </c>
      <c r="E5" s="17" t="s">
        <v>202</v>
      </c>
      <c r="F5" s="17" t="s">
        <v>51</v>
      </c>
      <c r="G5" s="17" t="s">
        <v>52</v>
      </c>
      <c r="H5" s="17" t="s">
        <v>53</v>
      </c>
      <c r="I5" s="17"/>
      <c r="J5" s="17" t="s">
        <v>54</v>
      </c>
      <c r="K5" s="15" t="s">
        <v>50</v>
      </c>
    </row>
    <row r="6" spans="1:11" x14ac:dyDescent="0.25">
      <c r="A6" s="18">
        <v>2010</v>
      </c>
      <c r="B6" s="42">
        <v>120.17522910391656</v>
      </c>
      <c r="C6" s="42">
        <v>28.111052230745308</v>
      </c>
      <c r="D6" s="42">
        <v>42.597714380327872</v>
      </c>
      <c r="E6" s="15">
        <v>0.19558883639622665</v>
      </c>
      <c r="F6" s="15"/>
      <c r="G6" s="15"/>
      <c r="H6" s="15"/>
      <c r="J6" s="42">
        <f>SUM(B6:D6)</f>
        <v>190.88399571498974</v>
      </c>
    </row>
    <row r="7" spans="1:11" x14ac:dyDescent="0.25">
      <c r="B7" s="42">
        <v>122.2629691338516</v>
      </c>
      <c r="C7" s="42">
        <v>27.628034374542548</v>
      </c>
      <c r="D7" s="42">
        <v>41.156351842524792</v>
      </c>
      <c r="E7" s="15">
        <v>0.19452170190905088</v>
      </c>
      <c r="F7" s="15">
        <f t="shared" ref="F7:H36" si="0">B7/B6-1</f>
        <v>1.7372465569670315E-2</v>
      </c>
      <c r="G7" s="15">
        <f t="shared" si="0"/>
        <v>-1.7182489372435494E-2</v>
      </c>
      <c r="H7" s="15">
        <f t="shared" si="0"/>
        <v>-3.3836616794367669E-2</v>
      </c>
      <c r="J7" s="42">
        <f t="shared" ref="J7:J37" si="1">SUM(B7:D7)</f>
        <v>191.04735535091893</v>
      </c>
      <c r="K7" s="15">
        <f>J7/J6-1</f>
        <v>8.5580582760380608E-4</v>
      </c>
    </row>
    <row r="8" spans="1:11" x14ac:dyDescent="0.25">
      <c r="B8" s="42">
        <v>122.36620954199046</v>
      </c>
      <c r="C8" s="42">
        <v>27.433442056615668</v>
      </c>
      <c r="D8" s="42">
        <v>40.066054475915088</v>
      </c>
      <c r="E8" s="15">
        <v>0.1915731083660327</v>
      </c>
      <c r="F8" s="15">
        <f t="shared" si="0"/>
        <v>8.4441273486368651E-4</v>
      </c>
      <c r="G8" s="15">
        <f t="shared" si="0"/>
        <v>-7.0432921607402887E-3</v>
      </c>
      <c r="H8" s="15">
        <f t="shared" si="0"/>
        <v>-2.649159407474877E-2</v>
      </c>
      <c r="J8" s="42">
        <f t="shared" si="1"/>
        <v>189.8657060745212</v>
      </c>
      <c r="K8" s="15">
        <f t="shared" ref="K8:K37" si="2">J8/J7-1</f>
        <v>-6.1851119280205147E-3</v>
      </c>
    </row>
    <row r="9" spans="1:11" x14ac:dyDescent="0.25">
      <c r="B9" s="42">
        <v>122.81313299333485</v>
      </c>
      <c r="C9" s="42">
        <v>27.290124865405183</v>
      </c>
      <c r="D9" s="42">
        <v>38.819119666508087</v>
      </c>
      <c r="E9" s="15">
        <v>0.18902882624765757</v>
      </c>
      <c r="F9" s="15">
        <f t="shared" si="0"/>
        <v>3.6523436741009441E-3</v>
      </c>
      <c r="G9" s="15">
        <f t="shared" si="0"/>
        <v>-5.224178246197253E-3</v>
      </c>
      <c r="H9" s="15">
        <f t="shared" si="0"/>
        <v>-3.1121976588849631E-2</v>
      </c>
      <c r="J9" s="42">
        <f t="shared" si="1"/>
        <v>188.92237752524812</v>
      </c>
      <c r="K9" s="15">
        <f t="shared" si="2"/>
        <v>-4.968398816070696E-3</v>
      </c>
    </row>
    <row r="10" spans="1:11" x14ac:dyDescent="0.25">
      <c r="A10" s="18">
        <v>2011</v>
      </c>
      <c r="B10" s="42">
        <v>127.60456286633725</v>
      </c>
      <c r="C10" s="42">
        <v>27.718260342667588</v>
      </c>
      <c r="D10" s="42">
        <v>39.465093006904958</v>
      </c>
      <c r="E10" s="15">
        <v>0.19340404302689004</v>
      </c>
      <c r="F10" s="15">
        <f t="shared" si="0"/>
        <v>3.9013986177377502E-2</v>
      </c>
      <c r="G10" s="15">
        <f t="shared" si="0"/>
        <v>1.568829308674724E-2</v>
      </c>
      <c r="H10" s="15">
        <f t="shared" si="0"/>
        <v>1.6640597364040666E-2</v>
      </c>
      <c r="J10" s="42">
        <f t="shared" si="1"/>
        <v>194.7879162159098</v>
      </c>
      <c r="K10" s="15">
        <f t="shared" si="2"/>
        <v>3.1047347421179872E-2</v>
      </c>
    </row>
    <row r="11" spans="1:11" x14ac:dyDescent="0.25">
      <c r="B11" s="42">
        <v>130.07788175187059</v>
      </c>
      <c r="C11" s="42">
        <v>28.301329262628762</v>
      </c>
      <c r="D11" s="42">
        <v>39.80475368155291</v>
      </c>
      <c r="E11" s="15">
        <v>0.19583639263925895</v>
      </c>
      <c r="F11" s="15">
        <f t="shared" si="0"/>
        <v>1.9382683737760198E-2</v>
      </c>
      <c r="G11" s="15">
        <f t="shared" si="0"/>
        <v>2.1035552475262564E-2</v>
      </c>
      <c r="H11" s="15">
        <f t="shared" si="0"/>
        <v>8.6066102666608746E-3</v>
      </c>
      <c r="J11" s="42">
        <f t="shared" si="1"/>
        <v>198.18396469605227</v>
      </c>
      <c r="K11" s="15">
        <f t="shared" si="2"/>
        <v>1.7434595256813346E-2</v>
      </c>
    </row>
    <row r="12" spans="1:11" x14ac:dyDescent="0.25">
      <c r="B12" s="42">
        <v>134.86307270520072</v>
      </c>
      <c r="C12" s="42">
        <v>28.857219174833755</v>
      </c>
      <c r="D12" s="42">
        <v>40.159373673387613</v>
      </c>
      <c r="E12" s="15">
        <v>0.20009443409070082</v>
      </c>
      <c r="F12" s="15">
        <f t="shared" si="0"/>
        <v>3.6787122367645031E-2</v>
      </c>
      <c r="G12" s="15">
        <f t="shared" si="0"/>
        <v>1.9641830496599066E-2</v>
      </c>
      <c r="H12" s="15">
        <f t="shared" si="0"/>
        <v>8.9089859636299895E-3</v>
      </c>
      <c r="J12" s="42">
        <f t="shared" si="1"/>
        <v>203.87966555342209</v>
      </c>
      <c r="K12" s="15">
        <f t="shared" si="2"/>
        <v>2.8739463690239164E-2</v>
      </c>
    </row>
    <row r="13" spans="1:11" x14ac:dyDescent="0.25">
      <c r="B13" s="42">
        <v>135.52886604993688</v>
      </c>
      <c r="C13" s="42">
        <v>30.069059568506326</v>
      </c>
      <c r="D13" s="42">
        <v>40.147427796227312</v>
      </c>
      <c r="E13" s="15">
        <v>0.20064839586205807</v>
      </c>
      <c r="F13" s="15">
        <f t="shared" si="0"/>
        <v>4.9368098426136875E-3</v>
      </c>
      <c r="G13" s="15">
        <f t="shared" si="0"/>
        <v>4.1994358026341327E-2</v>
      </c>
      <c r="H13" s="15">
        <f t="shared" si="0"/>
        <v>-2.9746173975364609E-4</v>
      </c>
      <c r="J13" s="42">
        <f t="shared" si="1"/>
        <v>205.74535341467052</v>
      </c>
      <c r="K13" s="15">
        <f t="shared" si="2"/>
        <v>9.1509266320606297E-3</v>
      </c>
    </row>
    <row r="14" spans="1:11" x14ac:dyDescent="0.25">
      <c r="A14" s="18">
        <v>2012</v>
      </c>
      <c r="B14" s="42">
        <v>133.13192453467946</v>
      </c>
      <c r="C14" s="42">
        <v>31.047760999914502</v>
      </c>
      <c r="D14" s="42">
        <v>39.165638557964627</v>
      </c>
      <c r="E14" s="15">
        <v>0.19712274596898768</v>
      </c>
      <c r="F14" s="15">
        <f t="shared" si="0"/>
        <v>-1.7685837601372989E-2</v>
      </c>
      <c r="G14" s="15">
        <f t="shared" si="0"/>
        <v>3.2548454971742746E-2</v>
      </c>
      <c r="H14" s="15">
        <f t="shared" si="0"/>
        <v>-2.4454598766473046E-2</v>
      </c>
      <c r="J14" s="42">
        <f t="shared" si="1"/>
        <v>203.34532409255857</v>
      </c>
      <c r="K14" s="15">
        <f t="shared" si="2"/>
        <v>-1.166504750790065E-2</v>
      </c>
    </row>
    <row r="15" spans="1:11" x14ac:dyDescent="0.25">
      <c r="B15" s="42">
        <v>135.40473734854973</v>
      </c>
      <c r="C15" s="42">
        <v>31.04639577540609</v>
      </c>
      <c r="D15" s="42">
        <v>40.687995901962942</v>
      </c>
      <c r="E15" s="15">
        <v>0.19925816826051237</v>
      </c>
      <c r="F15" s="15">
        <f t="shared" si="0"/>
        <v>1.7071884311852026E-2</v>
      </c>
      <c r="G15" s="15">
        <f t="shared" si="0"/>
        <v>-4.3971753982963158E-5</v>
      </c>
      <c r="H15" s="15">
        <f t="shared" si="0"/>
        <v>3.8869718458572899E-2</v>
      </c>
      <c r="J15" s="42">
        <f t="shared" si="1"/>
        <v>207.13912902591878</v>
      </c>
      <c r="K15" s="15">
        <f t="shared" si="2"/>
        <v>1.8656956830899851E-2</v>
      </c>
    </row>
    <row r="16" spans="1:11" x14ac:dyDescent="0.25">
      <c r="B16" s="42">
        <v>132.56153973532349</v>
      </c>
      <c r="C16" s="42">
        <v>30.659205573146675</v>
      </c>
      <c r="D16" s="42">
        <v>42.337089019820972</v>
      </c>
      <c r="E16" s="15">
        <v>0.19675372839230873</v>
      </c>
      <c r="F16" s="15">
        <f t="shared" si="0"/>
        <v>-2.099777060168484E-2</v>
      </c>
      <c r="G16" s="15">
        <f t="shared" si="0"/>
        <v>-1.2471341442027661E-2</v>
      </c>
      <c r="H16" s="15">
        <f t="shared" si="0"/>
        <v>4.0530212444758629E-2</v>
      </c>
      <c r="J16" s="42">
        <f t="shared" si="1"/>
        <v>205.55783432829114</v>
      </c>
      <c r="K16" s="15">
        <f t="shared" si="2"/>
        <v>-7.6339738660857748E-3</v>
      </c>
    </row>
    <row r="17" spans="1:11" x14ac:dyDescent="0.25">
      <c r="B17" s="42">
        <v>133.54811999960856</v>
      </c>
      <c r="C17" s="42">
        <v>30.610664404327149</v>
      </c>
      <c r="D17" s="42">
        <v>43.419181442051674</v>
      </c>
      <c r="E17" s="15">
        <v>0.19745834277671476</v>
      </c>
      <c r="F17" s="15">
        <f t="shared" si="0"/>
        <v>7.442432143251354E-3</v>
      </c>
      <c r="G17" s="15">
        <f t="shared" si="0"/>
        <v>-1.5832493997183228E-3</v>
      </c>
      <c r="H17" s="15">
        <f t="shared" si="0"/>
        <v>2.5558970805104275E-2</v>
      </c>
      <c r="J17" s="42">
        <f t="shared" si="1"/>
        <v>207.57796584598736</v>
      </c>
      <c r="K17" s="15">
        <f t="shared" si="2"/>
        <v>9.827557895311978E-3</v>
      </c>
    </row>
    <row r="18" spans="1:11" x14ac:dyDescent="0.25">
      <c r="A18" s="18">
        <v>2013</v>
      </c>
      <c r="B18" s="42">
        <v>138.1155938069092</v>
      </c>
      <c r="C18" s="42">
        <v>31.320480255175916</v>
      </c>
      <c r="D18" s="42">
        <v>43.01199722798043</v>
      </c>
      <c r="E18" s="15">
        <v>0.20119238900199538</v>
      </c>
      <c r="F18" s="15">
        <f t="shared" si="0"/>
        <v>3.4200959229632177E-2</v>
      </c>
      <c r="G18" s="15">
        <f t="shared" si="0"/>
        <v>2.3188515004869625E-2</v>
      </c>
      <c r="H18" s="15">
        <f t="shared" si="0"/>
        <v>-9.3779799744654335E-3</v>
      </c>
      <c r="J18" s="42">
        <f t="shared" si="1"/>
        <v>212.44807129006554</v>
      </c>
      <c r="K18" s="15">
        <f t="shared" si="2"/>
        <v>2.3461572254212859E-2</v>
      </c>
    </row>
    <row r="19" spans="1:11" x14ac:dyDescent="0.25">
      <c r="B19" s="42">
        <v>141.70542210807417</v>
      </c>
      <c r="C19" s="42">
        <v>32.049804385777676</v>
      </c>
      <c r="D19" s="42">
        <v>44.788925707920214</v>
      </c>
      <c r="E19" s="15">
        <v>0.20443391758831031</v>
      </c>
      <c r="F19" s="15">
        <f t="shared" si="0"/>
        <v>2.5991477154879927E-2</v>
      </c>
      <c r="G19" s="15">
        <f t="shared" si="0"/>
        <v>2.3285854005423046E-2</v>
      </c>
      <c r="H19" s="15">
        <f t="shared" si="0"/>
        <v>4.1312391761799905E-2</v>
      </c>
      <c r="J19" s="42">
        <f t="shared" si="1"/>
        <v>218.54415220177208</v>
      </c>
      <c r="K19" s="15">
        <f t="shared" si="2"/>
        <v>2.8694451659122322E-2</v>
      </c>
    </row>
    <row r="20" spans="1:11" x14ac:dyDescent="0.25">
      <c r="B20" s="42">
        <v>146.96412116149486</v>
      </c>
      <c r="C20" s="42">
        <v>32.831657241654497</v>
      </c>
      <c r="D20" s="42">
        <v>44.74323868839712</v>
      </c>
      <c r="E20" s="15">
        <v>0.20958434912684312</v>
      </c>
      <c r="F20" s="15">
        <f t="shared" si="0"/>
        <v>3.7110076489592858E-2</v>
      </c>
      <c r="G20" s="15">
        <f t="shared" si="0"/>
        <v>2.4394933786983541E-2</v>
      </c>
      <c r="H20" s="15">
        <f t="shared" si="0"/>
        <v>-1.020051693604529E-3</v>
      </c>
      <c r="J20" s="42">
        <f t="shared" si="1"/>
        <v>224.5390170915465</v>
      </c>
      <c r="K20" s="15">
        <f t="shared" si="2"/>
        <v>2.7430909632574441E-2</v>
      </c>
    </row>
    <row r="21" spans="1:11" x14ac:dyDescent="0.25">
      <c r="B21" s="42">
        <v>148.16227708599141</v>
      </c>
      <c r="C21" s="42">
        <v>35.061334577638405</v>
      </c>
      <c r="D21" s="42">
        <v>44.010018568542797</v>
      </c>
      <c r="E21" s="15">
        <v>0.20921967500076763</v>
      </c>
      <c r="F21" s="15">
        <f t="shared" si="0"/>
        <v>8.1527104372633996E-3</v>
      </c>
      <c r="G21" s="15">
        <f t="shared" si="0"/>
        <v>6.7912421221157482E-2</v>
      </c>
      <c r="H21" s="15">
        <f t="shared" si="0"/>
        <v>-1.6387283114676743E-2</v>
      </c>
      <c r="J21" s="42">
        <f t="shared" si="1"/>
        <v>227.2336302321726</v>
      </c>
      <c r="K21" s="15">
        <f t="shared" si="2"/>
        <v>1.2000645480368721E-2</v>
      </c>
    </row>
    <row r="22" spans="1:11" x14ac:dyDescent="0.25">
      <c r="A22" s="18">
        <v>2014</v>
      </c>
      <c r="B22" s="42">
        <v>146.27677461713654</v>
      </c>
      <c r="C22" s="42">
        <v>33.65395935350422</v>
      </c>
      <c r="D22" s="42">
        <v>41.874241209729057</v>
      </c>
      <c r="E22" s="15">
        <v>0.20540331340319889</v>
      </c>
      <c r="F22" s="15">
        <f t="shared" si="0"/>
        <v>-1.2725927988812891E-2</v>
      </c>
      <c r="G22" s="15">
        <f t="shared" si="0"/>
        <v>-4.0140378028615809E-2</v>
      </c>
      <c r="H22" s="15">
        <f t="shared" si="0"/>
        <v>-4.8529344642002425E-2</v>
      </c>
      <c r="J22" s="42">
        <f t="shared" si="1"/>
        <v>221.80497518036981</v>
      </c>
      <c r="K22" s="15">
        <f t="shared" si="2"/>
        <v>-2.389019198547393E-2</v>
      </c>
    </row>
    <row r="23" spans="1:11" x14ac:dyDescent="0.25">
      <c r="B23" s="42">
        <v>143.06787772192305</v>
      </c>
      <c r="C23" s="42">
        <v>34.531363553648099</v>
      </c>
      <c r="D23" s="42">
        <v>41.663067138120923</v>
      </c>
      <c r="E23" s="15">
        <v>0.20249351463262938</v>
      </c>
      <c r="F23" s="15">
        <f t="shared" si="0"/>
        <v>-2.1937159221704361E-2</v>
      </c>
      <c r="G23" s="15">
        <f t="shared" si="0"/>
        <v>2.6071351395167142E-2</v>
      </c>
      <c r="H23" s="15">
        <f t="shared" si="0"/>
        <v>-5.0430542860575578E-3</v>
      </c>
      <c r="J23" s="42">
        <f t="shared" si="1"/>
        <v>219.2623084136921</v>
      </c>
      <c r="K23" s="15">
        <f t="shared" si="2"/>
        <v>-1.1463524497635991E-2</v>
      </c>
    </row>
    <row r="24" spans="1:11" x14ac:dyDescent="0.25">
      <c r="B24" s="42">
        <v>145.76849458297374</v>
      </c>
      <c r="C24" s="42">
        <v>34.79213637859025</v>
      </c>
      <c r="D24" s="42">
        <v>41.36694076554457</v>
      </c>
      <c r="E24" s="15">
        <v>0.20380151577279371</v>
      </c>
      <c r="F24" s="15">
        <f t="shared" si="0"/>
        <v>1.8876472511179632E-2</v>
      </c>
      <c r="G24" s="15">
        <f t="shared" si="0"/>
        <v>7.5517673820499898E-3</v>
      </c>
      <c r="H24" s="15">
        <f t="shared" si="0"/>
        <v>-7.1076469621076388E-3</v>
      </c>
      <c r="J24" s="42">
        <f t="shared" si="1"/>
        <v>221.92757172710856</v>
      </c>
      <c r="K24" s="15">
        <f t="shared" si="2"/>
        <v>1.2155592690321404E-2</v>
      </c>
    </row>
    <row r="25" spans="1:11" x14ac:dyDescent="0.25">
      <c r="B25" s="42">
        <v>148.93553796186407</v>
      </c>
      <c r="C25" s="42">
        <v>35.18840025471048</v>
      </c>
      <c r="D25" s="42">
        <v>41.673830213959278</v>
      </c>
      <c r="E25" s="15">
        <v>0.20503602670522655</v>
      </c>
      <c r="F25" s="15">
        <f t="shared" si="0"/>
        <v>2.1726528684753665E-2</v>
      </c>
      <c r="G25" s="15">
        <f t="shared" si="0"/>
        <v>1.1389466625684852E-2</v>
      </c>
      <c r="H25" s="15">
        <f t="shared" si="0"/>
        <v>7.4187126902631739E-3</v>
      </c>
      <c r="J25" s="42">
        <f t="shared" si="1"/>
        <v>225.79776843053384</v>
      </c>
      <c r="K25" s="15">
        <f t="shared" si="2"/>
        <v>1.7439008020978308E-2</v>
      </c>
    </row>
    <row r="26" spans="1:11" x14ac:dyDescent="0.25">
      <c r="A26" s="18">
        <v>2015</v>
      </c>
      <c r="B26" s="42">
        <v>146.21593052214013</v>
      </c>
      <c r="C26" s="42">
        <v>36.690996301536565</v>
      </c>
      <c r="D26" s="42">
        <v>45.94429615316372</v>
      </c>
      <c r="E26" s="15">
        <v>0.20670814864933945</v>
      </c>
      <c r="F26" s="15">
        <f t="shared" si="0"/>
        <v>-1.8260298898039484E-2</v>
      </c>
      <c r="G26" s="15">
        <f t="shared" si="0"/>
        <v>4.2701459456797597E-2</v>
      </c>
      <c r="H26" s="15">
        <f t="shared" si="0"/>
        <v>0.10247356475944902</v>
      </c>
      <c r="J26" s="42">
        <f t="shared" si="1"/>
        <v>228.8512229768404</v>
      </c>
      <c r="K26" s="15">
        <f t="shared" si="2"/>
        <v>1.3522961575441528E-2</v>
      </c>
    </row>
    <row r="27" spans="1:11" x14ac:dyDescent="0.25">
      <c r="B27" s="42">
        <v>145.67928144026021</v>
      </c>
      <c r="C27" s="42">
        <v>38.6023839621744</v>
      </c>
      <c r="D27" s="42">
        <v>44.729087891329826</v>
      </c>
      <c r="E27" s="15">
        <v>0.20822595335535282</v>
      </c>
      <c r="F27" s="15">
        <f t="shared" si="0"/>
        <v>-3.6702504300559768E-3</v>
      </c>
      <c r="G27" s="15">
        <f t="shared" si="0"/>
        <v>5.2094188038109834E-2</v>
      </c>
      <c r="H27" s="15">
        <f t="shared" si="0"/>
        <v>-2.6449600137148144E-2</v>
      </c>
      <c r="J27" s="42">
        <f t="shared" si="1"/>
        <v>229.01075329376442</v>
      </c>
      <c r="K27" s="15">
        <f t="shared" si="2"/>
        <v>6.9709182607313736E-4</v>
      </c>
    </row>
    <row r="28" spans="1:11" x14ac:dyDescent="0.25">
      <c r="B28" s="42">
        <v>147.92306977436186</v>
      </c>
      <c r="C28" s="42">
        <v>40.849255378769207</v>
      </c>
      <c r="D28" s="42">
        <v>45.676861034679305</v>
      </c>
      <c r="E28" s="15">
        <v>0.21293626875244512</v>
      </c>
      <c r="F28" s="15">
        <f t="shared" si="0"/>
        <v>1.5402247402090508E-2</v>
      </c>
      <c r="G28" s="15">
        <f t="shared" si="0"/>
        <v>5.8205509245140563E-2</v>
      </c>
      <c r="H28" s="15">
        <f t="shared" si="0"/>
        <v>2.1189190033387595E-2</v>
      </c>
      <c r="J28" s="42">
        <f t="shared" si="1"/>
        <v>234.44918618781037</v>
      </c>
      <c r="K28" s="15">
        <f t="shared" si="2"/>
        <v>2.3747500131881427E-2</v>
      </c>
    </row>
    <row r="29" spans="1:11" x14ac:dyDescent="0.25">
      <c r="B29" s="42">
        <v>141.29419848786944</v>
      </c>
      <c r="C29" s="42">
        <v>41.982222427725858</v>
      </c>
      <c r="D29" s="42">
        <v>44.087180048190334</v>
      </c>
      <c r="E29" s="15">
        <v>0.20580747000343433</v>
      </c>
      <c r="F29" s="15">
        <f t="shared" si="0"/>
        <v>-4.4812964580872583E-2</v>
      </c>
      <c r="G29" s="15">
        <f t="shared" si="0"/>
        <v>2.7735317044371266E-2</v>
      </c>
      <c r="H29" s="15">
        <f t="shared" si="0"/>
        <v>-3.480276337907795E-2</v>
      </c>
      <c r="J29" s="42">
        <f t="shared" si="1"/>
        <v>227.36360096378561</v>
      </c>
      <c r="K29" s="15">
        <f t="shared" si="2"/>
        <v>-3.0222264104379115E-2</v>
      </c>
    </row>
    <row r="30" spans="1:11" x14ac:dyDescent="0.25">
      <c r="A30" s="18">
        <v>2016</v>
      </c>
      <c r="B30" s="42">
        <v>139.51753900840507</v>
      </c>
      <c r="C30" s="42">
        <v>39.469556164482192</v>
      </c>
      <c r="D30" s="42">
        <v>43.350965690352893</v>
      </c>
      <c r="E30" s="15">
        <v>0.20205572940058336</v>
      </c>
      <c r="F30" s="15">
        <f t="shared" si="0"/>
        <v>-1.2574185624591672E-2</v>
      </c>
      <c r="G30" s="15">
        <f t="shared" si="0"/>
        <v>-5.9850720565575721E-2</v>
      </c>
      <c r="H30" s="15">
        <f t="shared" si="0"/>
        <v>-1.6699057572580167E-2</v>
      </c>
      <c r="J30" s="42">
        <f t="shared" si="1"/>
        <v>222.33806086324014</v>
      </c>
      <c r="K30" s="15">
        <f t="shared" si="2"/>
        <v>-2.2103538469844808E-2</v>
      </c>
    </row>
    <row r="31" spans="1:11" x14ac:dyDescent="0.25">
      <c r="B31" s="42">
        <v>136.76158799068659</v>
      </c>
      <c r="C31" s="42">
        <v>38.031987275844145</v>
      </c>
      <c r="D31" s="42">
        <v>44.350432284427015</v>
      </c>
      <c r="E31" s="15">
        <v>0.19738202701862334</v>
      </c>
      <c r="F31" s="15">
        <f t="shared" si="0"/>
        <v>-1.975343772048932E-2</v>
      </c>
      <c r="G31" s="15">
        <f t="shared" si="0"/>
        <v>-3.6422220778142056E-2</v>
      </c>
      <c r="H31" s="15">
        <f t="shared" si="0"/>
        <v>2.3055232522687152E-2</v>
      </c>
      <c r="J31" s="42">
        <f t="shared" si="1"/>
        <v>219.14400755095778</v>
      </c>
      <c r="K31" s="15">
        <f t="shared" si="2"/>
        <v>-1.4365751414226025E-2</v>
      </c>
    </row>
    <row r="32" spans="1:11" x14ac:dyDescent="0.25">
      <c r="B32" s="42">
        <v>135.02899058619417</v>
      </c>
      <c r="C32" s="42">
        <v>37.186091214420543</v>
      </c>
      <c r="D32" s="42">
        <v>45.395332824159617</v>
      </c>
      <c r="E32" s="15">
        <v>0.19547680449899382</v>
      </c>
      <c r="F32" s="15">
        <f t="shared" si="0"/>
        <v>-1.2668742955883272E-2</v>
      </c>
      <c r="G32" s="15">
        <f t="shared" si="0"/>
        <v>-2.2241700263737396E-2</v>
      </c>
      <c r="H32" s="15">
        <f t="shared" si="0"/>
        <v>2.3560098197723756E-2</v>
      </c>
      <c r="J32" s="42">
        <f t="shared" si="1"/>
        <v>217.61041462477434</v>
      </c>
      <c r="K32" s="15">
        <f t="shared" si="2"/>
        <v>-6.9981056900533245E-3</v>
      </c>
    </row>
    <row r="33" spans="1:14" x14ac:dyDescent="0.25">
      <c r="B33" s="42">
        <v>138.83944283990812</v>
      </c>
      <c r="C33" s="42">
        <v>37.922328731658119</v>
      </c>
      <c r="D33" s="42">
        <v>46.159658917183279</v>
      </c>
      <c r="E33" s="15">
        <v>0.20013594484328487</v>
      </c>
      <c r="F33" s="15">
        <f t="shared" si="0"/>
        <v>2.8219512248235157E-2</v>
      </c>
      <c r="G33" s="15">
        <f t="shared" si="0"/>
        <v>1.9798733698369153E-2</v>
      </c>
      <c r="H33" s="15">
        <f t="shared" si="0"/>
        <v>1.6837107373665505E-2</v>
      </c>
      <c r="J33" s="42">
        <f t="shared" si="1"/>
        <v>222.92143048874954</v>
      </c>
      <c r="K33" s="15">
        <f t="shared" si="2"/>
        <v>2.4406073914858384E-2</v>
      </c>
    </row>
    <row r="34" spans="1:14" x14ac:dyDescent="0.25">
      <c r="A34" s="18">
        <v>2017</v>
      </c>
      <c r="B34" s="42">
        <v>139.3007859503102</v>
      </c>
      <c r="C34" s="42">
        <v>37.743810518218858</v>
      </c>
      <c r="D34" s="42">
        <v>44.121635777830633</v>
      </c>
      <c r="E34" s="15">
        <v>0.1989596970523699</v>
      </c>
      <c r="F34" s="15">
        <f t="shared" si="0"/>
        <v>3.3228533690821127E-3</v>
      </c>
      <c r="G34" s="15">
        <f t="shared" si="0"/>
        <v>-4.7074696995133003E-3</v>
      </c>
      <c r="H34" s="15">
        <f t="shared" si="0"/>
        <v>-4.4151607424334216E-2</v>
      </c>
      <c r="J34" s="42">
        <f t="shared" si="1"/>
        <v>221.1662322463597</v>
      </c>
      <c r="K34" s="15">
        <f t="shared" si="2"/>
        <v>-7.8736182454132164E-3</v>
      </c>
      <c r="L34" s="28"/>
      <c r="M34" s="35"/>
      <c r="N34" s="28"/>
    </row>
    <row r="35" spans="1:14" x14ac:dyDescent="0.25">
      <c r="B35" s="42">
        <v>139.22079742534504</v>
      </c>
      <c r="C35" s="42">
        <v>37.779498909126438</v>
      </c>
      <c r="D35" s="42">
        <v>44.044442949609049</v>
      </c>
      <c r="E35" s="15">
        <v>0.19749603012754813</v>
      </c>
      <c r="F35" s="15">
        <f t="shared" si="0"/>
        <v>-5.7421445557159778E-4</v>
      </c>
      <c r="G35" s="15">
        <f t="shared" si="0"/>
        <v>9.4554286961434642E-4</v>
      </c>
      <c r="H35" s="15">
        <f t="shared" si="0"/>
        <v>-1.7495459282217407E-3</v>
      </c>
      <c r="J35" s="42">
        <f t="shared" si="1"/>
        <v>221.04473928408052</v>
      </c>
      <c r="K35" s="15">
        <f t="shared" si="2"/>
        <v>-5.493287155330373E-4</v>
      </c>
      <c r="L35" s="28"/>
      <c r="M35" s="35"/>
      <c r="N35" s="42"/>
    </row>
    <row r="36" spans="1:14" x14ac:dyDescent="0.25">
      <c r="B36" s="42">
        <v>137.48435971994473</v>
      </c>
      <c r="C36" s="42">
        <v>38.336044232333236</v>
      </c>
      <c r="D36" s="42">
        <v>43.751034538291243</v>
      </c>
      <c r="E36" s="15">
        <v>0.19505319606634852</v>
      </c>
      <c r="F36" s="15">
        <f t="shared" si="0"/>
        <v>-1.2472545320187822E-2</v>
      </c>
      <c r="G36" s="15">
        <f t="shared" si="0"/>
        <v>1.4731410931243305E-2</v>
      </c>
      <c r="H36" s="15">
        <f t="shared" si="0"/>
        <v>-6.6616442772018392E-3</v>
      </c>
      <c r="J36" s="42">
        <f t="shared" si="1"/>
        <v>219.57143849056919</v>
      </c>
      <c r="K36" s="15">
        <f t="shared" si="2"/>
        <v>-6.6651701292826937E-3</v>
      </c>
      <c r="L36" s="28"/>
      <c r="M36" s="35"/>
      <c r="N36" s="42"/>
    </row>
    <row r="37" spans="1:14" x14ac:dyDescent="0.25">
      <c r="B37" s="42">
        <v>140.76957425734784</v>
      </c>
      <c r="C37" s="42">
        <v>37.708962601443105</v>
      </c>
      <c r="D37" s="42">
        <v>45.024174922689461</v>
      </c>
      <c r="E37" s="15">
        <v>0.19706028985156421</v>
      </c>
      <c r="F37" s="15">
        <f t="shared" ref="F37" si="3">B37/B36-1</f>
        <v>2.3895187380550631E-2</v>
      </c>
      <c r="G37" s="15">
        <f t="shared" ref="G37" si="4">C37/C36-1</f>
        <v>-1.6357494453255073E-2</v>
      </c>
      <c r="H37" s="15">
        <f t="shared" ref="H37" si="5">D37/D36-1</f>
        <v>2.9099663535589126E-2</v>
      </c>
      <c r="J37" s="42">
        <f t="shared" si="1"/>
        <v>223.50271178148043</v>
      </c>
      <c r="K37" s="15">
        <f t="shared" si="2"/>
        <v>1.7904301752252216E-2</v>
      </c>
    </row>
    <row r="38" spans="1:14" x14ac:dyDescent="0.25">
      <c r="B38" s="42"/>
      <c r="C38" s="42"/>
      <c r="D38" s="42"/>
      <c r="E38" s="15"/>
      <c r="F38" s="15"/>
      <c r="G38" s="15"/>
      <c r="H38" s="15"/>
      <c r="J38" s="35"/>
    </row>
    <row r="39" spans="1:14" x14ac:dyDescent="0.25">
      <c r="A39" s="18" t="s">
        <v>55</v>
      </c>
      <c r="B39" s="16"/>
      <c r="C39" s="16"/>
      <c r="D39" s="16"/>
    </row>
    <row r="40" spans="1:14" x14ac:dyDescent="0.25">
      <c r="A40" t="s">
        <v>176</v>
      </c>
    </row>
    <row r="41" spans="1:14" x14ac:dyDescent="0.25">
      <c r="A41" s="8"/>
    </row>
    <row r="42" spans="1:14" x14ac:dyDescent="0.25">
      <c r="A42" s="8"/>
    </row>
    <row r="43" spans="1:14" x14ac:dyDescent="0.25">
      <c r="A43" s="8"/>
    </row>
    <row r="50" spans="1:1" x14ac:dyDescent="0.25">
      <c r="A50" s="8"/>
    </row>
    <row r="51" spans="1:1" x14ac:dyDescent="0.25">
      <c r="A51" s="8"/>
    </row>
    <row r="52" spans="1:1" x14ac:dyDescent="0.25">
      <c r="A52" s="8"/>
    </row>
  </sheetData>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2:N8"/>
  <sheetViews>
    <sheetView zoomScale="91" zoomScaleNormal="91" workbookViewId="0">
      <pane xSplit="1" ySplit="4" topLeftCell="B5" activePane="bottomRight" state="frozen"/>
      <selection pane="topRight" activeCell="B1" sqref="B1"/>
      <selection pane="bottomLeft" activeCell="A5" sqref="A5"/>
      <selection pane="bottomRight" activeCell="E5" sqref="E5"/>
    </sheetView>
  </sheetViews>
  <sheetFormatPr defaultRowHeight="15" x14ac:dyDescent="0.25"/>
  <cols>
    <col min="2" max="2" width="9.28515625" style="15" bestFit="1" customWidth="1"/>
    <col min="3" max="4" width="10.140625" style="15" bestFit="1" customWidth="1"/>
    <col min="5" max="6" width="10.140625" style="15" customWidth="1"/>
    <col min="7" max="14" width="10.85546875" bestFit="1" customWidth="1"/>
  </cols>
  <sheetData>
    <row r="2" spans="1:14" x14ac:dyDescent="0.25">
      <c r="A2" t="s">
        <v>26</v>
      </c>
    </row>
    <row r="3" spans="1:14" x14ac:dyDescent="0.25">
      <c r="A3" t="s">
        <v>27</v>
      </c>
      <c r="G3" t="s">
        <v>205</v>
      </c>
    </row>
    <row r="4" spans="1:14" x14ac:dyDescent="0.25">
      <c r="B4" s="109" t="s">
        <v>204</v>
      </c>
      <c r="C4" s="109">
        <v>2016</v>
      </c>
      <c r="D4" s="109">
        <v>2017</v>
      </c>
      <c r="E4" s="109" t="s">
        <v>58</v>
      </c>
      <c r="F4" s="109"/>
      <c r="G4">
        <v>2010</v>
      </c>
      <c r="H4">
        <v>2011</v>
      </c>
      <c r="I4">
        <v>2012</v>
      </c>
      <c r="J4">
        <v>2013</v>
      </c>
      <c r="K4">
        <v>2014</v>
      </c>
      <c r="L4">
        <v>2015</v>
      </c>
      <c r="M4">
        <v>2016</v>
      </c>
      <c r="N4">
        <v>2017</v>
      </c>
    </row>
    <row r="5" spans="1:14" x14ac:dyDescent="0.25">
      <c r="A5" t="s">
        <v>51</v>
      </c>
      <c r="B5" s="15">
        <v>3.5705467246035294E-2</v>
      </c>
      <c r="C5" s="15">
        <v>-5.3296426367221206E-2</v>
      </c>
      <c r="D5" s="15">
        <v>1.2059020882408289E-2</v>
      </c>
      <c r="E5" s="15">
        <v>2.3895187380550631E-2</v>
      </c>
      <c r="G5" s="8">
        <v>341517</v>
      </c>
      <c r="H5" s="8">
        <v>369852.1158623306</v>
      </c>
      <c r="I5" s="8">
        <v>374454.96224475623</v>
      </c>
      <c r="J5" s="8">
        <v>402681.02513048204</v>
      </c>
      <c r="K5" s="8">
        <v>409055.80163580191</v>
      </c>
      <c r="L5" s="8">
        <v>406999.30796601065</v>
      </c>
      <c r="M5" s="8">
        <v>385307.69931749016</v>
      </c>
      <c r="N5" s="8">
        <v>389954.1329097125</v>
      </c>
    </row>
    <row r="6" spans="1:14" x14ac:dyDescent="0.25">
      <c r="A6" t="s">
        <v>52</v>
      </c>
      <c r="B6" s="15">
        <v>7.437757727643346E-2</v>
      </c>
      <c r="C6" s="15">
        <v>-3.4876874401743474E-2</v>
      </c>
      <c r="D6" s="15">
        <v>-6.8255067444450424E-3</v>
      </c>
      <c r="E6" s="15">
        <v>-1.6357494453255073E-2</v>
      </c>
      <c r="G6" s="8">
        <v>76204.000000000029</v>
      </c>
      <c r="H6" s="8">
        <v>79296.80006712857</v>
      </c>
      <c r="I6" s="8">
        <v>85104.168644164092</v>
      </c>
      <c r="J6" s="8">
        <v>90553.545838596227</v>
      </c>
      <c r="K6" s="8">
        <v>95315.393555234026</v>
      </c>
      <c r="L6" s="8">
        <v>109084.34985265187</v>
      </c>
      <c r="M6" s="8">
        <v>105279.82868364509</v>
      </c>
      <c r="N6" s="8">
        <v>104561.24050291085</v>
      </c>
    </row>
    <row r="7" spans="1:14" x14ac:dyDescent="0.25">
      <c r="A7" t="s">
        <v>53</v>
      </c>
      <c r="B7" s="15">
        <v>2.0987104423024538E-2</v>
      </c>
      <c r="C7" s="15">
        <v>-6.5454016006201154E-3</v>
      </c>
      <c r="D7" s="15">
        <v>-1.291502931286681E-2</v>
      </c>
      <c r="E7" s="15">
        <v>2.9099663535589126E-2</v>
      </c>
      <c r="G7" s="8">
        <v>111710</v>
      </c>
      <c r="H7" s="8">
        <v>109606.43523482847</v>
      </c>
      <c r="I7" s="8">
        <v>113750.42355869357</v>
      </c>
      <c r="J7" s="8">
        <v>121267.58231928594</v>
      </c>
      <c r="K7" s="8">
        <v>114415.42151737493</v>
      </c>
      <c r="L7" s="8">
        <v>123934.81865573981</v>
      </c>
      <c r="M7" s="8">
        <v>123123.61549533797</v>
      </c>
      <c r="N7" s="8">
        <v>121533.47039210954</v>
      </c>
    </row>
    <row r="8" spans="1:14" x14ac:dyDescent="0.25">
      <c r="A8" t="s">
        <v>21</v>
      </c>
      <c r="B8" s="15">
        <v>3.8667706121341627E-2</v>
      </c>
      <c r="C8" s="15">
        <v>-4.1104021125835888E-2</v>
      </c>
      <c r="D8" s="15">
        <v>3.8091214947495455E-3</v>
      </c>
      <c r="E8" s="15">
        <v>1.7904301752252216E-2</v>
      </c>
      <c r="G8" s="8">
        <v>529431</v>
      </c>
      <c r="H8" s="8">
        <v>558755.35116428765</v>
      </c>
      <c r="I8" s="8">
        <v>573309.55444761389</v>
      </c>
      <c r="J8" s="8">
        <v>614502.15328836418</v>
      </c>
      <c r="K8" s="8">
        <v>618786.6167084109</v>
      </c>
      <c r="L8" s="8">
        <v>640018.47647440236</v>
      </c>
      <c r="M8" s="8">
        <v>613711.1434964732</v>
      </c>
      <c r="N8" s="8">
        <v>616048.8438047329</v>
      </c>
    </row>
  </sheetData>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V26"/>
  <sheetViews>
    <sheetView zoomScale="77" zoomScaleNormal="77" workbookViewId="0">
      <pane xSplit="1" ySplit="5" topLeftCell="B6" activePane="bottomRight" state="frozen"/>
      <selection activeCell="U17" sqref="U17"/>
      <selection pane="topRight" activeCell="U17" sqref="U17"/>
      <selection pane="bottomLeft" activeCell="U17" sqref="U17"/>
      <selection pane="bottomRight" activeCell="E25" sqref="E25"/>
    </sheetView>
  </sheetViews>
  <sheetFormatPr defaultColWidth="9.140625" defaultRowHeight="15" x14ac:dyDescent="0.25"/>
  <cols>
    <col min="2" max="2" width="13.5703125" bestFit="1" customWidth="1"/>
    <col min="3" max="3" width="14.140625" bestFit="1" customWidth="1"/>
    <col min="5" max="5" width="12.28515625" bestFit="1" customWidth="1"/>
    <col min="6" max="6" width="14.140625" bestFit="1" customWidth="1"/>
    <col min="12" max="15" width="10.7109375" customWidth="1"/>
    <col min="16" max="16" width="10.7109375" bestFit="1" customWidth="1"/>
    <col min="19" max="20" width="9.7109375" bestFit="1" customWidth="1"/>
    <col min="21" max="21" width="10.7109375" bestFit="1" customWidth="1"/>
  </cols>
  <sheetData>
    <row r="1" spans="1:22" ht="26.25" x14ac:dyDescent="0.4">
      <c r="A1" s="1" t="s">
        <v>161</v>
      </c>
      <c r="B1" s="58"/>
      <c r="C1" s="58"/>
      <c r="D1" s="58"/>
      <c r="E1" s="58"/>
      <c r="F1" s="58"/>
    </row>
    <row r="2" spans="1:22" x14ac:dyDescent="0.25">
      <c r="A2" s="8" t="s">
        <v>162</v>
      </c>
      <c r="B2" s="58"/>
      <c r="C2" s="58"/>
      <c r="D2" s="58"/>
      <c r="E2" s="58"/>
      <c r="F2" s="58"/>
    </row>
    <row r="3" spans="1:22" x14ac:dyDescent="0.25">
      <c r="A3" s="74" t="s">
        <v>163</v>
      </c>
      <c r="B3" s="58"/>
      <c r="C3" s="58"/>
      <c r="D3" s="58"/>
      <c r="E3" s="58"/>
      <c r="F3" s="58"/>
    </row>
    <row r="4" spans="1:22" x14ac:dyDescent="0.25">
      <c r="A4" s="58"/>
      <c r="B4" s="75"/>
      <c r="C4" s="75"/>
      <c r="D4" s="75"/>
      <c r="E4" s="75"/>
      <c r="F4" s="75"/>
      <c r="G4" s="69" t="s">
        <v>164</v>
      </c>
      <c r="H4" s="69"/>
      <c r="I4" s="69"/>
      <c r="J4" s="69"/>
      <c r="K4" s="69"/>
      <c r="L4" s="69" t="s">
        <v>165</v>
      </c>
      <c r="M4" s="69"/>
      <c r="N4" s="69"/>
      <c r="O4" s="69"/>
      <c r="P4" s="69"/>
    </row>
    <row r="5" spans="1:22" s="20" customFormat="1" x14ac:dyDescent="0.25">
      <c r="A5" s="76"/>
      <c r="B5" s="69" t="s">
        <v>166</v>
      </c>
      <c r="C5" s="69" t="s">
        <v>167</v>
      </c>
      <c r="D5" s="69" t="s">
        <v>168</v>
      </c>
      <c r="E5" s="69" t="s">
        <v>157</v>
      </c>
      <c r="F5" s="76"/>
      <c r="G5" s="69" t="s">
        <v>166</v>
      </c>
      <c r="H5" s="69" t="s">
        <v>167</v>
      </c>
      <c r="I5" s="69" t="s">
        <v>168</v>
      </c>
      <c r="J5" s="69" t="s">
        <v>157</v>
      </c>
      <c r="K5" s="69" t="s">
        <v>169</v>
      </c>
      <c r="L5" s="69" t="s">
        <v>166</v>
      </c>
      <c r="M5" s="69" t="s">
        <v>167</v>
      </c>
      <c r="N5" s="69" t="s">
        <v>168</v>
      </c>
      <c r="O5" s="69" t="s">
        <v>157</v>
      </c>
      <c r="P5" s="69" t="s">
        <v>169</v>
      </c>
      <c r="Q5" s="69"/>
      <c r="R5" s="69"/>
      <c r="S5" s="69"/>
      <c r="T5" s="69"/>
      <c r="U5" s="69"/>
      <c r="V5" s="69"/>
    </row>
    <row r="6" spans="1:22" s="20" customFormat="1" x14ac:dyDescent="0.25">
      <c r="A6" s="76">
        <v>2011</v>
      </c>
      <c r="B6" s="24">
        <f t="shared" ref="B6:E12" si="0">G6/L6</f>
        <v>5.6768915223062946E-2</v>
      </c>
      <c r="C6" s="24">
        <f t="shared" si="0"/>
        <v>9.5881605177245546E-2</v>
      </c>
      <c r="D6" s="24">
        <f t="shared" si="0"/>
        <v>6.3844794808579811E-2</v>
      </c>
      <c r="E6" s="24">
        <f t="shared" si="0"/>
        <v>6.9142913133197342E-2</v>
      </c>
      <c r="F6" s="76"/>
      <c r="G6" s="69">
        <v>94631</v>
      </c>
      <c r="H6" s="69">
        <v>132750</v>
      </c>
      <c r="I6" s="69">
        <v>9504</v>
      </c>
      <c r="J6" s="69">
        <v>281559</v>
      </c>
      <c r="K6" s="69">
        <v>518444</v>
      </c>
      <c r="L6" s="69">
        <v>1666951</v>
      </c>
      <c r="M6" s="69">
        <v>1384520</v>
      </c>
      <c r="N6" s="69">
        <v>148861</v>
      </c>
      <c r="O6" s="69">
        <v>4072131</v>
      </c>
      <c r="P6" s="69">
        <v>7272463</v>
      </c>
      <c r="Q6" s="77"/>
      <c r="R6" s="77"/>
      <c r="S6" s="77"/>
      <c r="T6" s="77"/>
      <c r="U6" s="77"/>
      <c r="V6" s="77"/>
    </row>
    <row r="7" spans="1:22" s="20" customFormat="1" x14ac:dyDescent="0.25">
      <c r="A7" s="76">
        <v>2012</v>
      </c>
      <c r="B7" s="24">
        <f t="shared" si="0"/>
        <v>4.5677166207312894E-2</v>
      </c>
      <c r="C7" s="24">
        <f t="shared" si="0"/>
        <v>0.10809064883652235</v>
      </c>
      <c r="D7" s="24">
        <f t="shared" si="0"/>
        <v>8.1194647359234595E-2</v>
      </c>
      <c r="E7" s="24">
        <f t="shared" si="0"/>
        <v>7.3083121747429453E-2</v>
      </c>
      <c r="F7" s="76"/>
      <c r="G7" s="69">
        <v>83909</v>
      </c>
      <c r="H7" s="69">
        <v>156616</v>
      </c>
      <c r="I7" s="69">
        <v>11304</v>
      </c>
      <c r="J7" s="69">
        <v>324682</v>
      </c>
      <c r="K7" s="69">
        <v>576511</v>
      </c>
      <c r="L7" s="69">
        <v>1837001</v>
      </c>
      <c r="M7" s="69">
        <v>1448932</v>
      </c>
      <c r="N7" s="69">
        <v>139221</v>
      </c>
      <c r="O7" s="69">
        <v>4442640</v>
      </c>
      <c r="P7" s="69">
        <v>7867794</v>
      </c>
      <c r="Q7" s="77"/>
      <c r="R7" s="77"/>
      <c r="S7" s="77"/>
      <c r="T7" s="77"/>
      <c r="U7" s="77"/>
      <c r="V7" s="77"/>
    </row>
    <row r="8" spans="1:22" s="20" customFormat="1" x14ac:dyDescent="0.25">
      <c r="A8" s="76">
        <v>2013</v>
      </c>
      <c r="B8" s="24">
        <f t="shared" si="0"/>
        <v>1.4069639183560292E-2</v>
      </c>
      <c r="C8" s="24">
        <f t="shared" si="0"/>
        <v>0.10593310831137662</v>
      </c>
      <c r="D8" s="24">
        <f t="shared" si="0"/>
        <v>0.14699480094266645</v>
      </c>
      <c r="E8" s="24">
        <f t="shared" si="0"/>
        <v>6.837044080838553E-2</v>
      </c>
      <c r="F8" s="76"/>
      <c r="G8" s="69">
        <v>27603</v>
      </c>
      <c r="H8" s="69">
        <v>160218</v>
      </c>
      <c r="I8" s="69">
        <v>16342</v>
      </c>
      <c r="J8" s="69">
        <v>312764</v>
      </c>
      <c r="K8" s="69">
        <v>516927</v>
      </c>
      <c r="L8" s="69">
        <v>1961884</v>
      </c>
      <c r="M8" s="69">
        <v>1512445</v>
      </c>
      <c r="N8" s="69">
        <v>111174</v>
      </c>
      <c r="O8" s="69">
        <v>4574550</v>
      </c>
      <c r="P8" s="69">
        <v>8160053</v>
      </c>
      <c r="Q8" s="77"/>
      <c r="R8" s="77"/>
      <c r="S8" s="77"/>
      <c r="T8" s="77"/>
      <c r="U8" s="77"/>
      <c r="V8" s="77"/>
    </row>
    <row r="9" spans="1:22" s="20" customFormat="1" x14ac:dyDescent="0.25">
      <c r="A9" s="76">
        <v>2014</v>
      </c>
      <c r="B9" s="24">
        <f t="shared" si="0"/>
        <v>2.0179960394422554E-2</v>
      </c>
      <c r="C9" s="24">
        <f t="shared" si="0"/>
        <v>9.9361276906908463E-2</v>
      </c>
      <c r="D9" s="24">
        <f t="shared" si="0"/>
        <v>8.6894410450780751E-2</v>
      </c>
      <c r="E9" s="24">
        <f t="shared" si="0"/>
        <v>7.3761090791320635E-2</v>
      </c>
      <c r="F9" s="76"/>
      <c r="G9" s="69">
        <v>39539</v>
      </c>
      <c r="H9" s="69">
        <v>154769</v>
      </c>
      <c r="I9" s="69">
        <v>10523</v>
      </c>
      <c r="J9" s="69">
        <v>391275</v>
      </c>
      <c r="K9" s="69">
        <v>596106</v>
      </c>
      <c r="L9" s="69">
        <v>1959320</v>
      </c>
      <c r="M9" s="69">
        <v>1557639</v>
      </c>
      <c r="N9" s="69">
        <v>121101</v>
      </c>
      <c r="O9" s="69">
        <v>5304626</v>
      </c>
      <c r="P9" s="69">
        <v>8942686</v>
      </c>
      <c r="Q9" s="77"/>
      <c r="R9" s="77"/>
      <c r="S9" s="77"/>
      <c r="T9" s="77"/>
      <c r="U9" s="77"/>
      <c r="V9" s="77"/>
    </row>
    <row r="10" spans="1:22" s="20" customFormat="1" x14ac:dyDescent="0.25">
      <c r="A10" s="76">
        <v>2015</v>
      </c>
      <c r="B10" s="24">
        <f t="shared" si="0"/>
        <v>-7.0874328385651881E-3</v>
      </c>
      <c r="C10" s="24">
        <f t="shared" si="0"/>
        <v>9.0015056752374339E-2</v>
      </c>
      <c r="D10" s="24">
        <f t="shared" si="0"/>
        <v>0.11582499129911575</v>
      </c>
      <c r="E10" s="24">
        <f t="shared" si="0"/>
        <v>6.5638732599177269E-2</v>
      </c>
      <c r="F10" s="76"/>
      <c r="G10" s="69">
        <v>-14956</v>
      </c>
      <c r="H10" s="69">
        <v>155438</v>
      </c>
      <c r="I10" s="69">
        <v>19635</v>
      </c>
      <c r="J10" s="69">
        <v>386161</v>
      </c>
      <c r="K10" s="69">
        <v>546278</v>
      </c>
      <c r="L10" s="69">
        <v>2110214</v>
      </c>
      <c r="M10" s="69">
        <v>1726800</v>
      </c>
      <c r="N10" s="69">
        <v>169523</v>
      </c>
      <c r="O10" s="69">
        <v>5883127</v>
      </c>
      <c r="P10" s="69">
        <v>9889664</v>
      </c>
      <c r="Q10" s="77"/>
      <c r="R10" s="77"/>
      <c r="S10" s="77"/>
      <c r="T10" s="77"/>
      <c r="U10" s="77"/>
      <c r="V10" s="77"/>
    </row>
    <row r="11" spans="1:22" s="20" customFormat="1" x14ac:dyDescent="0.25">
      <c r="A11" s="76">
        <v>2016</v>
      </c>
      <c r="B11" s="24">
        <f t="shared" si="0"/>
        <v>5.2911419475514202E-3</v>
      </c>
      <c r="C11" s="24">
        <f t="shared" si="0"/>
        <v>9.9446651546544404E-2</v>
      </c>
      <c r="D11" s="24">
        <f t="shared" si="0"/>
        <v>7.9436243946292381E-2</v>
      </c>
      <c r="E11" s="24">
        <f t="shared" si="0"/>
        <v>5.4213419943758459E-2</v>
      </c>
      <c r="F11" s="76"/>
      <c r="G11" s="69">
        <v>10243</v>
      </c>
      <c r="H11" s="69">
        <v>198804</v>
      </c>
      <c r="I11" s="69">
        <v>13696</v>
      </c>
      <c r="J11" s="69">
        <v>382144</v>
      </c>
      <c r="K11" s="69">
        <v>604887</v>
      </c>
      <c r="L11" s="69">
        <v>1935877</v>
      </c>
      <c r="M11" s="69">
        <v>1999102</v>
      </c>
      <c r="N11" s="69">
        <v>172415</v>
      </c>
      <c r="O11" s="69">
        <v>7048882</v>
      </c>
      <c r="P11" s="69">
        <v>11156276</v>
      </c>
      <c r="Q11" s="77"/>
      <c r="R11" s="77"/>
      <c r="S11" s="77"/>
      <c r="T11" s="77"/>
      <c r="U11" s="77"/>
      <c r="V11" s="77"/>
    </row>
    <row r="12" spans="1:22" s="20" customFormat="1" x14ac:dyDescent="0.25">
      <c r="A12" s="76">
        <v>2017</v>
      </c>
      <c r="B12" s="24">
        <f t="shared" si="0"/>
        <v>1.8313704358617393E-2</v>
      </c>
      <c r="C12" s="24">
        <f t="shared" si="0"/>
        <v>8.4474123372305671E-2</v>
      </c>
      <c r="D12" s="24">
        <f t="shared" si="0"/>
        <v>4.7140595967242446E-2</v>
      </c>
      <c r="E12" s="24">
        <f t="shared" si="0"/>
        <v>6.2073876812714514E-2</v>
      </c>
      <c r="F12" s="76"/>
      <c r="G12" s="69">
        <v>34768</v>
      </c>
      <c r="H12" s="69">
        <v>168967</v>
      </c>
      <c r="I12" s="69">
        <v>6850</v>
      </c>
      <c r="J12" s="69">
        <v>513928</v>
      </c>
      <c r="K12" s="69">
        <v>724513</v>
      </c>
      <c r="L12" s="69">
        <v>1898469</v>
      </c>
      <c r="M12" s="69">
        <v>2000222</v>
      </c>
      <c r="N12" s="69">
        <v>145310</v>
      </c>
      <c r="O12" s="69">
        <v>8279296</v>
      </c>
      <c r="P12" s="69">
        <v>12323297</v>
      </c>
      <c r="Q12" s="77"/>
      <c r="R12" s="77"/>
      <c r="S12" s="77"/>
      <c r="T12" s="77"/>
      <c r="U12" s="77"/>
      <c r="V12" s="77"/>
    </row>
    <row r="13" spans="1:22" x14ac:dyDescent="0.25">
      <c r="A13" s="78"/>
      <c r="B13" s="79"/>
      <c r="C13" s="79"/>
      <c r="D13" s="79"/>
      <c r="E13" s="79"/>
      <c r="F13" s="79"/>
    </row>
    <row r="14" spans="1:22" x14ac:dyDescent="0.25">
      <c r="A14" s="18" t="s">
        <v>179</v>
      </c>
      <c r="B14" s="79"/>
      <c r="C14" s="79"/>
      <c r="D14" s="58"/>
      <c r="E14" s="58"/>
      <c r="F14" s="58"/>
    </row>
    <row r="15" spans="1:22" x14ac:dyDescent="0.25">
      <c r="A15" s="8"/>
      <c r="B15" s="58"/>
      <c r="C15" s="58"/>
      <c r="D15" s="58"/>
      <c r="E15" s="58"/>
      <c r="F15" s="58"/>
      <c r="R15" s="69"/>
      <c r="S15" s="69"/>
    </row>
    <row r="16" spans="1:22" x14ac:dyDescent="0.25">
      <c r="A16" s="18"/>
      <c r="B16" s="79"/>
      <c r="C16" s="79"/>
      <c r="D16" s="79"/>
      <c r="E16" s="79"/>
      <c r="F16" s="79"/>
    </row>
    <row r="17" spans="1:21" x14ac:dyDescent="0.25">
      <c r="A17" s="78"/>
      <c r="B17" s="79"/>
      <c r="C17" s="79"/>
      <c r="D17" s="79"/>
      <c r="E17" s="79"/>
      <c r="F17" s="79"/>
      <c r="U17" s="77"/>
    </row>
    <row r="18" spans="1:21" x14ac:dyDescent="0.25">
      <c r="A18" s="78"/>
      <c r="B18" s="79"/>
      <c r="C18" s="79"/>
      <c r="D18" s="79"/>
      <c r="E18" s="79"/>
      <c r="F18" s="79"/>
      <c r="U18" s="77"/>
    </row>
    <row r="19" spans="1:21" x14ac:dyDescent="0.25">
      <c r="A19" s="78"/>
      <c r="B19" s="58"/>
      <c r="C19" s="58"/>
      <c r="D19" s="58"/>
      <c r="E19" s="79"/>
      <c r="F19" s="58"/>
      <c r="S19" s="80"/>
      <c r="U19" s="77"/>
    </row>
    <row r="20" spans="1:21" x14ac:dyDescent="0.25">
      <c r="A20" s="8"/>
      <c r="B20" s="58"/>
      <c r="C20" s="58"/>
      <c r="D20" s="58"/>
      <c r="E20" s="58"/>
      <c r="F20" s="58"/>
      <c r="S20" s="81"/>
      <c r="U20" s="77"/>
    </row>
    <row r="21" spans="1:21" x14ac:dyDescent="0.25">
      <c r="D21" s="79"/>
      <c r="E21" s="79"/>
      <c r="F21" s="79"/>
      <c r="S21" s="81"/>
      <c r="U21" s="77"/>
    </row>
    <row r="22" spans="1:21" x14ac:dyDescent="0.25">
      <c r="S22" s="81"/>
      <c r="U22" s="77"/>
    </row>
    <row r="23" spans="1:21" x14ac:dyDescent="0.25">
      <c r="S23" s="81"/>
      <c r="U23" s="77"/>
    </row>
    <row r="24" spans="1:21" x14ac:dyDescent="0.25">
      <c r="S24" s="81"/>
      <c r="U24" s="77"/>
    </row>
    <row r="25" spans="1:21" x14ac:dyDescent="0.25">
      <c r="S25" s="81"/>
      <c r="T25" s="82"/>
    </row>
    <row r="26" spans="1:21" x14ac:dyDescent="0.25">
      <c r="S26" s="81"/>
      <c r="T26" s="82"/>
    </row>
  </sheetData>
  <conditionalFormatting sqref="B13:C13 B18:D18 F13 F18">
    <cfRule type="cellIs" dxfId="32" priority="19" stopIfTrue="1" operator="lessThan">
      <formula>0</formula>
    </cfRule>
  </conditionalFormatting>
  <conditionalFormatting sqref="Q8">
    <cfRule type="cellIs" dxfId="31" priority="5" stopIfTrue="1" operator="lessThan">
      <formula>0</formula>
    </cfRule>
  </conditionalFormatting>
  <conditionalFormatting sqref="A13">
    <cfRule type="cellIs" dxfId="30" priority="18" stopIfTrue="1" operator="lessThan">
      <formula>0</formula>
    </cfRule>
  </conditionalFormatting>
  <conditionalFormatting sqref="A18">
    <cfRule type="cellIs" dxfId="29" priority="17" stopIfTrue="1" operator="lessThan">
      <formula>0</formula>
    </cfRule>
  </conditionalFormatting>
  <conditionalFormatting sqref="A19">
    <cfRule type="cellIs" dxfId="28" priority="16" stopIfTrue="1" operator="lessThan">
      <formula>0</formula>
    </cfRule>
  </conditionalFormatting>
  <conditionalFormatting sqref="A10 F10">
    <cfRule type="cellIs" dxfId="27" priority="15" stopIfTrue="1" operator="lessThan">
      <formula>0</formula>
    </cfRule>
  </conditionalFormatting>
  <conditionalFormatting sqref="A8 F8">
    <cfRule type="cellIs" dxfId="26" priority="14" stopIfTrue="1" operator="lessThan">
      <formula>0</formula>
    </cfRule>
  </conditionalFormatting>
  <conditionalFormatting sqref="U10">
    <cfRule type="cellIs" dxfId="25" priority="13" stopIfTrue="1" operator="lessThan">
      <formula>0</formula>
    </cfRule>
  </conditionalFormatting>
  <conditionalFormatting sqref="U8">
    <cfRule type="cellIs" dxfId="24" priority="12" stopIfTrue="1" operator="lessThan">
      <formula>0</formula>
    </cfRule>
  </conditionalFormatting>
  <conditionalFormatting sqref="T8">
    <cfRule type="cellIs" dxfId="23" priority="11" stopIfTrue="1" operator="lessThan">
      <formula>0</formula>
    </cfRule>
  </conditionalFormatting>
  <conditionalFormatting sqref="T10">
    <cfRule type="cellIs" dxfId="22" priority="10" stopIfTrue="1" operator="lessThan">
      <formula>0</formula>
    </cfRule>
  </conditionalFormatting>
  <conditionalFormatting sqref="T11">
    <cfRule type="cellIs" dxfId="21" priority="9" stopIfTrue="1" operator="lessThan">
      <formula>0</formula>
    </cfRule>
  </conditionalFormatting>
  <conditionalFormatting sqref="V8">
    <cfRule type="cellIs" dxfId="20" priority="8" stopIfTrue="1" operator="lessThan">
      <formula>0</formula>
    </cfRule>
  </conditionalFormatting>
  <conditionalFormatting sqref="V10">
    <cfRule type="cellIs" dxfId="19" priority="7" stopIfTrue="1" operator="lessThan">
      <formula>0</formula>
    </cfRule>
  </conditionalFormatting>
  <conditionalFormatting sqref="V11">
    <cfRule type="cellIs" dxfId="18" priority="6" stopIfTrue="1" operator="lessThan">
      <formula>0</formula>
    </cfRule>
  </conditionalFormatting>
  <conditionalFormatting sqref="Q10">
    <cfRule type="cellIs" dxfId="17" priority="4" stopIfTrue="1" operator="lessThan">
      <formula>0</formula>
    </cfRule>
  </conditionalFormatting>
  <conditionalFormatting sqref="Q11">
    <cfRule type="cellIs" dxfId="16" priority="3" stopIfTrue="1" operator="lessThan">
      <formula>0</formula>
    </cfRule>
  </conditionalFormatting>
  <conditionalFormatting sqref="Q12">
    <cfRule type="cellIs" dxfId="15" priority="2" stopIfTrue="1" operator="lessThan">
      <formula>0</formula>
    </cfRule>
  </conditionalFormatting>
  <conditionalFormatting sqref="U19">
    <cfRule type="cellIs" dxfId="14" priority="1" stopIfTrue="1" operator="lessThan">
      <formula>0</formula>
    </cfRule>
  </conditionalFormatting>
  <pageMargins left="0.7" right="0.7" top="0.75" bottom="0.75" header="0.3" footer="0.3"/>
  <pageSetup paperSize="0" orientation="portrait" horizontalDpi="0" verticalDpi="0" copies="0"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Z34"/>
  <sheetViews>
    <sheetView zoomScale="73" zoomScaleNormal="73" workbookViewId="0">
      <pane xSplit="1" ySplit="3" topLeftCell="B32" activePane="bottomRight" state="frozen"/>
      <selection activeCell="U17" sqref="U17"/>
      <selection pane="topRight" activeCell="U17" sqref="U17"/>
      <selection pane="bottomLeft" activeCell="U17" sqref="U17"/>
      <selection pane="bottomRight"/>
    </sheetView>
  </sheetViews>
  <sheetFormatPr defaultColWidth="9.140625" defaultRowHeight="15" x14ac:dyDescent="0.25"/>
  <cols>
    <col min="1" max="1" width="13.7109375" style="8" bestFit="1" customWidth="1"/>
    <col min="2" max="2" width="10.85546875" style="8" bestFit="1" customWidth="1"/>
    <col min="3" max="6" width="10.85546875" style="8" customWidth="1"/>
    <col min="7" max="7" width="10.85546875" style="8" bestFit="1" customWidth="1"/>
    <col min="8" max="12" width="10.85546875" style="8" customWidth="1"/>
    <col min="13" max="13" width="10.85546875" style="8" bestFit="1" customWidth="1"/>
    <col min="14" max="16" width="10.85546875" style="8" customWidth="1"/>
    <col min="17" max="17" width="10.85546875" style="8" bestFit="1" customWidth="1"/>
    <col min="18" max="19" width="10.85546875" style="8" customWidth="1"/>
    <col min="20" max="20" width="10.85546875" style="8" bestFit="1" customWidth="1"/>
    <col min="21" max="25" width="10.85546875" style="8" customWidth="1"/>
    <col min="26" max="16384" width="9.140625" style="8"/>
  </cols>
  <sheetData>
    <row r="1" spans="1:26" ht="26.25" x14ac:dyDescent="0.4">
      <c r="A1" s="1" t="s">
        <v>170</v>
      </c>
    </row>
    <row r="2" spans="1:26" x14ac:dyDescent="0.25">
      <c r="B2" s="8" t="s">
        <v>49</v>
      </c>
      <c r="G2" s="8" t="s">
        <v>171</v>
      </c>
      <c r="M2" s="36" t="s">
        <v>172</v>
      </c>
      <c r="Q2" s="36" t="s">
        <v>173</v>
      </c>
      <c r="R2" s="36" t="s">
        <v>174</v>
      </c>
      <c r="S2" s="36"/>
      <c r="T2" s="8" t="s">
        <v>173</v>
      </c>
      <c r="U2" s="36" t="s">
        <v>174</v>
      </c>
    </row>
    <row r="3" spans="1:26" s="26" customFormat="1" x14ac:dyDescent="0.25">
      <c r="A3" s="50"/>
      <c r="B3" s="36" t="s">
        <v>9</v>
      </c>
      <c r="C3" s="36" t="s">
        <v>10</v>
      </c>
      <c r="D3" s="36" t="s">
        <v>11</v>
      </c>
      <c r="E3" s="36" t="s">
        <v>20</v>
      </c>
      <c r="F3" s="36"/>
      <c r="G3" s="36" t="s">
        <v>9</v>
      </c>
      <c r="H3" s="36" t="s">
        <v>10</v>
      </c>
      <c r="I3" s="36" t="s">
        <v>11</v>
      </c>
      <c r="J3" s="36" t="s">
        <v>20</v>
      </c>
      <c r="K3" s="36" t="s">
        <v>175</v>
      </c>
      <c r="L3" s="36"/>
      <c r="M3" s="26" t="s">
        <v>9</v>
      </c>
      <c r="N3" s="36" t="s">
        <v>10</v>
      </c>
      <c r="O3" s="36" t="s">
        <v>11</v>
      </c>
      <c r="P3" s="36" t="s">
        <v>20</v>
      </c>
      <c r="Q3" s="36"/>
      <c r="R3" s="36"/>
      <c r="S3" s="36"/>
      <c r="T3" s="36"/>
      <c r="U3" s="36"/>
      <c r="V3" s="36"/>
      <c r="W3" s="36"/>
      <c r="X3" s="36"/>
      <c r="Y3" s="36"/>
      <c r="Z3" s="36"/>
    </row>
    <row r="4" spans="1:26" x14ac:dyDescent="0.25">
      <c r="A4" s="18">
        <v>2010</v>
      </c>
      <c r="B4" s="34">
        <f t="shared" ref="B4:E33" si="0">M4/1000</f>
        <v>14.059942693409743</v>
      </c>
      <c r="C4" s="34">
        <f t="shared" si="0"/>
        <v>39.982593123209178</v>
      </c>
      <c r="D4" s="34">
        <f t="shared" si="0"/>
        <v>3.2774068767908311</v>
      </c>
      <c r="E4" s="34">
        <f t="shared" si="0"/>
        <v>79.946002865329518</v>
      </c>
      <c r="F4" s="34"/>
      <c r="G4" s="81">
        <v>9528</v>
      </c>
      <c r="H4" s="81">
        <v>27095</v>
      </c>
      <c r="I4" s="81">
        <v>2221</v>
      </c>
      <c r="J4" s="81">
        <v>54177</v>
      </c>
      <c r="K4" s="81">
        <v>93021</v>
      </c>
      <c r="L4" s="81"/>
      <c r="M4" s="34">
        <f>G4/$R$4</f>
        <v>14059.942693409743</v>
      </c>
      <c r="N4" s="34">
        <f t="shared" ref="N4:P4" si="1">H4/$R$4</f>
        <v>39982.593123209175</v>
      </c>
      <c r="O4" s="34">
        <f t="shared" si="1"/>
        <v>3277.4068767908311</v>
      </c>
      <c r="P4" s="34">
        <f t="shared" si="1"/>
        <v>79946.002865329516</v>
      </c>
      <c r="Q4" s="83">
        <v>0.69799999999999995</v>
      </c>
      <c r="R4" s="83">
        <f>Q4/$Q$34</f>
        <v>0.6776699029126213</v>
      </c>
      <c r="S4" s="84"/>
      <c r="T4" s="85">
        <v>0.69799999999999995</v>
      </c>
      <c r="U4" s="85">
        <f>Q4/$Q$34</f>
        <v>0.6776699029126213</v>
      </c>
      <c r="V4" s="34"/>
      <c r="W4" s="34"/>
      <c r="X4" s="34"/>
      <c r="Y4" s="34"/>
      <c r="Z4" s="34"/>
    </row>
    <row r="5" spans="1:26" x14ac:dyDescent="0.25">
      <c r="A5" s="18"/>
      <c r="B5" s="34">
        <f t="shared" si="0"/>
        <v>27.411337429111533</v>
      </c>
      <c r="C5" s="34">
        <f t="shared" si="0"/>
        <v>41.589413988657846</v>
      </c>
      <c r="D5" s="34">
        <f t="shared" si="0"/>
        <v>6.5085680529300571</v>
      </c>
      <c r="E5" s="34">
        <f t="shared" si="0"/>
        <v>81.222022684310019</v>
      </c>
      <c r="F5" s="34"/>
      <c r="G5" s="81">
        <v>18771</v>
      </c>
      <c r="H5" s="81">
        <v>28480</v>
      </c>
      <c r="I5" s="81">
        <v>4457</v>
      </c>
      <c r="J5" s="81">
        <v>55620</v>
      </c>
      <c r="K5" s="81">
        <v>107328</v>
      </c>
      <c r="L5" s="81"/>
      <c r="M5" s="34">
        <f>G5/$R$5</f>
        <v>27411.337429111532</v>
      </c>
      <c r="N5" s="34">
        <f t="shared" ref="N5:P5" si="2">H5/$R$5</f>
        <v>41589.413988657849</v>
      </c>
      <c r="O5" s="34">
        <f t="shared" si="2"/>
        <v>6508.5680529300571</v>
      </c>
      <c r="P5" s="34">
        <f t="shared" si="2"/>
        <v>81222.022684310024</v>
      </c>
      <c r="Q5" s="83">
        <v>0.70533333333333337</v>
      </c>
      <c r="R5" s="83">
        <f t="shared" ref="R5:R34" si="3">Q5/$Q$34</f>
        <v>0.68478964401294495</v>
      </c>
      <c r="S5" s="84"/>
      <c r="T5" s="85">
        <v>0.70533333333333337</v>
      </c>
      <c r="U5" s="85">
        <f t="shared" ref="U5:U34" si="4">Q5/$Q$34</f>
        <v>0.68478964401294495</v>
      </c>
      <c r="V5" s="34"/>
      <c r="W5" s="34"/>
      <c r="X5" s="34"/>
      <c r="Y5" s="34"/>
      <c r="Z5" s="34"/>
    </row>
    <row r="6" spans="1:26" x14ac:dyDescent="0.25">
      <c r="A6" s="18"/>
      <c r="B6" s="34">
        <f t="shared" si="0"/>
        <v>24.775049226441631</v>
      </c>
      <c r="C6" s="34">
        <f t="shared" si="0"/>
        <v>40.765400843881856</v>
      </c>
      <c r="D6" s="34">
        <f t="shared" si="0"/>
        <v>4.8226019690576658</v>
      </c>
      <c r="E6" s="34">
        <f t="shared" si="0"/>
        <v>90.655935302391015</v>
      </c>
      <c r="F6" s="34"/>
      <c r="G6" s="81">
        <v>17102</v>
      </c>
      <c r="H6" s="81">
        <v>28140</v>
      </c>
      <c r="I6" s="81">
        <v>3329</v>
      </c>
      <c r="J6" s="81">
        <v>62579</v>
      </c>
      <c r="K6" s="81">
        <v>111150</v>
      </c>
      <c r="L6" s="81"/>
      <c r="M6" s="34">
        <f>G6/$R$6</f>
        <v>24775.049226441632</v>
      </c>
      <c r="N6" s="34">
        <f t="shared" ref="N6:P6" si="5">H6/$R$6</f>
        <v>40765.400843881856</v>
      </c>
      <c r="O6" s="34">
        <f t="shared" si="5"/>
        <v>4822.6019690576659</v>
      </c>
      <c r="P6" s="34">
        <f t="shared" si="5"/>
        <v>90655.935302391008</v>
      </c>
      <c r="Q6" s="86">
        <v>0.71099999999999997</v>
      </c>
      <c r="R6" s="83">
        <f t="shared" si="3"/>
        <v>0.69029126213592229</v>
      </c>
      <c r="S6" s="84"/>
      <c r="T6" s="16">
        <v>0.71099999999999997</v>
      </c>
      <c r="U6" s="85">
        <f t="shared" si="4"/>
        <v>0.69029126213592229</v>
      </c>
    </row>
    <row r="7" spans="1:26" x14ac:dyDescent="0.25">
      <c r="A7" s="18"/>
      <c r="B7" s="34">
        <f t="shared" si="0"/>
        <v>40.611428571428576</v>
      </c>
      <c r="C7" s="34">
        <f t="shared" si="0"/>
        <v>53.332072829131654</v>
      </c>
      <c r="D7" s="34">
        <f t="shared" si="0"/>
        <v>5.2019327731092435</v>
      </c>
      <c r="E7" s="34">
        <f t="shared" si="0"/>
        <v>87.05952380952381</v>
      </c>
      <c r="F7" s="34"/>
      <c r="G7" s="81">
        <v>28152</v>
      </c>
      <c r="H7" s="81">
        <v>36970</v>
      </c>
      <c r="I7" s="81">
        <v>3606</v>
      </c>
      <c r="J7" s="81">
        <v>60350</v>
      </c>
      <c r="K7" s="81">
        <v>129078</v>
      </c>
      <c r="L7" s="81"/>
      <c r="M7" s="34">
        <f>G7/$R$7</f>
        <v>40611.428571428572</v>
      </c>
      <c r="N7" s="34">
        <f t="shared" ref="N7:P7" si="6">H7/$R$7</f>
        <v>53332.072829131655</v>
      </c>
      <c r="O7" s="34">
        <f t="shared" si="6"/>
        <v>5201.9327731092435</v>
      </c>
      <c r="P7" s="34">
        <f t="shared" si="6"/>
        <v>87059.523809523816</v>
      </c>
      <c r="Q7" s="86">
        <v>0.71399999999999997</v>
      </c>
      <c r="R7" s="83">
        <f t="shared" si="3"/>
        <v>0.69320388349514561</v>
      </c>
      <c r="S7" s="84"/>
      <c r="T7" s="16">
        <v>0.71399999999999997</v>
      </c>
      <c r="U7" s="85">
        <f t="shared" si="4"/>
        <v>0.69320388349514561</v>
      </c>
    </row>
    <row r="8" spans="1:26" x14ac:dyDescent="0.25">
      <c r="A8" s="18">
        <v>2011</v>
      </c>
      <c r="B8" s="34">
        <f t="shared" si="0"/>
        <v>28.338739650413991</v>
      </c>
      <c r="C8" s="34">
        <f t="shared" si="0"/>
        <v>43.029742410303598</v>
      </c>
      <c r="D8" s="34">
        <f t="shared" si="0"/>
        <v>1.7539374425023002</v>
      </c>
      <c r="E8" s="34">
        <f t="shared" si="0"/>
        <v>97.02941122355108</v>
      </c>
      <c r="F8" s="34"/>
      <c r="G8" s="81">
        <v>19938</v>
      </c>
      <c r="H8" s="81">
        <v>30274</v>
      </c>
      <c r="I8" s="81">
        <v>1234</v>
      </c>
      <c r="J8" s="81">
        <v>68266</v>
      </c>
      <c r="K8" s="81">
        <v>119712</v>
      </c>
      <c r="L8" s="87"/>
      <c r="M8" s="34">
        <f>G8/$R$8</f>
        <v>28338.739650413991</v>
      </c>
      <c r="N8" s="34">
        <f t="shared" ref="N8:P8" si="7">H8/$R$8</f>
        <v>43029.742410303596</v>
      </c>
      <c r="O8" s="34">
        <f t="shared" si="7"/>
        <v>1753.9374425023002</v>
      </c>
      <c r="P8" s="34">
        <f t="shared" si="7"/>
        <v>97029.411223551084</v>
      </c>
      <c r="Q8" s="86">
        <v>0.72466666666666657</v>
      </c>
      <c r="R8" s="83">
        <f t="shared" si="3"/>
        <v>0.70355987055016167</v>
      </c>
      <c r="S8" s="84"/>
      <c r="T8" s="16">
        <v>0.72466666666666657</v>
      </c>
      <c r="U8" s="85">
        <f t="shared" si="4"/>
        <v>0.70355987055016167</v>
      </c>
    </row>
    <row r="9" spans="1:26" x14ac:dyDescent="0.25">
      <c r="A9" s="18"/>
      <c r="B9" s="34">
        <f t="shared" si="0"/>
        <v>30.68925474254743</v>
      </c>
      <c r="C9" s="34">
        <f t="shared" si="0"/>
        <v>42.897127371273719</v>
      </c>
      <c r="D9" s="34">
        <f t="shared" si="0"/>
        <v>1.1653794037940381</v>
      </c>
      <c r="E9" s="34">
        <f t="shared" si="0"/>
        <v>84.652601626016278</v>
      </c>
      <c r="F9" s="34"/>
      <c r="G9" s="81">
        <v>21989</v>
      </c>
      <c r="H9" s="81">
        <v>30736</v>
      </c>
      <c r="I9" s="81">
        <v>835</v>
      </c>
      <c r="J9" s="81">
        <v>60654</v>
      </c>
      <c r="K9" s="81">
        <v>114214</v>
      </c>
      <c r="L9" s="81"/>
      <c r="M9" s="34">
        <f>G9/$R$9</f>
        <v>30689.254742547429</v>
      </c>
      <c r="N9" s="34">
        <f t="shared" ref="N9:P9" si="8">H9/$R$9</f>
        <v>42897.127371273717</v>
      </c>
      <c r="O9" s="34">
        <f t="shared" si="8"/>
        <v>1165.3794037940381</v>
      </c>
      <c r="P9" s="34">
        <f t="shared" si="8"/>
        <v>84652.601626016272</v>
      </c>
      <c r="Q9" s="86">
        <v>0.73799999999999999</v>
      </c>
      <c r="R9" s="83">
        <f t="shared" si="3"/>
        <v>0.71650485436893196</v>
      </c>
      <c r="S9" s="84"/>
      <c r="T9" s="16">
        <v>0.73799999999999999</v>
      </c>
      <c r="U9" s="85">
        <f t="shared" si="4"/>
        <v>0.71650485436893196</v>
      </c>
    </row>
    <row r="10" spans="1:26" x14ac:dyDescent="0.25">
      <c r="A10" s="18"/>
      <c r="B10" s="34">
        <f t="shared" si="0"/>
        <v>33.748078291814949</v>
      </c>
      <c r="C10" s="34">
        <f t="shared" si="0"/>
        <v>47.793282918149465</v>
      </c>
      <c r="D10" s="34">
        <f t="shared" si="0"/>
        <v>5.2631717081850526</v>
      </c>
      <c r="E10" s="34">
        <f t="shared" si="0"/>
        <v>126.85632117437723</v>
      </c>
      <c r="F10" s="34"/>
      <c r="G10" s="81">
        <v>24552</v>
      </c>
      <c r="H10" s="81">
        <v>34770</v>
      </c>
      <c r="I10" s="81">
        <v>3829</v>
      </c>
      <c r="J10" s="81">
        <v>92289</v>
      </c>
      <c r="K10" s="81">
        <v>155440</v>
      </c>
      <c r="L10" s="87"/>
      <c r="M10" s="34">
        <f>G10/$R$10</f>
        <v>33748.078291814949</v>
      </c>
      <c r="N10" s="34">
        <f t="shared" ref="N10:P10" si="9">H10/$R$10</f>
        <v>47793.282918149467</v>
      </c>
      <c r="O10" s="34">
        <f t="shared" si="9"/>
        <v>5263.1717081850529</v>
      </c>
      <c r="P10" s="34">
        <f t="shared" si="9"/>
        <v>126856.32117437723</v>
      </c>
      <c r="Q10" s="86">
        <v>0.74933333333333341</v>
      </c>
      <c r="R10" s="83">
        <f t="shared" si="3"/>
        <v>0.72750809061488675</v>
      </c>
      <c r="S10" s="84"/>
      <c r="T10" s="16">
        <v>0.74933333333333341</v>
      </c>
      <c r="U10" s="85">
        <f t="shared" si="4"/>
        <v>0.72750809061488675</v>
      </c>
    </row>
    <row r="11" spans="1:26" x14ac:dyDescent="0.25">
      <c r="A11" s="18"/>
      <c r="B11" s="34">
        <f t="shared" si="0"/>
        <v>34.803301056338029</v>
      </c>
      <c r="C11" s="34">
        <f t="shared" si="0"/>
        <v>56.854911971830987</v>
      </c>
      <c r="D11" s="34">
        <f t="shared" si="0"/>
        <v>3.1484815140845077</v>
      </c>
      <c r="E11" s="34">
        <f t="shared" si="0"/>
        <v>110.5599823943662</v>
      </c>
      <c r="F11" s="34"/>
      <c r="G11" s="81">
        <v>25590</v>
      </c>
      <c r="H11" s="81">
        <v>41804</v>
      </c>
      <c r="I11" s="81">
        <v>2315</v>
      </c>
      <c r="J11" s="81">
        <v>81292</v>
      </c>
      <c r="K11" s="81">
        <v>151001</v>
      </c>
      <c r="L11" s="87"/>
      <c r="M11" s="34">
        <f>G11/$R$11</f>
        <v>34803.30105633803</v>
      </c>
      <c r="N11" s="34">
        <f t="shared" ref="N11:P11" si="10">H11/$R$11</f>
        <v>56854.911971830988</v>
      </c>
      <c r="O11" s="34">
        <f t="shared" si="10"/>
        <v>3148.4815140845076</v>
      </c>
      <c r="P11" s="34">
        <f t="shared" si="10"/>
        <v>110559.9823943662</v>
      </c>
      <c r="Q11" s="83">
        <v>0.7573333333333333</v>
      </c>
      <c r="R11" s="83">
        <f t="shared" si="3"/>
        <v>0.73527508090614879</v>
      </c>
      <c r="S11" s="84"/>
      <c r="T11" s="85">
        <v>0.7573333333333333</v>
      </c>
      <c r="U11" s="85">
        <f t="shared" si="4"/>
        <v>0.73527508090614879</v>
      </c>
    </row>
    <row r="12" spans="1:26" x14ac:dyDescent="0.25">
      <c r="A12" s="18">
        <v>2012</v>
      </c>
      <c r="B12" s="34">
        <f t="shared" si="0"/>
        <v>28.396912402428452</v>
      </c>
      <c r="C12" s="34">
        <f t="shared" si="0"/>
        <v>52.62513876843019</v>
      </c>
      <c r="D12" s="34">
        <f t="shared" si="0"/>
        <v>1.6119991326973115</v>
      </c>
      <c r="E12" s="34">
        <f t="shared" si="0"/>
        <v>93.746526452732013</v>
      </c>
      <c r="F12" s="34"/>
      <c r="G12" s="81">
        <v>21192</v>
      </c>
      <c r="H12" s="81">
        <v>39273</v>
      </c>
      <c r="I12" s="81">
        <v>1203</v>
      </c>
      <c r="J12" s="81">
        <v>69961</v>
      </c>
      <c r="K12" s="81">
        <v>131629</v>
      </c>
      <c r="L12" s="87"/>
      <c r="M12" s="34">
        <f>G12/$R$12</f>
        <v>28396.91240242845</v>
      </c>
      <c r="N12" s="34">
        <f t="shared" ref="N12:P12" si="11">H12/$R$12</f>
        <v>52625.138768430188</v>
      </c>
      <c r="O12" s="34">
        <f t="shared" si="11"/>
        <v>1611.9991326973116</v>
      </c>
      <c r="P12" s="34">
        <f t="shared" si="11"/>
        <v>93746.526452732011</v>
      </c>
      <c r="Q12" s="83">
        <v>0.76866666666666661</v>
      </c>
      <c r="R12" s="83">
        <f t="shared" si="3"/>
        <v>0.74627831715210347</v>
      </c>
      <c r="S12" s="84"/>
      <c r="T12" s="85">
        <v>0.76866666666666661</v>
      </c>
      <c r="U12" s="85">
        <f t="shared" si="4"/>
        <v>0.74627831715210347</v>
      </c>
    </row>
    <row r="13" spans="1:26" x14ac:dyDescent="0.25">
      <c r="A13" s="18"/>
      <c r="B13" s="34">
        <f t="shared" si="0"/>
        <v>33.628179487179487</v>
      </c>
      <c r="C13" s="34">
        <f t="shared" si="0"/>
        <v>48.985743589743592</v>
      </c>
      <c r="D13" s="34">
        <f t="shared" si="0"/>
        <v>4.02624358974359</v>
      </c>
      <c r="E13" s="34">
        <f t="shared" si="0"/>
        <v>102.01093589743589</v>
      </c>
      <c r="F13" s="34"/>
      <c r="G13" s="81">
        <v>25466</v>
      </c>
      <c r="H13" s="81">
        <v>37096</v>
      </c>
      <c r="I13" s="81">
        <v>3049</v>
      </c>
      <c r="J13" s="81">
        <v>77251</v>
      </c>
      <c r="K13" s="81">
        <v>142862</v>
      </c>
      <c r="L13" s="81"/>
      <c r="M13" s="34">
        <f>G13/$R$13</f>
        <v>33628.179487179485</v>
      </c>
      <c r="N13" s="34">
        <f t="shared" ref="N13:P13" si="12">H13/$R$13</f>
        <v>48985.743589743593</v>
      </c>
      <c r="O13" s="34">
        <f t="shared" si="12"/>
        <v>4026.2435897435898</v>
      </c>
      <c r="P13" s="34">
        <f t="shared" si="12"/>
        <v>102010.93589743589</v>
      </c>
      <c r="Q13" s="83">
        <v>0.78</v>
      </c>
      <c r="R13" s="83">
        <f t="shared" si="3"/>
        <v>0.75728155339805825</v>
      </c>
      <c r="S13" s="84"/>
      <c r="T13" s="85">
        <v>0.78</v>
      </c>
      <c r="U13" s="85">
        <f t="shared" si="4"/>
        <v>0.75728155339805825</v>
      </c>
    </row>
    <row r="14" spans="1:26" x14ac:dyDescent="0.25">
      <c r="A14" s="18"/>
      <c r="B14" s="34">
        <f t="shared" si="0"/>
        <v>15.24862039779941</v>
      </c>
      <c r="C14" s="34">
        <f t="shared" si="0"/>
        <v>50.270363944138815</v>
      </c>
      <c r="D14" s="34">
        <f t="shared" si="0"/>
        <v>6.1943842573000438</v>
      </c>
      <c r="E14" s="34">
        <f t="shared" si="0"/>
        <v>125.76809987304277</v>
      </c>
      <c r="F14" s="34"/>
      <c r="G14" s="81">
        <v>11661</v>
      </c>
      <c r="H14" s="81">
        <v>38443</v>
      </c>
      <c r="I14" s="81">
        <v>4737</v>
      </c>
      <c r="J14" s="81">
        <v>96178</v>
      </c>
      <c r="K14" s="81">
        <v>151019</v>
      </c>
      <c r="L14" s="81"/>
      <c r="M14" s="34">
        <f>G14/$R$14</f>
        <v>15248.62039779941</v>
      </c>
      <c r="N14" s="34">
        <f t="shared" ref="N14:P14" si="13">H14/$R$14</f>
        <v>50270.363944138815</v>
      </c>
      <c r="O14" s="34">
        <f t="shared" si="13"/>
        <v>6194.3842573000438</v>
      </c>
      <c r="P14" s="34">
        <f t="shared" si="13"/>
        <v>125768.09987304277</v>
      </c>
      <c r="Q14" s="83">
        <v>0.78766666666666652</v>
      </c>
      <c r="R14" s="83">
        <f t="shared" si="3"/>
        <v>0.76472491909385099</v>
      </c>
      <c r="S14" s="84"/>
      <c r="T14" s="85">
        <v>0.78766666666666663</v>
      </c>
      <c r="U14" s="85">
        <f t="shared" si="4"/>
        <v>0.76472491909385099</v>
      </c>
    </row>
    <row r="15" spans="1:26" x14ac:dyDescent="0.25">
      <c r="A15" s="18"/>
      <c r="B15" s="34">
        <f t="shared" si="0"/>
        <v>6.3641125000000001</v>
      </c>
      <c r="C15" s="34">
        <f t="shared" si="0"/>
        <v>49.119412499999996</v>
      </c>
      <c r="D15" s="34">
        <f t="shared" si="0"/>
        <v>5.7396750000000001</v>
      </c>
      <c r="E15" s="34">
        <f t="shared" si="0"/>
        <v>101.0854875</v>
      </c>
      <c r="F15" s="34"/>
      <c r="G15" s="81">
        <v>4943</v>
      </c>
      <c r="H15" s="81">
        <v>38151</v>
      </c>
      <c r="I15" s="81">
        <v>4458</v>
      </c>
      <c r="J15" s="81">
        <v>78513</v>
      </c>
      <c r="K15" s="81">
        <v>126065</v>
      </c>
      <c r="L15" s="81"/>
      <c r="M15" s="34">
        <f>G15/$R$15</f>
        <v>6364.1125000000002</v>
      </c>
      <c r="N15" s="34">
        <f t="shared" ref="N15:P15" si="14">H15/$R$15</f>
        <v>49119.412499999999</v>
      </c>
      <c r="O15" s="34">
        <f t="shared" si="14"/>
        <v>5739.6750000000002</v>
      </c>
      <c r="P15" s="34">
        <f t="shared" si="14"/>
        <v>101085.4875</v>
      </c>
      <c r="Q15" s="83">
        <v>0.8</v>
      </c>
      <c r="R15" s="83">
        <f t="shared" si="3"/>
        <v>0.77669902912621358</v>
      </c>
      <c r="S15" s="84"/>
      <c r="T15" s="85">
        <v>0.8</v>
      </c>
      <c r="U15" s="85">
        <f t="shared" si="4"/>
        <v>0.77669902912621358</v>
      </c>
    </row>
    <row r="16" spans="1:26" x14ac:dyDescent="0.25">
      <c r="A16" s="18">
        <v>2013</v>
      </c>
      <c r="B16" s="34">
        <f t="shared" si="0"/>
        <v>19.600840853158331</v>
      </c>
      <c r="C16" s="34">
        <f t="shared" si="0"/>
        <v>48.699819524200173</v>
      </c>
      <c r="D16" s="34">
        <f t="shared" si="0"/>
        <v>0.7832731747333882</v>
      </c>
      <c r="E16" s="34">
        <f t="shared" si="0"/>
        <v>55.400734208367524</v>
      </c>
      <c r="F16" s="34"/>
      <c r="G16" s="81">
        <v>15465</v>
      </c>
      <c r="H16" s="81">
        <v>38424</v>
      </c>
      <c r="I16" s="81">
        <v>618</v>
      </c>
      <c r="J16" s="81">
        <v>43711</v>
      </c>
      <c r="K16" s="81">
        <v>98218</v>
      </c>
      <c r="L16" s="81"/>
      <c r="M16" s="34">
        <f>G16/$R$16</f>
        <v>19600.84085315833</v>
      </c>
      <c r="N16" s="34">
        <f t="shared" ref="N16:P16" si="15">H16/$R$16</f>
        <v>48699.819524200175</v>
      </c>
      <c r="O16" s="34">
        <f t="shared" si="15"/>
        <v>783.27317473338815</v>
      </c>
      <c r="P16" s="34">
        <f t="shared" si="15"/>
        <v>55400.734208367525</v>
      </c>
      <c r="Q16" s="83">
        <v>0.81266666666666654</v>
      </c>
      <c r="R16" s="83">
        <f t="shared" si="3"/>
        <v>0.78899676375404515</v>
      </c>
      <c r="S16" s="84"/>
      <c r="T16" s="85">
        <v>0.81266666666666665</v>
      </c>
      <c r="U16" s="85">
        <f t="shared" si="4"/>
        <v>0.78899676375404515</v>
      </c>
    </row>
    <row r="17" spans="1:21" x14ac:dyDescent="0.25">
      <c r="A17" s="18"/>
      <c r="B17" s="34">
        <f t="shared" si="0"/>
        <v>8.8676627577840677</v>
      </c>
      <c r="C17" s="34">
        <f t="shared" si="0"/>
        <v>42.48531338455318</v>
      </c>
      <c r="D17" s="34">
        <f t="shared" si="0"/>
        <v>6.824739183178326</v>
      </c>
      <c r="E17" s="34">
        <f t="shared" si="0"/>
        <v>104.27156894460171</v>
      </c>
      <c r="F17" s="34"/>
      <c r="G17" s="81">
        <v>7097</v>
      </c>
      <c r="H17" s="81">
        <v>34002</v>
      </c>
      <c r="I17" s="81">
        <v>5462</v>
      </c>
      <c r="J17" s="81">
        <v>83451</v>
      </c>
      <c r="K17" s="81">
        <v>130012</v>
      </c>
      <c r="L17" s="81"/>
      <c r="M17" s="34">
        <f>G17/$R$17</f>
        <v>8867.6627577840682</v>
      </c>
      <c r="N17" s="34">
        <f t="shared" ref="N17:P17" si="16">H17/$R$17</f>
        <v>42485.313384553177</v>
      </c>
      <c r="O17" s="34">
        <f t="shared" si="16"/>
        <v>6824.7391831783261</v>
      </c>
      <c r="P17" s="34">
        <f t="shared" si="16"/>
        <v>104271.56894460171</v>
      </c>
      <c r="Q17" s="83">
        <v>0.82433333333333336</v>
      </c>
      <c r="R17" s="83">
        <f t="shared" si="3"/>
        <v>0.80032362459546924</v>
      </c>
      <c r="S17" s="84"/>
      <c r="T17" s="85">
        <v>0.82433333333333336</v>
      </c>
      <c r="U17" s="85">
        <f t="shared" si="4"/>
        <v>0.80032362459546924</v>
      </c>
    </row>
    <row r="18" spans="1:21" x14ac:dyDescent="0.25">
      <c r="A18" s="18"/>
      <c r="B18" s="34">
        <f t="shared" si="0"/>
        <v>0.12064541832669323</v>
      </c>
      <c r="C18" s="34">
        <f t="shared" si="0"/>
        <v>61.111828685258963</v>
      </c>
      <c r="D18" s="34">
        <f t="shared" si="0"/>
        <v>7.1451633466135451</v>
      </c>
      <c r="E18" s="34">
        <f t="shared" si="0"/>
        <v>131.83466533864544</v>
      </c>
      <c r="F18" s="34"/>
      <c r="G18" s="81">
        <v>98</v>
      </c>
      <c r="H18" s="81">
        <v>49641</v>
      </c>
      <c r="I18" s="81">
        <v>5804</v>
      </c>
      <c r="J18" s="81">
        <v>107089</v>
      </c>
      <c r="K18" s="81">
        <v>162632</v>
      </c>
      <c r="L18" s="87"/>
      <c r="M18" s="34">
        <f>G18/$R$18</f>
        <v>120.64541832669323</v>
      </c>
      <c r="N18" s="34">
        <f t="shared" ref="N18:P18" si="17">H18/$R$18</f>
        <v>61111.828685258966</v>
      </c>
      <c r="O18" s="34">
        <f t="shared" si="17"/>
        <v>7145.1633466135454</v>
      </c>
      <c r="P18" s="34">
        <f t="shared" si="17"/>
        <v>131834.66533864543</v>
      </c>
      <c r="Q18" s="86">
        <v>0.83666666666666667</v>
      </c>
      <c r="R18" s="83">
        <f t="shared" si="3"/>
        <v>0.81229773462783172</v>
      </c>
      <c r="S18" s="84"/>
      <c r="T18" s="16">
        <v>0.83666666666666667</v>
      </c>
      <c r="U18" s="85">
        <f t="shared" si="4"/>
        <v>0.81229773462783172</v>
      </c>
    </row>
    <row r="19" spans="1:21" x14ac:dyDescent="0.25">
      <c r="A19" s="18"/>
      <c r="B19" s="34">
        <f t="shared" si="0"/>
        <v>-1.8271304347826087</v>
      </c>
      <c r="C19" s="34">
        <f t="shared" si="0"/>
        <v>51.688494071146245</v>
      </c>
      <c r="D19" s="34">
        <f t="shared" si="0"/>
        <v>5.0209446640316209</v>
      </c>
      <c r="E19" s="34">
        <f t="shared" si="0"/>
        <v>132.43031620553359</v>
      </c>
      <c r="F19" s="34"/>
      <c r="G19" s="81">
        <v>-1496</v>
      </c>
      <c r="H19" s="81">
        <v>42321</v>
      </c>
      <c r="I19" s="81">
        <v>4111</v>
      </c>
      <c r="J19" s="81">
        <v>108430</v>
      </c>
      <c r="K19" s="81">
        <v>153366</v>
      </c>
      <c r="L19" s="87"/>
      <c r="M19" s="34">
        <f>G19/$R$19</f>
        <v>-1827.1304347826087</v>
      </c>
      <c r="N19" s="34">
        <f t="shared" ref="N19:P19" si="18">H19/$R$19</f>
        <v>51688.494071146248</v>
      </c>
      <c r="O19" s="34">
        <f t="shared" si="18"/>
        <v>5020.944664031621</v>
      </c>
      <c r="P19" s="34">
        <f t="shared" si="18"/>
        <v>132430.3162055336</v>
      </c>
      <c r="Q19" s="86">
        <v>0.84333333333333327</v>
      </c>
      <c r="R19" s="83">
        <f t="shared" si="3"/>
        <v>0.81877022653721676</v>
      </c>
      <c r="S19" s="84"/>
      <c r="T19" s="16">
        <v>0.84333333333333327</v>
      </c>
      <c r="U19" s="85">
        <f t="shared" si="4"/>
        <v>0.81877022653721676</v>
      </c>
    </row>
    <row r="20" spans="1:21" x14ac:dyDescent="0.25">
      <c r="A20" s="18">
        <v>2014</v>
      </c>
      <c r="B20" s="34">
        <f t="shared" si="0"/>
        <v>23.388536585365852</v>
      </c>
      <c r="C20" s="34">
        <f t="shared" si="0"/>
        <v>49.024889663182336</v>
      </c>
      <c r="D20" s="34">
        <f t="shared" si="0"/>
        <v>2.4643437862950055</v>
      </c>
      <c r="E20" s="34">
        <f t="shared" si="0"/>
        <v>77.833786295005794</v>
      </c>
      <c r="F20" s="34"/>
      <c r="G20" s="81">
        <v>19551</v>
      </c>
      <c r="H20" s="81">
        <v>40981</v>
      </c>
      <c r="I20" s="81">
        <v>2060</v>
      </c>
      <c r="J20" s="81">
        <v>65063</v>
      </c>
      <c r="K20" s="81">
        <v>127655</v>
      </c>
      <c r="L20" s="81"/>
      <c r="M20" s="34">
        <f>G20/$R$20</f>
        <v>23388.536585365851</v>
      </c>
      <c r="N20" s="34">
        <f t="shared" ref="N20:P20" si="19">H20/$R$20</f>
        <v>49024.889663182337</v>
      </c>
      <c r="O20" s="34">
        <f t="shared" si="19"/>
        <v>2464.3437862950054</v>
      </c>
      <c r="P20" s="34">
        <f t="shared" si="19"/>
        <v>77833.78629500579</v>
      </c>
      <c r="Q20" s="86">
        <v>0.8610000000000001</v>
      </c>
      <c r="R20" s="83">
        <f t="shared" si="3"/>
        <v>0.8359223300970875</v>
      </c>
      <c r="S20" s="84"/>
      <c r="T20" s="16">
        <v>0.8610000000000001</v>
      </c>
      <c r="U20" s="85">
        <f t="shared" si="4"/>
        <v>0.8359223300970875</v>
      </c>
    </row>
    <row r="21" spans="1:21" x14ac:dyDescent="0.25">
      <c r="A21" s="18"/>
      <c r="B21" s="34">
        <f t="shared" si="0"/>
        <v>11.098416255222178</v>
      </c>
      <c r="C21" s="34">
        <f t="shared" si="0"/>
        <v>36.176353968856816</v>
      </c>
      <c r="D21" s="34">
        <f t="shared" si="0"/>
        <v>2.700375996961641</v>
      </c>
      <c r="E21" s="34">
        <f t="shared" si="0"/>
        <v>108.09718951766045</v>
      </c>
      <c r="F21" s="34"/>
      <c r="G21" s="81">
        <v>9457</v>
      </c>
      <c r="H21" s="81">
        <v>30826</v>
      </c>
      <c r="I21" s="81">
        <v>2301</v>
      </c>
      <c r="J21" s="81">
        <v>92110</v>
      </c>
      <c r="K21" s="81">
        <v>134694</v>
      </c>
      <c r="L21" s="81"/>
      <c r="M21" s="34">
        <f>G21/$R$21</f>
        <v>11098.416255222179</v>
      </c>
      <c r="N21" s="34">
        <f t="shared" ref="N21:P21" si="20">H21/$R$21</f>
        <v>36176.353968856813</v>
      </c>
      <c r="O21" s="34">
        <f t="shared" si="20"/>
        <v>2700.3759969616408</v>
      </c>
      <c r="P21" s="34">
        <f t="shared" si="20"/>
        <v>108097.18951766046</v>
      </c>
      <c r="Q21" s="86">
        <v>0.87766666666666671</v>
      </c>
      <c r="R21" s="83">
        <f t="shared" si="3"/>
        <v>0.8521035598705502</v>
      </c>
      <c r="S21" s="84"/>
      <c r="T21" s="16">
        <v>0.87766666666666671</v>
      </c>
      <c r="U21" s="85">
        <f t="shared" si="4"/>
        <v>0.8521035598705502</v>
      </c>
    </row>
    <row r="22" spans="1:21" x14ac:dyDescent="0.25">
      <c r="A22" s="18"/>
      <c r="B22" s="34">
        <f t="shared" si="0"/>
        <v>13.934544431946007</v>
      </c>
      <c r="C22" s="34">
        <f t="shared" si="0"/>
        <v>47.086872890888642</v>
      </c>
      <c r="D22" s="34">
        <f t="shared" si="0"/>
        <v>2.3762992125984255</v>
      </c>
      <c r="E22" s="34">
        <f t="shared" si="0"/>
        <v>145.6042294713161</v>
      </c>
      <c r="F22" s="34"/>
      <c r="G22" s="81">
        <v>12027</v>
      </c>
      <c r="H22" s="81">
        <v>40641</v>
      </c>
      <c r="I22" s="81">
        <v>2051</v>
      </c>
      <c r="J22" s="81">
        <v>125672</v>
      </c>
      <c r="K22" s="81">
        <v>180391</v>
      </c>
      <c r="L22" s="81"/>
      <c r="M22" s="34">
        <f>G22/$R$22</f>
        <v>13934.544431946008</v>
      </c>
      <c r="N22" s="34">
        <f t="shared" ref="N22:P22" si="21">H22/$R$22</f>
        <v>47086.872890888641</v>
      </c>
      <c r="O22" s="34">
        <f t="shared" si="21"/>
        <v>2376.2992125984256</v>
      </c>
      <c r="P22" s="34">
        <f t="shared" si="21"/>
        <v>145604.2294713161</v>
      </c>
      <c r="Q22" s="86">
        <v>0.8889999999999999</v>
      </c>
      <c r="R22" s="83">
        <f t="shared" si="3"/>
        <v>0.86310679611650476</v>
      </c>
      <c r="S22" s="84"/>
      <c r="T22" s="16">
        <v>0.8889999999999999</v>
      </c>
      <c r="U22" s="85">
        <f t="shared" si="4"/>
        <v>0.86310679611650476</v>
      </c>
    </row>
    <row r="23" spans="1:21" x14ac:dyDescent="0.25">
      <c r="A23" s="18"/>
      <c r="B23" s="34">
        <f t="shared" si="0"/>
        <v>3.8896559461480926</v>
      </c>
      <c r="C23" s="34">
        <f t="shared" si="0"/>
        <v>38.813358264771871</v>
      </c>
      <c r="D23" s="34">
        <f t="shared" si="0"/>
        <v>2.6011929693343303</v>
      </c>
      <c r="E23" s="34">
        <f t="shared" si="0"/>
        <v>123.77564697083022</v>
      </c>
      <c r="F23" s="34"/>
      <c r="G23" s="81">
        <v>3366</v>
      </c>
      <c r="H23" s="81">
        <v>33588</v>
      </c>
      <c r="I23" s="81">
        <v>2251</v>
      </c>
      <c r="J23" s="81">
        <v>107112</v>
      </c>
      <c r="K23" s="81">
        <v>146317</v>
      </c>
      <c r="L23" s="87"/>
      <c r="M23" s="34">
        <f>G23/$R$23</f>
        <v>3889.6559461480924</v>
      </c>
      <c r="N23" s="34">
        <f t="shared" ref="N23:P23" si="22">H23/$R$23</f>
        <v>38813.358264771872</v>
      </c>
      <c r="O23" s="34">
        <f t="shared" si="22"/>
        <v>2601.1929693343304</v>
      </c>
      <c r="P23" s="34">
        <f t="shared" si="22"/>
        <v>123775.64697083022</v>
      </c>
      <c r="Q23" s="86">
        <v>0.89133333333333342</v>
      </c>
      <c r="R23" s="83">
        <f t="shared" si="3"/>
        <v>0.86537216828478969</v>
      </c>
      <c r="S23" s="84"/>
      <c r="T23" s="16">
        <v>0.89133333333333331</v>
      </c>
      <c r="U23" s="85">
        <f t="shared" si="4"/>
        <v>0.86537216828478969</v>
      </c>
    </row>
    <row r="24" spans="1:21" x14ac:dyDescent="0.25">
      <c r="A24" s="18">
        <v>2015</v>
      </c>
      <c r="B24" s="34">
        <f t="shared" si="0"/>
        <v>-0.11716728624535315</v>
      </c>
      <c r="C24" s="34">
        <f t="shared" si="0"/>
        <v>39.612881040892184</v>
      </c>
      <c r="D24" s="34">
        <f t="shared" si="0"/>
        <v>5.7090334572490704</v>
      </c>
      <c r="E24" s="34">
        <f t="shared" si="0"/>
        <v>110.50483271375462</v>
      </c>
      <c r="F24" s="34"/>
      <c r="G24" s="81">
        <v>-102</v>
      </c>
      <c r="H24" s="81">
        <v>34485</v>
      </c>
      <c r="I24" s="81">
        <v>4970</v>
      </c>
      <c r="J24" s="81">
        <v>96200</v>
      </c>
      <c r="K24" s="81">
        <v>135553</v>
      </c>
      <c r="L24" s="81"/>
      <c r="M24" s="34">
        <f>G24/$R$24</f>
        <v>-117.16728624535315</v>
      </c>
      <c r="N24" s="34">
        <f t="shared" ref="N24:P24" si="23">H24/$R$24</f>
        <v>39612.881040892185</v>
      </c>
      <c r="O24" s="34">
        <f t="shared" si="23"/>
        <v>5709.0334572490701</v>
      </c>
      <c r="P24" s="34">
        <f t="shared" si="23"/>
        <v>110504.83271375463</v>
      </c>
      <c r="Q24" s="86">
        <v>0.89666666666666683</v>
      </c>
      <c r="R24" s="83">
        <f t="shared" si="3"/>
        <v>0.87055016181229783</v>
      </c>
      <c r="S24" s="84"/>
      <c r="T24" s="16">
        <v>0.89666666666666672</v>
      </c>
      <c r="U24" s="85">
        <f t="shared" si="4"/>
        <v>0.87055016181229783</v>
      </c>
    </row>
    <row r="25" spans="1:21" x14ac:dyDescent="0.25">
      <c r="A25" s="18"/>
      <c r="B25" s="34">
        <f t="shared" si="0"/>
        <v>-13.366803487104981</v>
      </c>
      <c r="C25" s="34">
        <f t="shared" si="0"/>
        <v>49.499487831456605</v>
      </c>
      <c r="D25" s="34">
        <f t="shared" si="0"/>
        <v>6.6783508899382511</v>
      </c>
      <c r="E25" s="34">
        <f t="shared" si="0"/>
        <v>89.370926262259388</v>
      </c>
      <c r="F25" s="34"/>
      <c r="G25" s="81">
        <v>-11909</v>
      </c>
      <c r="H25" s="81">
        <v>44101</v>
      </c>
      <c r="I25" s="81">
        <v>5950</v>
      </c>
      <c r="J25" s="81">
        <v>79624</v>
      </c>
      <c r="K25" s="81">
        <v>117766</v>
      </c>
      <c r="L25" s="81"/>
      <c r="M25" s="34">
        <f>G25/$R$25</f>
        <v>-13366.80348710498</v>
      </c>
      <c r="N25" s="34">
        <f t="shared" ref="N25:P25" si="24">H25/$R$25</f>
        <v>49499.487831456609</v>
      </c>
      <c r="O25" s="34">
        <f t="shared" si="24"/>
        <v>6678.3508899382514</v>
      </c>
      <c r="P25" s="34">
        <f t="shared" si="24"/>
        <v>89370.926262259381</v>
      </c>
      <c r="Q25" s="86">
        <v>0.91766666666666641</v>
      </c>
      <c r="R25" s="83">
        <f t="shared" si="3"/>
        <v>0.89093851132686053</v>
      </c>
      <c r="S25" s="84"/>
      <c r="T25" s="16">
        <v>0.91766666666666652</v>
      </c>
      <c r="U25" s="85">
        <f t="shared" si="4"/>
        <v>0.89093851132686053</v>
      </c>
    </row>
    <row r="26" spans="1:21" x14ac:dyDescent="0.25">
      <c r="A26" s="18"/>
      <c r="B26" s="34">
        <f t="shared" si="0"/>
        <v>-6.9820945220193362</v>
      </c>
      <c r="C26" s="34">
        <f t="shared" si="0"/>
        <v>47.864575725026867</v>
      </c>
      <c r="D26" s="34">
        <f t="shared" si="0"/>
        <v>7.151364124597209</v>
      </c>
      <c r="E26" s="34">
        <f t="shared" si="0"/>
        <v>114.20166487647694</v>
      </c>
      <c r="F26" s="34"/>
      <c r="G26" s="81">
        <v>-6311</v>
      </c>
      <c r="H26" s="81">
        <v>43264</v>
      </c>
      <c r="I26" s="81">
        <v>6464</v>
      </c>
      <c r="J26" s="81">
        <v>103225</v>
      </c>
      <c r="K26" s="81">
        <v>146642</v>
      </c>
      <c r="L26" s="81"/>
      <c r="M26" s="34">
        <f>G26/$R$26</f>
        <v>-6982.0945220193362</v>
      </c>
      <c r="N26" s="34">
        <f t="shared" ref="N26:P26" si="25">H26/$R$26</f>
        <v>47864.575725026865</v>
      </c>
      <c r="O26" s="34">
        <f t="shared" si="25"/>
        <v>7151.3641245972094</v>
      </c>
      <c r="P26" s="34">
        <f t="shared" si="25"/>
        <v>114201.66487647693</v>
      </c>
      <c r="Q26" s="86">
        <v>0.93099999999999983</v>
      </c>
      <c r="R26" s="83">
        <f t="shared" si="3"/>
        <v>0.90388349514563082</v>
      </c>
      <c r="S26" s="84"/>
      <c r="T26" s="16">
        <v>0.93099999999999983</v>
      </c>
      <c r="U26" s="85">
        <f t="shared" si="4"/>
        <v>0.90388349514563082</v>
      </c>
    </row>
    <row r="27" spans="1:21" x14ac:dyDescent="0.25">
      <c r="A27" s="18"/>
      <c r="B27" s="34">
        <f t="shared" si="0"/>
        <v>-15.139236804564911</v>
      </c>
      <c r="C27" s="34">
        <f t="shared" si="0"/>
        <v>35.199992867332391</v>
      </c>
      <c r="D27" s="34">
        <f t="shared" si="0"/>
        <v>4.5975320970042803</v>
      </c>
      <c r="E27" s="34">
        <f t="shared" si="0"/>
        <v>110.12918687589161</v>
      </c>
      <c r="F27" s="34"/>
      <c r="G27" s="81">
        <v>-13738</v>
      </c>
      <c r="H27" s="81">
        <v>31942</v>
      </c>
      <c r="I27" s="81">
        <v>4172</v>
      </c>
      <c r="J27" s="81">
        <v>99936</v>
      </c>
      <c r="K27" s="81">
        <v>122312</v>
      </c>
      <c r="L27" s="81"/>
      <c r="M27" s="34">
        <f>G27/$R$27</f>
        <v>-15139.236804564911</v>
      </c>
      <c r="N27" s="34">
        <f t="shared" ref="N27:P27" si="26">H27/$R$27</f>
        <v>35199.992867332388</v>
      </c>
      <c r="O27" s="34">
        <f t="shared" si="26"/>
        <v>4597.5320970042803</v>
      </c>
      <c r="P27" s="34">
        <f t="shared" si="26"/>
        <v>110129.18687589161</v>
      </c>
      <c r="Q27" s="86">
        <v>0.93466666666666642</v>
      </c>
      <c r="R27" s="83">
        <f t="shared" si="3"/>
        <v>0.90744336569579265</v>
      </c>
      <c r="S27" s="84"/>
      <c r="T27" s="16">
        <v>0.93466666666666653</v>
      </c>
      <c r="U27" s="85">
        <f t="shared" si="4"/>
        <v>0.90744336569579265</v>
      </c>
    </row>
    <row r="28" spans="1:21" x14ac:dyDescent="0.25">
      <c r="A28" s="18">
        <v>2016</v>
      </c>
      <c r="B28" s="34">
        <f t="shared" si="0"/>
        <v>-1.330910994764398</v>
      </c>
      <c r="C28" s="34">
        <f t="shared" si="0"/>
        <v>39.731036649214666</v>
      </c>
      <c r="D28" s="34">
        <f t="shared" si="0"/>
        <v>6.5078743455497392</v>
      </c>
      <c r="E28" s="34">
        <f t="shared" si="0"/>
        <v>77.158324607329845</v>
      </c>
      <c r="F28" s="34"/>
      <c r="G28" s="81">
        <v>-1234</v>
      </c>
      <c r="H28" s="81">
        <v>36838</v>
      </c>
      <c r="I28" s="81">
        <v>6034</v>
      </c>
      <c r="J28" s="81">
        <v>71540</v>
      </c>
      <c r="K28" s="81">
        <v>113178</v>
      </c>
      <c r="L28" s="81"/>
      <c r="M28" s="34">
        <f>G28/$R$28</f>
        <v>-1330.9109947643981</v>
      </c>
      <c r="N28" s="34">
        <f t="shared" ref="N28:P28" si="27">H28/$R$28</f>
        <v>39731.036649214664</v>
      </c>
      <c r="O28" s="34">
        <f t="shared" si="27"/>
        <v>6507.8743455497388</v>
      </c>
      <c r="P28" s="34">
        <f t="shared" si="27"/>
        <v>77158.324607329851</v>
      </c>
      <c r="Q28" s="86">
        <v>0.95499999999999996</v>
      </c>
      <c r="R28" s="83">
        <f t="shared" si="3"/>
        <v>0.9271844660194174</v>
      </c>
      <c r="S28" s="84"/>
      <c r="T28" s="16">
        <v>0.95499999999999996</v>
      </c>
      <c r="U28" s="85">
        <f t="shared" si="4"/>
        <v>0.9271844660194174</v>
      </c>
    </row>
    <row r="29" spans="1:21" x14ac:dyDescent="0.25">
      <c r="A29" s="18"/>
      <c r="B29" s="34">
        <f t="shared" si="0"/>
        <v>11.494800000000001</v>
      </c>
      <c r="C29" s="34">
        <f t="shared" si="0"/>
        <v>45.63058461538462</v>
      </c>
      <c r="D29" s="34">
        <f t="shared" si="0"/>
        <v>1.1293025641025642</v>
      </c>
      <c r="E29" s="34">
        <f t="shared" si="0"/>
        <v>99.10818461538463</v>
      </c>
      <c r="F29" s="34"/>
      <c r="G29" s="81">
        <v>10881</v>
      </c>
      <c r="H29" s="81">
        <v>43194</v>
      </c>
      <c r="I29" s="81">
        <v>1069</v>
      </c>
      <c r="J29" s="81">
        <v>93816</v>
      </c>
      <c r="K29" s="81">
        <v>148960</v>
      </c>
      <c r="L29" s="81"/>
      <c r="M29" s="34">
        <f>G29/$R$29</f>
        <v>11494.800000000001</v>
      </c>
      <c r="N29" s="34">
        <f t="shared" ref="N29:P29" si="28">H29/$R$29</f>
        <v>45630.584615384621</v>
      </c>
      <c r="O29" s="34">
        <f t="shared" si="28"/>
        <v>1129.3025641025642</v>
      </c>
      <c r="P29" s="34">
        <f t="shared" si="28"/>
        <v>99108.184615384627</v>
      </c>
      <c r="Q29" s="86">
        <v>0.97499999999999998</v>
      </c>
      <c r="R29" s="83">
        <f t="shared" si="3"/>
        <v>0.94660194174757273</v>
      </c>
      <c r="S29" s="84"/>
      <c r="T29" s="16">
        <v>0.97499999999999998</v>
      </c>
      <c r="U29" s="85">
        <f t="shared" si="4"/>
        <v>0.94660194174757273</v>
      </c>
    </row>
    <row r="30" spans="1:21" x14ac:dyDescent="0.25">
      <c r="A30" s="18"/>
      <c r="B30" s="34">
        <f t="shared" si="0"/>
        <v>14.958480243161095</v>
      </c>
      <c r="C30" s="34">
        <f t="shared" si="0"/>
        <v>90.61286727456941</v>
      </c>
      <c r="D30" s="34">
        <f t="shared" si="0"/>
        <v>2.5264741641337385</v>
      </c>
      <c r="E30" s="34">
        <f t="shared" si="0"/>
        <v>121.9428166160081</v>
      </c>
      <c r="F30" s="34"/>
      <c r="G30" s="81">
        <v>14334</v>
      </c>
      <c r="H30" s="81">
        <v>86830</v>
      </c>
      <c r="I30" s="81">
        <v>2421</v>
      </c>
      <c r="J30" s="81">
        <v>116852</v>
      </c>
      <c r="K30" s="81">
        <v>220437</v>
      </c>
      <c r="L30" s="81"/>
      <c r="M30" s="34">
        <f>G30/$R$30</f>
        <v>14958.480243161095</v>
      </c>
      <c r="N30" s="34">
        <f t="shared" ref="N30:P30" si="29">H30/$R$30</f>
        <v>90612.867274569406</v>
      </c>
      <c r="O30" s="34">
        <f t="shared" si="29"/>
        <v>2526.4741641337387</v>
      </c>
      <c r="P30" s="34">
        <f t="shared" si="29"/>
        <v>121942.8166160081</v>
      </c>
      <c r="Q30" s="86">
        <v>0.98699999999999999</v>
      </c>
      <c r="R30" s="83">
        <f t="shared" si="3"/>
        <v>0.95825242718446602</v>
      </c>
      <c r="S30" s="84"/>
      <c r="T30" s="16">
        <v>0.98699999999999999</v>
      </c>
      <c r="U30" s="85">
        <f t="shared" si="4"/>
        <v>0.95825242718446602</v>
      </c>
    </row>
    <row r="31" spans="1:21" x14ac:dyDescent="0.25">
      <c r="A31" s="18"/>
      <c r="B31" s="34">
        <f t="shared" si="0"/>
        <v>24.517377049180329</v>
      </c>
      <c r="C31" s="34">
        <f t="shared" si="0"/>
        <v>41.898497825359655</v>
      </c>
      <c r="D31" s="34">
        <f t="shared" si="0"/>
        <v>2.3518735362997658</v>
      </c>
      <c r="E31" s="34">
        <f t="shared" si="0"/>
        <v>108.29783205085315</v>
      </c>
      <c r="F31" s="34"/>
      <c r="G31" s="81">
        <v>23716</v>
      </c>
      <c r="H31" s="81">
        <v>40529</v>
      </c>
      <c r="I31" s="81">
        <v>2275</v>
      </c>
      <c r="J31" s="81">
        <v>104758</v>
      </c>
      <c r="K31" s="81">
        <v>171278</v>
      </c>
      <c r="L31" s="81"/>
      <c r="M31" s="34">
        <f>G31/$R$31</f>
        <v>24517.37704918033</v>
      </c>
      <c r="N31" s="34">
        <f t="shared" ref="N31:P31" si="30">H31/$R$31</f>
        <v>41898.497825359656</v>
      </c>
      <c r="O31" s="34">
        <f t="shared" si="30"/>
        <v>2351.8735362997659</v>
      </c>
      <c r="P31" s="34">
        <f t="shared" si="30"/>
        <v>108297.83205085315</v>
      </c>
      <c r="Q31" s="86">
        <v>0.99633333333333329</v>
      </c>
      <c r="R31" s="83">
        <f t="shared" si="3"/>
        <v>0.96731391585760507</v>
      </c>
      <c r="S31" s="84"/>
      <c r="T31" s="16">
        <v>0.99633333333333329</v>
      </c>
      <c r="U31" s="85">
        <f t="shared" si="4"/>
        <v>0.96731391585760507</v>
      </c>
    </row>
    <row r="32" spans="1:21" x14ac:dyDescent="0.25">
      <c r="A32" s="18">
        <v>2017</v>
      </c>
      <c r="B32" s="34">
        <f t="shared" si="0"/>
        <v>14.109917925147734</v>
      </c>
      <c r="C32" s="34">
        <f t="shared" si="0"/>
        <v>30.2040906106369</v>
      </c>
      <c r="D32" s="34">
        <f t="shared" si="0"/>
        <v>1.4628299409061063</v>
      </c>
      <c r="E32" s="34">
        <f t="shared" si="0"/>
        <v>74.269560078791855</v>
      </c>
      <c r="F32" s="34"/>
      <c r="G32" s="81">
        <v>13909</v>
      </c>
      <c r="H32" s="81">
        <v>29774</v>
      </c>
      <c r="I32" s="81">
        <v>1442</v>
      </c>
      <c r="J32" s="81">
        <v>73212</v>
      </c>
      <c r="K32" s="81">
        <v>118337</v>
      </c>
      <c r="L32" s="81"/>
      <c r="M32" s="34">
        <f t="shared" ref="M32:P32" si="31">G32/$R$32</f>
        <v>14109.917925147734</v>
      </c>
      <c r="N32" s="34">
        <f t="shared" si="31"/>
        <v>30204.0906106369</v>
      </c>
      <c r="O32" s="34">
        <f t="shared" si="31"/>
        <v>1462.8299409061062</v>
      </c>
      <c r="P32" s="34">
        <f t="shared" si="31"/>
        <v>74269.560078791852</v>
      </c>
      <c r="Q32" s="86">
        <v>1.0153333333333334</v>
      </c>
      <c r="R32" s="83">
        <f t="shared" si="3"/>
        <v>0.98576051779935281</v>
      </c>
      <c r="S32" s="84"/>
      <c r="T32" s="16">
        <v>1.0153333333333334</v>
      </c>
      <c r="U32" s="85">
        <f t="shared" si="4"/>
        <v>0.98576051779935281</v>
      </c>
    </row>
    <row r="33" spans="2:21" x14ac:dyDescent="0.25">
      <c r="B33" s="34">
        <f t="shared" si="0"/>
        <v>-9.8217857142857152</v>
      </c>
      <c r="C33" s="34">
        <f t="shared" si="0"/>
        <v>46.462363636363641</v>
      </c>
      <c r="D33" s="34">
        <f t="shared" si="0"/>
        <v>0.86981493506493524</v>
      </c>
      <c r="E33" s="34">
        <f t="shared" si="0"/>
        <v>231.26442857142857</v>
      </c>
      <c r="G33" s="81">
        <v>-9790</v>
      </c>
      <c r="H33" s="81">
        <v>46312</v>
      </c>
      <c r="I33" s="81">
        <v>867</v>
      </c>
      <c r="J33" s="81">
        <v>230516</v>
      </c>
      <c r="K33" s="81">
        <v>267905</v>
      </c>
      <c r="L33" s="81"/>
      <c r="M33" s="34">
        <f>G33/$R$33</f>
        <v>-9821.7857142857156</v>
      </c>
      <c r="N33" s="34">
        <f t="shared" ref="N33:P33" si="32">H33/$R$33</f>
        <v>46462.36363636364</v>
      </c>
      <c r="O33" s="34">
        <f t="shared" si="32"/>
        <v>869.81493506493518</v>
      </c>
      <c r="P33" s="34">
        <f t="shared" si="32"/>
        <v>231264.42857142858</v>
      </c>
      <c r="Q33" s="86">
        <v>1.0266666666666666</v>
      </c>
      <c r="R33" s="83">
        <f t="shared" si="3"/>
        <v>0.99676375404530737</v>
      </c>
      <c r="S33" s="84"/>
      <c r="T33" s="16">
        <v>1.0266666666666666</v>
      </c>
      <c r="U33" s="85">
        <f t="shared" si="4"/>
        <v>0.99676375404530737</v>
      </c>
    </row>
    <row r="34" spans="2:21" x14ac:dyDescent="0.25">
      <c r="B34" s="34">
        <f>M34/1000</f>
        <v>6.9329999999999998</v>
      </c>
      <c r="C34" s="34">
        <f t="shared" ref="C34:E34" si="33">N34/1000</f>
        <v>52.351999999999997</v>
      </c>
      <c r="D34" s="34">
        <f t="shared" si="33"/>
        <v>2.266</v>
      </c>
      <c r="E34" s="34">
        <f t="shared" si="33"/>
        <v>105.44199999999999</v>
      </c>
      <c r="G34" s="81">
        <v>6933</v>
      </c>
      <c r="H34" s="81">
        <v>52352</v>
      </c>
      <c r="I34" s="81">
        <v>2266</v>
      </c>
      <c r="J34" s="81">
        <v>105442</v>
      </c>
      <c r="K34" s="81">
        <v>166993</v>
      </c>
      <c r="M34" s="19">
        <f>G34/$R$34</f>
        <v>6933</v>
      </c>
      <c r="N34" s="19">
        <f t="shared" ref="N34:P34" si="34">H34/$R$34</f>
        <v>52352</v>
      </c>
      <c r="O34" s="19">
        <f t="shared" si="34"/>
        <v>2266</v>
      </c>
      <c r="P34" s="19">
        <f t="shared" si="34"/>
        <v>105442</v>
      </c>
      <c r="Q34" s="86">
        <v>1.03</v>
      </c>
      <c r="R34" s="83">
        <f t="shared" si="3"/>
        <v>1</v>
      </c>
      <c r="T34" s="16">
        <v>1.03</v>
      </c>
      <c r="U34" s="85">
        <f t="shared" si="4"/>
        <v>1</v>
      </c>
    </row>
  </sheetData>
  <conditionalFormatting sqref="T16 L16">
    <cfRule type="cellIs" dxfId="13" priority="12" stopIfTrue="1" operator="lessThan">
      <formula>0</formula>
    </cfRule>
  </conditionalFormatting>
  <conditionalFormatting sqref="A33:A65469 A1:A2">
    <cfRule type="cellIs" dxfId="12" priority="11" stopIfTrue="1" operator="lessThan">
      <formula>0</formula>
    </cfRule>
  </conditionalFormatting>
  <conditionalFormatting sqref="T11">
    <cfRule type="cellIs" dxfId="11" priority="10" stopIfTrue="1" operator="lessThan">
      <formula>0</formula>
    </cfRule>
  </conditionalFormatting>
  <conditionalFormatting sqref="L11">
    <cfRule type="cellIs" dxfId="10" priority="9" stopIfTrue="1" operator="lessThan">
      <formula>0</formula>
    </cfRule>
  </conditionalFormatting>
  <conditionalFormatting sqref="T17">
    <cfRule type="cellIs" dxfId="9" priority="8" stopIfTrue="1" operator="lessThan">
      <formula>0</formula>
    </cfRule>
  </conditionalFormatting>
  <conditionalFormatting sqref="L17">
    <cfRule type="cellIs" dxfId="8" priority="7" stopIfTrue="1" operator="lessThan">
      <formula>0</formula>
    </cfRule>
  </conditionalFormatting>
  <conditionalFormatting sqref="A8 A16 A24">
    <cfRule type="cellIs" dxfId="7" priority="2" stopIfTrue="1" operator="lessThan">
      <formula>0</formula>
    </cfRule>
  </conditionalFormatting>
  <conditionalFormatting sqref="T12">
    <cfRule type="cellIs" dxfId="6" priority="6" stopIfTrue="1" operator="lessThan">
      <formula>0</formula>
    </cfRule>
  </conditionalFormatting>
  <conditionalFormatting sqref="L12">
    <cfRule type="cellIs" dxfId="5" priority="5" stopIfTrue="1" operator="lessThan">
      <formula>0</formula>
    </cfRule>
  </conditionalFormatting>
  <conditionalFormatting sqref="T13">
    <cfRule type="cellIs" dxfId="4" priority="4" stopIfTrue="1" operator="lessThan">
      <formula>0</formula>
    </cfRule>
  </conditionalFormatting>
  <conditionalFormatting sqref="L13">
    <cfRule type="cellIs" dxfId="3" priority="3" stopIfTrue="1" operator="lessThan">
      <formula>0</formula>
    </cfRule>
  </conditionalFormatting>
  <conditionalFormatting sqref="A6 A14 A22 A30">
    <cfRule type="cellIs" dxfId="2" priority="1" stopIfTrue="1" operator="lessThan">
      <formula>0</formula>
    </cfRule>
  </conditionalFormatting>
  <pageMargins left="0.7" right="0.7" top="0.75" bottom="0.75" header="0.3" footer="0.3"/>
  <pageSetup paperSize="9"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H16"/>
  <sheetViews>
    <sheetView tabSelected="1" zoomScale="85" zoomScaleNormal="85" workbookViewId="0">
      <pane xSplit="3" ySplit="4" topLeftCell="D5" activePane="bottomRight" state="frozen"/>
      <selection pane="topRight" activeCell="D1" sqref="D1"/>
      <selection pane="bottomLeft" activeCell="A5" sqref="A5"/>
      <selection pane="bottomRight" activeCell="G12" sqref="G12"/>
    </sheetView>
  </sheetViews>
  <sheetFormatPr defaultRowHeight="15" x14ac:dyDescent="0.25"/>
  <sheetData>
    <row r="1" spans="1:8" ht="26.25" x14ac:dyDescent="0.4">
      <c r="A1" s="1" t="s">
        <v>232</v>
      </c>
    </row>
    <row r="3" spans="1:8" x14ac:dyDescent="0.25">
      <c r="D3" t="s">
        <v>220</v>
      </c>
      <c r="G3" s="5" t="s">
        <v>219</v>
      </c>
    </row>
    <row r="4" spans="1:8" s="13" customFormat="1" x14ac:dyDescent="0.25">
      <c r="D4" s="13" t="s">
        <v>218</v>
      </c>
      <c r="E4" s="13" t="s">
        <v>217</v>
      </c>
      <c r="G4" s="13" t="s">
        <v>218</v>
      </c>
      <c r="H4" s="13" t="s">
        <v>217</v>
      </c>
    </row>
    <row r="5" spans="1:8" x14ac:dyDescent="0.25">
      <c r="A5" t="s">
        <v>216</v>
      </c>
      <c r="B5">
        <v>2016</v>
      </c>
      <c r="C5" t="s">
        <v>210</v>
      </c>
      <c r="D5" s="110">
        <f t="shared" ref="D5:D12" si="0">(1+G5)^(1/4)-1</f>
        <v>-3.0135952867089699E-3</v>
      </c>
      <c r="E5" s="110">
        <f t="shared" ref="E5:E11" si="1">(1+H5)^(1/4)-1</f>
        <v>-2.0060281549298953E-3</v>
      </c>
      <c r="G5" s="15">
        <v>-1.2E-2</v>
      </c>
      <c r="H5" s="15">
        <v>-8.0000000000000002E-3</v>
      </c>
    </row>
    <row r="6" spans="1:8" x14ac:dyDescent="0.25">
      <c r="A6" t="s">
        <v>215</v>
      </c>
      <c r="C6" t="s">
        <v>208</v>
      </c>
      <c r="D6" s="110">
        <f t="shared" si="0"/>
        <v>8.1498280423168978E-3</v>
      </c>
      <c r="E6" s="110">
        <f t="shared" si="1"/>
        <v>8.8809900082158499E-3</v>
      </c>
      <c r="G6" s="15">
        <v>3.3000000000000002E-2</v>
      </c>
      <c r="H6" s="15">
        <v>3.6000000000000004E-2</v>
      </c>
    </row>
    <row r="7" spans="1:8" x14ac:dyDescent="0.25">
      <c r="A7" t="s">
        <v>214</v>
      </c>
      <c r="C7" t="s">
        <v>206</v>
      </c>
      <c r="D7" s="110">
        <f t="shared" si="0"/>
        <v>4.9962543689940908E-4</v>
      </c>
      <c r="E7" s="110">
        <f t="shared" si="1"/>
        <v>2.4906793143211203E-3</v>
      </c>
      <c r="G7" s="15">
        <v>2E-3</v>
      </c>
      <c r="H7" s="15">
        <v>0.01</v>
      </c>
    </row>
    <row r="8" spans="1:8" s="59" customFormat="1" x14ac:dyDescent="0.25">
      <c r="A8" s="59" t="s">
        <v>213</v>
      </c>
      <c r="C8" s="59" t="s">
        <v>212</v>
      </c>
      <c r="D8" s="116">
        <f t="shared" si="0"/>
        <v>-7.5084522961477163E-4</v>
      </c>
      <c r="E8" s="116">
        <f t="shared" si="1"/>
        <v>9.985034904038681E-4</v>
      </c>
      <c r="G8" s="117">
        <v>-3.0000000000000001E-3</v>
      </c>
      <c r="H8" s="117">
        <v>4.0000000000000001E-3</v>
      </c>
    </row>
    <row r="9" spans="1:8" s="59" customFormat="1" x14ac:dyDescent="0.25">
      <c r="A9" s="59" t="s">
        <v>211</v>
      </c>
      <c r="B9" s="59">
        <v>2017</v>
      </c>
      <c r="C9" s="59" t="s">
        <v>210</v>
      </c>
      <c r="D9" s="116">
        <f t="shared" si="0"/>
        <v>-1.7546125985610228E-3</v>
      </c>
      <c r="E9" s="116">
        <f t="shared" si="1"/>
        <v>-1.2523506095245551E-3</v>
      </c>
      <c r="G9" s="117">
        <v>-6.9999999999999993E-3</v>
      </c>
      <c r="H9" s="117">
        <v>-5.0000000000000001E-3</v>
      </c>
    </row>
    <row r="10" spans="1:8" x14ac:dyDescent="0.25">
      <c r="A10" t="s">
        <v>209</v>
      </c>
      <c r="C10" t="s">
        <v>208</v>
      </c>
      <c r="D10" s="110">
        <f t="shared" si="0"/>
        <v>6.192246325636086E-3</v>
      </c>
      <c r="E10" s="110">
        <f t="shared" si="1"/>
        <v>7.1724639967380988E-3</v>
      </c>
      <c r="G10" s="15">
        <v>2.5000000000000001E-2</v>
      </c>
      <c r="H10" s="15">
        <v>2.8999999999999998E-2</v>
      </c>
    </row>
    <row r="11" spans="1:8" x14ac:dyDescent="0.25">
      <c r="A11" t="s">
        <v>207</v>
      </c>
      <c r="C11" t="s">
        <v>206</v>
      </c>
      <c r="D11" s="110">
        <f t="shared" si="0"/>
        <v>4.9629315732038215E-3</v>
      </c>
      <c r="E11" s="110">
        <f t="shared" si="1"/>
        <v>5.7010612896968293E-3</v>
      </c>
      <c r="G11" s="15">
        <v>0.02</v>
      </c>
      <c r="H11" s="15">
        <v>2.3E-2</v>
      </c>
    </row>
    <row r="12" spans="1:8" x14ac:dyDescent="0.25">
      <c r="A12" t="s">
        <v>237</v>
      </c>
      <c r="C12" t="s">
        <v>212</v>
      </c>
      <c r="D12" s="110">
        <f t="shared" si="0"/>
        <v>7.6615015110583773E-3</v>
      </c>
      <c r="E12" s="118" t="s">
        <v>238</v>
      </c>
      <c r="G12" s="15">
        <v>3.1E-2</v>
      </c>
      <c r="H12" s="118" t="s">
        <v>238</v>
      </c>
    </row>
    <row r="14" spans="1:8" x14ac:dyDescent="0.25">
      <c r="A14" t="s">
        <v>236</v>
      </c>
    </row>
    <row r="16" spans="1:8" x14ac:dyDescent="0.25">
      <c r="A16" t="s">
        <v>44</v>
      </c>
    </row>
  </sheetData>
  <conditionalFormatting sqref="A1">
    <cfRule type="cellIs" dxfId="1" priority="1" stopIfTrue="1" operator="lessThan">
      <formula>0</formula>
    </cfRule>
  </conditionalFormatting>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27"/>
  <sheetViews>
    <sheetView zoomScale="77" zoomScaleNormal="77" workbookViewId="0">
      <pane xSplit="1" ySplit="3" topLeftCell="B4" activePane="bottomRight" state="frozen"/>
      <selection pane="topRight" activeCell="B1" sqref="B1"/>
      <selection pane="bottomLeft" activeCell="A4" sqref="A4"/>
      <selection pane="bottomRight" activeCell="F27" sqref="F27"/>
    </sheetView>
  </sheetViews>
  <sheetFormatPr defaultRowHeight="15" x14ac:dyDescent="0.25"/>
  <cols>
    <col min="2" max="2" width="14.5703125" style="115" customWidth="1"/>
    <col min="3" max="3" width="9.140625" style="115"/>
    <col min="4" max="4" width="13.42578125" style="115" bestFit="1" customWidth="1"/>
    <col min="5" max="7" width="9.140625" style="115"/>
    <col min="8" max="8" width="20.42578125" style="115" bestFit="1" customWidth="1"/>
  </cols>
  <sheetData>
    <row r="1" spans="1:3" ht="26.25" x14ac:dyDescent="0.4">
      <c r="A1" s="1" t="s">
        <v>235</v>
      </c>
    </row>
    <row r="3" spans="1:3" s="115" customFormat="1" x14ac:dyDescent="0.25">
      <c r="B3" s="115" t="s">
        <v>234</v>
      </c>
      <c r="C3" s="115" t="s">
        <v>233</v>
      </c>
    </row>
    <row r="4" spans="1:3" x14ac:dyDescent="0.25">
      <c r="A4">
        <v>1994</v>
      </c>
      <c r="B4" s="61">
        <v>61000</v>
      </c>
      <c r="C4" s="15">
        <v>2.3699316642730173E-2</v>
      </c>
    </row>
    <row r="5" spans="1:3" x14ac:dyDescent="0.25">
      <c r="A5">
        <v>1995</v>
      </c>
      <c r="B5" s="61">
        <v>61000</v>
      </c>
      <c r="C5" s="15">
        <v>2.1408955139977426E-2</v>
      </c>
    </row>
    <row r="6" spans="1:3" x14ac:dyDescent="0.25">
      <c r="A6" s="115">
        <v>1996</v>
      </c>
      <c r="B6" s="61">
        <v>63000</v>
      </c>
      <c r="C6" s="15">
        <v>1.891060402671596E-2</v>
      </c>
    </row>
    <row r="7" spans="1:3" x14ac:dyDescent="0.25">
      <c r="A7" s="115">
        <v>1997</v>
      </c>
      <c r="B7" s="61">
        <v>63000</v>
      </c>
      <c r="C7" s="15">
        <v>1.6851133858210909E-2</v>
      </c>
    </row>
    <row r="8" spans="1:3" x14ac:dyDescent="0.25">
      <c r="A8" s="115">
        <v>1998</v>
      </c>
      <c r="B8" s="61">
        <v>63000</v>
      </c>
      <c r="C8" s="15">
        <v>1.5435711878329705E-2</v>
      </c>
    </row>
    <row r="9" spans="1:3" x14ac:dyDescent="0.25">
      <c r="A9" s="115">
        <v>1999</v>
      </c>
      <c r="B9" s="61">
        <v>63000</v>
      </c>
      <c r="C9" s="15">
        <v>1.4906836288429481E-2</v>
      </c>
    </row>
    <row r="10" spans="1:3" x14ac:dyDescent="0.25">
      <c r="A10" s="115">
        <v>2000</v>
      </c>
      <c r="B10" s="61">
        <v>65000</v>
      </c>
      <c r="C10" s="15">
        <v>1.4991410401067329E-2</v>
      </c>
    </row>
    <row r="11" spans="1:3" x14ac:dyDescent="0.25">
      <c r="A11" s="115">
        <v>2001</v>
      </c>
      <c r="B11" s="61">
        <v>66000</v>
      </c>
      <c r="C11" s="15"/>
    </row>
    <row r="12" spans="1:3" x14ac:dyDescent="0.25">
      <c r="A12" s="115">
        <v>2002</v>
      </c>
      <c r="B12" s="61">
        <v>67000</v>
      </c>
      <c r="C12" s="15">
        <v>1.3415452568934061E-2</v>
      </c>
    </row>
    <row r="13" spans="1:3" x14ac:dyDescent="0.25">
      <c r="A13" s="115">
        <v>2003</v>
      </c>
      <c r="B13" s="61">
        <v>69000</v>
      </c>
      <c r="C13" s="15">
        <v>1.1753942432102926E-2</v>
      </c>
    </row>
    <row r="14" spans="1:3" x14ac:dyDescent="0.25">
      <c r="A14" s="115">
        <v>2004</v>
      </c>
      <c r="B14" s="61">
        <v>71000</v>
      </c>
      <c r="C14" s="15">
        <v>1.2056059884058223E-2</v>
      </c>
    </row>
    <row r="15" spans="1:3" x14ac:dyDescent="0.25">
      <c r="A15" s="115">
        <v>2005</v>
      </c>
      <c r="B15" s="61">
        <v>74000</v>
      </c>
      <c r="C15" s="15">
        <v>1.2360422067668297E-2</v>
      </c>
    </row>
    <row r="16" spans="1:3" x14ac:dyDescent="0.25">
      <c r="A16" s="115">
        <v>2006</v>
      </c>
      <c r="B16" s="61">
        <v>77000</v>
      </c>
      <c r="C16" s="15">
        <v>1.2667151346408723E-2</v>
      </c>
    </row>
    <row r="17" spans="1:3" x14ac:dyDescent="0.25">
      <c r="A17" s="115">
        <v>2007</v>
      </c>
      <c r="B17" s="61">
        <v>80000</v>
      </c>
      <c r="C17" s="15">
        <v>1.2976320680097242E-2</v>
      </c>
    </row>
    <row r="18" spans="1:3" x14ac:dyDescent="0.25">
      <c r="A18" s="115">
        <v>2008</v>
      </c>
      <c r="B18" s="61">
        <v>81000</v>
      </c>
      <c r="C18" s="15">
        <v>1.3288002222518136E-2</v>
      </c>
    </row>
    <row r="19" spans="1:3" x14ac:dyDescent="0.25">
      <c r="A19" s="115">
        <v>2009</v>
      </c>
      <c r="B19" s="61">
        <v>79000</v>
      </c>
      <c r="C19" s="15">
        <v>1.3602287308724703E-2</v>
      </c>
    </row>
    <row r="20" spans="1:3" x14ac:dyDescent="0.25">
      <c r="A20" s="115">
        <v>2010</v>
      </c>
      <c r="B20" s="61">
        <v>80000</v>
      </c>
      <c r="C20" s="15">
        <v>1.391923246337301E-2</v>
      </c>
    </row>
    <row r="21" spans="1:3" x14ac:dyDescent="0.25">
      <c r="A21" s="115">
        <v>2011</v>
      </c>
      <c r="B21" s="61">
        <v>82000</v>
      </c>
      <c r="C21" s="15">
        <v>1.4238920440025948E-2</v>
      </c>
    </row>
    <row r="22" spans="1:3" x14ac:dyDescent="0.25">
      <c r="A22" s="115">
        <v>2012</v>
      </c>
      <c r="B22" s="61">
        <v>83000</v>
      </c>
      <c r="C22" s="15">
        <v>1.4561391074614294E-2</v>
      </c>
    </row>
    <row r="23" spans="1:3" x14ac:dyDescent="0.25">
      <c r="A23" s="115">
        <v>2013</v>
      </c>
      <c r="B23" s="61">
        <v>83000</v>
      </c>
      <c r="C23" s="15">
        <v>1.4886710160817884E-2</v>
      </c>
    </row>
    <row r="24" spans="1:3" x14ac:dyDescent="0.25">
      <c r="A24" s="115">
        <v>2014</v>
      </c>
      <c r="B24" s="61">
        <v>84000</v>
      </c>
      <c r="C24" s="15">
        <v>1.5214925803114898E-2</v>
      </c>
    </row>
    <row r="25" spans="1:3" x14ac:dyDescent="0.25">
      <c r="A25" s="115">
        <v>2015</v>
      </c>
      <c r="B25" s="61">
        <v>83000</v>
      </c>
      <c r="C25" s="15">
        <v>1.5546076286305777E-2</v>
      </c>
    </row>
    <row r="26" spans="1:3" x14ac:dyDescent="0.25">
      <c r="A26" s="115">
        <v>2016</v>
      </c>
      <c r="B26" s="61">
        <v>83000</v>
      </c>
      <c r="C26" s="15">
        <v>1.5880202192990023E-2</v>
      </c>
    </row>
    <row r="27" spans="1:3" x14ac:dyDescent="0.25">
      <c r="A27" s="115">
        <v>2017</v>
      </c>
      <c r="B27" s="61">
        <v>82000</v>
      </c>
      <c r="C27" s="15">
        <v>1.6217341963367105E-2</v>
      </c>
    </row>
  </sheetData>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I83"/>
  <sheetViews>
    <sheetView zoomScale="77" zoomScaleNormal="77" workbookViewId="0">
      <pane xSplit="3" ySplit="3" topLeftCell="D4" activePane="bottomRight" state="frozen"/>
      <selection pane="topRight" activeCell="D1" sqref="D1"/>
      <selection pane="bottomLeft" activeCell="A6" sqref="A6"/>
      <selection pane="bottomRight" activeCell="D1" sqref="D1"/>
    </sheetView>
  </sheetViews>
  <sheetFormatPr defaultRowHeight="15" x14ac:dyDescent="0.25"/>
  <cols>
    <col min="4" max="4" width="9.85546875" bestFit="1" customWidth="1"/>
    <col min="5" max="7" width="9.85546875" customWidth="1"/>
    <col min="8" max="8" width="9.85546875" bestFit="1" customWidth="1"/>
    <col min="9" max="9" width="14.42578125" bestFit="1" customWidth="1"/>
  </cols>
  <sheetData>
    <row r="1" spans="1:9" ht="26.25" x14ac:dyDescent="0.4">
      <c r="A1" s="1" t="s">
        <v>224</v>
      </c>
    </row>
    <row r="3" spans="1:9" x14ac:dyDescent="0.25">
      <c r="D3" t="s">
        <v>223</v>
      </c>
    </row>
    <row r="4" spans="1:9" x14ac:dyDescent="0.25">
      <c r="A4">
        <v>2011</v>
      </c>
      <c r="B4">
        <f t="shared" ref="B4:B35" si="0">IF(A4&gt;A3,A4,"")</f>
        <v>2011</v>
      </c>
      <c r="C4">
        <v>9</v>
      </c>
      <c r="D4" s="8">
        <v>5.93</v>
      </c>
      <c r="E4" s="49"/>
      <c r="F4" s="86"/>
      <c r="G4" s="8"/>
      <c r="H4" s="8"/>
      <c r="I4" s="8"/>
    </row>
    <row r="5" spans="1:9" x14ac:dyDescent="0.25">
      <c r="A5">
        <v>2011</v>
      </c>
      <c r="B5" t="str">
        <f t="shared" si="0"/>
        <v/>
      </c>
      <c r="C5">
        <v>11</v>
      </c>
      <c r="D5" s="8">
        <v>3.32</v>
      </c>
      <c r="E5" s="49"/>
      <c r="F5" s="86"/>
      <c r="G5" s="8"/>
      <c r="H5" s="8"/>
      <c r="I5" s="8"/>
    </row>
    <row r="6" spans="1:9" x14ac:dyDescent="0.25">
      <c r="A6">
        <v>2011</v>
      </c>
      <c r="B6" t="str">
        <f t="shared" si="0"/>
        <v/>
      </c>
      <c r="C6">
        <v>12</v>
      </c>
      <c r="D6" s="8">
        <v>3.45</v>
      </c>
      <c r="E6" s="49"/>
      <c r="F6" s="86"/>
      <c r="G6" s="8"/>
      <c r="H6" s="8"/>
      <c r="I6" s="8"/>
    </row>
    <row r="7" spans="1:9" x14ac:dyDescent="0.25">
      <c r="A7">
        <v>2012</v>
      </c>
      <c r="B7">
        <f t="shared" si="0"/>
        <v>2012</v>
      </c>
      <c r="C7">
        <v>1</v>
      </c>
      <c r="D7" s="8">
        <v>4.9000000000000004</v>
      </c>
      <c r="E7" s="49"/>
      <c r="F7" s="86"/>
      <c r="G7" s="8"/>
      <c r="H7" s="8"/>
      <c r="I7" s="8"/>
    </row>
    <row r="8" spans="1:9" x14ac:dyDescent="0.25">
      <c r="A8">
        <v>2012</v>
      </c>
      <c r="B8" t="str">
        <f t="shared" si="0"/>
        <v/>
      </c>
      <c r="C8">
        <v>2</v>
      </c>
      <c r="D8" s="8">
        <v>5.9</v>
      </c>
      <c r="E8" s="49"/>
      <c r="F8" s="86"/>
      <c r="G8" s="8"/>
      <c r="H8" s="8"/>
      <c r="I8" s="8"/>
    </row>
    <row r="9" spans="1:9" x14ac:dyDescent="0.25">
      <c r="A9">
        <v>2012</v>
      </c>
      <c r="B9" t="str">
        <f t="shared" si="0"/>
        <v/>
      </c>
      <c r="C9">
        <v>3</v>
      </c>
      <c r="D9" s="8">
        <v>5</v>
      </c>
      <c r="E9" s="49"/>
      <c r="F9" s="86"/>
      <c r="G9" s="8"/>
      <c r="H9" s="8"/>
      <c r="I9" s="8"/>
    </row>
    <row r="10" spans="1:9" x14ac:dyDescent="0.25">
      <c r="A10">
        <v>2012</v>
      </c>
      <c r="B10" t="str">
        <f t="shared" si="0"/>
        <v/>
      </c>
      <c r="C10">
        <v>4</v>
      </c>
      <c r="D10" s="8">
        <v>4.79</v>
      </c>
      <c r="E10" s="49"/>
      <c r="F10" s="86"/>
      <c r="G10" s="8"/>
      <c r="H10" s="8"/>
      <c r="I10" s="8"/>
    </row>
    <row r="11" spans="1:9" x14ac:dyDescent="0.25">
      <c r="A11">
        <v>2012</v>
      </c>
      <c r="B11" t="str">
        <f t="shared" si="0"/>
        <v/>
      </c>
      <c r="C11">
        <v>5</v>
      </c>
      <c r="D11" s="8">
        <v>4.97</v>
      </c>
      <c r="E11" s="49"/>
      <c r="F11" s="86"/>
      <c r="G11" s="8"/>
      <c r="H11" s="8"/>
      <c r="I11" s="8"/>
    </row>
    <row r="12" spans="1:9" x14ac:dyDescent="0.25">
      <c r="A12">
        <v>2012</v>
      </c>
      <c r="B12" t="str">
        <f t="shared" si="0"/>
        <v/>
      </c>
      <c r="C12">
        <v>6</v>
      </c>
      <c r="D12" s="8">
        <v>5.21</v>
      </c>
      <c r="E12" s="49"/>
      <c r="F12" s="86"/>
      <c r="G12" s="8"/>
      <c r="H12" s="8"/>
      <c r="I12" s="8"/>
    </row>
    <row r="13" spans="1:9" x14ac:dyDescent="0.25">
      <c r="A13">
        <v>2012</v>
      </c>
      <c r="B13" t="str">
        <f t="shared" si="0"/>
        <v/>
      </c>
      <c r="C13">
        <v>7</v>
      </c>
      <c r="D13" s="8">
        <v>6.55</v>
      </c>
      <c r="E13" s="49"/>
      <c r="F13" s="86"/>
      <c r="G13" s="8"/>
      <c r="H13" s="8"/>
      <c r="I13" s="8"/>
    </row>
    <row r="14" spans="1:9" x14ac:dyDescent="0.25">
      <c r="A14">
        <v>2012</v>
      </c>
      <c r="B14" t="str">
        <f t="shared" si="0"/>
        <v/>
      </c>
      <c r="C14">
        <v>8</v>
      </c>
      <c r="D14" s="8">
        <v>9.33</v>
      </c>
      <c r="E14" s="49"/>
      <c r="F14" s="86"/>
      <c r="G14" s="8"/>
      <c r="H14" s="8"/>
      <c r="I14" s="8"/>
    </row>
    <row r="15" spans="1:9" x14ac:dyDescent="0.25">
      <c r="A15">
        <v>2012</v>
      </c>
      <c r="B15" t="str">
        <f t="shared" si="0"/>
        <v/>
      </c>
      <c r="C15">
        <v>9</v>
      </c>
      <c r="D15" s="8">
        <v>9.9700000000000006</v>
      </c>
      <c r="E15" s="49"/>
      <c r="F15" s="86"/>
      <c r="G15" s="8"/>
      <c r="H15" s="8"/>
      <c r="I15" s="8"/>
    </row>
    <row r="16" spans="1:9" x14ac:dyDescent="0.25">
      <c r="A16">
        <v>2012</v>
      </c>
      <c r="B16" t="str">
        <f t="shared" si="0"/>
        <v/>
      </c>
      <c r="C16">
        <v>10</v>
      </c>
      <c r="D16" s="8">
        <v>12.02</v>
      </c>
      <c r="E16" s="49"/>
      <c r="F16" s="86"/>
      <c r="G16" s="8"/>
      <c r="H16" s="8"/>
      <c r="I16" s="8"/>
    </row>
    <row r="17" spans="1:9" x14ac:dyDescent="0.25">
      <c r="A17">
        <v>2012</v>
      </c>
      <c r="B17" t="str">
        <f t="shared" si="0"/>
        <v/>
      </c>
      <c r="C17">
        <v>11</v>
      </c>
      <c r="D17" s="8">
        <v>10.92</v>
      </c>
      <c r="E17" s="49"/>
      <c r="F17" s="86"/>
      <c r="G17" s="8"/>
      <c r="H17" s="8"/>
      <c r="I17" s="8"/>
    </row>
    <row r="18" spans="1:9" x14ac:dyDescent="0.25">
      <c r="A18">
        <v>2012</v>
      </c>
      <c r="B18" t="str">
        <f t="shared" si="0"/>
        <v/>
      </c>
      <c r="C18">
        <v>12</v>
      </c>
      <c r="D18" s="8">
        <v>12.4</v>
      </c>
      <c r="E18" s="49"/>
      <c r="F18" s="86"/>
      <c r="G18" s="8"/>
      <c r="H18" s="8"/>
      <c r="I18" s="8"/>
    </row>
    <row r="19" spans="1:9" x14ac:dyDescent="0.25">
      <c r="A19">
        <v>2013</v>
      </c>
      <c r="B19">
        <f t="shared" si="0"/>
        <v>2013</v>
      </c>
      <c r="C19">
        <v>1</v>
      </c>
      <c r="D19" s="8">
        <v>13.01</v>
      </c>
      <c r="E19" s="49"/>
      <c r="F19" s="86"/>
      <c r="G19" s="8"/>
      <c r="H19" s="8"/>
      <c r="I19" s="8"/>
    </row>
    <row r="20" spans="1:9" x14ac:dyDescent="0.25">
      <c r="A20">
        <v>2013</v>
      </c>
      <c r="B20" t="str">
        <f t="shared" si="0"/>
        <v/>
      </c>
      <c r="C20">
        <v>2</v>
      </c>
      <c r="D20" s="8">
        <v>20.58</v>
      </c>
      <c r="E20" s="49"/>
      <c r="F20" s="86"/>
      <c r="G20" s="8"/>
      <c r="H20" s="8"/>
      <c r="I20" s="8"/>
    </row>
    <row r="21" spans="1:9" x14ac:dyDescent="0.25">
      <c r="A21">
        <v>2013</v>
      </c>
      <c r="B21" t="str">
        <f t="shared" si="0"/>
        <v/>
      </c>
      <c r="C21">
        <v>3</v>
      </c>
      <c r="D21" s="8">
        <v>34.1</v>
      </c>
      <c r="E21" s="49"/>
      <c r="F21" s="86"/>
      <c r="G21" s="8"/>
      <c r="H21" s="8"/>
      <c r="I21" s="8"/>
    </row>
    <row r="22" spans="1:9" x14ac:dyDescent="0.25">
      <c r="A22">
        <v>2013</v>
      </c>
      <c r="B22" t="str">
        <f t="shared" si="0"/>
        <v/>
      </c>
      <c r="C22">
        <v>4</v>
      </c>
      <c r="D22" s="8">
        <v>99.61</v>
      </c>
      <c r="E22" s="49"/>
      <c r="F22" s="86"/>
      <c r="G22" s="8"/>
      <c r="H22" s="8"/>
      <c r="I22" s="8"/>
    </row>
    <row r="23" spans="1:9" x14ac:dyDescent="0.25">
      <c r="A23">
        <v>2013</v>
      </c>
      <c r="B23" t="str">
        <f t="shared" si="0"/>
        <v/>
      </c>
      <c r="C23">
        <v>5</v>
      </c>
      <c r="D23" s="8">
        <v>121.86</v>
      </c>
      <c r="E23" s="49"/>
      <c r="F23" s="86"/>
      <c r="G23" s="8"/>
      <c r="H23" s="8"/>
      <c r="I23" s="8"/>
    </row>
    <row r="24" spans="1:9" x14ac:dyDescent="0.25">
      <c r="A24">
        <v>2013</v>
      </c>
      <c r="B24" t="str">
        <f t="shared" si="0"/>
        <v/>
      </c>
      <c r="C24">
        <v>6</v>
      </c>
      <c r="D24" s="8">
        <v>128.13999999999999</v>
      </c>
      <c r="E24" s="49"/>
      <c r="F24" s="86"/>
      <c r="G24" s="8"/>
      <c r="H24" s="8"/>
      <c r="I24" s="8"/>
    </row>
    <row r="25" spans="1:9" x14ac:dyDescent="0.25">
      <c r="A25">
        <v>2013</v>
      </c>
      <c r="B25" t="str">
        <f t="shared" si="0"/>
        <v/>
      </c>
      <c r="C25">
        <v>7</v>
      </c>
      <c r="D25" s="8">
        <v>85.55</v>
      </c>
      <c r="E25" s="49"/>
      <c r="F25" s="86"/>
      <c r="G25" s="8"/>
      <c r="H25" s="8"/>
      <c r="I25" s="8"/>
    </row>
    <row r="26" spans="1:9" x14ac:dyDescent="0.25">
      <c r="A26">
        <v>2013</v>
      </c>
      <c r="B26" t="str">
        <f t="shared" si="0"/>
        <v/>
      </c>
      <c r="C26">
        <v>8</v>
      </c>
      <c r="D26" s="8">
        <v>97.13</v>
      </c>
      <c r="E26" s="49"/>
      <c r="F26" s="86"/>
      <c r="G26" s="8"/>
      <c r="H26" s="8"/>
      <c r="I26" s="8"/>
    </row>
    <row r="27" spans="1:9" x14ac:dyDescent="0.25">
      <c r="A27">
        <v>2013</v>
      </c>
      <c r="B27" t="str">
        <f t="shared" si="0"/>
        <v/>
      </c>
      <c r="C27">
        <v>9</v>
      </c>
      <c r="D27" s="8">
        <v>130.08000000000001</v>
      </c>
      <c r="E27" s="49"/>
      <c r="F27" s="86"/>
      <c r="G27" s="8"/>
      <c r="H27" s="8"/>
      <c r="I27" s="8"/>
    </row>
    <row r="28" spans="1:9" x14ac:dyDescent="0.25">
      <c r="A28">
        <v>2013</v>
      </c>
      <c r="B28" t="str">
        <f t="shared" si="0"/>
        <v/>
      </c>
      <c r="C28">
        <v>10</v>
      </c>
      <c r="D28" s="8">
        <v>127.19</v>
      </c>
      <c r="E28" s="49"/>
      <c r="F28" s="86"/>
      <c r="G28" s="8"/>
      <c r="H28" s="8"/>
      <c r="I28" s="8"/>
    </row>
    <row r="29" spans="1:9" x14ac:dyDescent="0.25">
      <c r="A29">
        <v>2013</v>
      </c>
      <c r="B29" t="str">
        <f t="shared" si="0"/>
        <v/>
      </c>
      <c r="C29">
        <v>11</v>
      </c>
      <c r="D29" s="8">
        <v>202.61</v>
      </c>
      <c r="E29" s="49"/>
      <c r="F29" s="86"/>
      <c r="G29" s="8"/>
      <c r="H29" s="8"/>
      <c r="I29" s="8"/>
    </row>
    <row r="30" spans="1:9" x14ac:dyDescent="0.25">
      <c r="A30">
        <v>2013</v>
      </c>
      <c r="B30" t="str">
        <f t="shared" si="0"/>
        <v/>
      </c>
      <c r="C30">
        <v>12</v>
      </c>
      <c r="D30" s="8">
        <v>945.67</v>
      </c>
      <c r="E30" s="49"/>
      <c r="F30" s="86"/>
      <c r="G30" s="8"/>
      <c r="H30" s="8"/>
      <c r="I30" s="8"/>
    </row>
    <row r="31" spans="1:9" x14ac:dyDescent="0.25">
      <c r="A31">
        <v>2014</v>
      </c>
      <c r="B31">
        <f t="shared" si="0"/>
        <v>2014</v>
      </c>
      <c r="C31">
        <v>1</v>
      </c>
      <c r="D31" s="8">
        <v>745.45</v>
      </c>
      <c r="E31" s="49"/>
      <c r="F31" s="86"/>
      <c r="G31" s="8"/>
      <c r="H31" s="8"/>
      <c r="I31" s="8"/>
    </row>
    <row r="32" spans="1:9" x14ac:dyDescent="0.25">
      <c r="A32">
        <v>2014</v>
      </c>
      <c r="B32" t="str">
        <f t="shared" si="0"/>
        <v/>
      </c>
      <c r="C32">
        <v>2</v>
      </c>
      <c r="D32" s="8">
        <v>815.29</v>
      </c>
      <c r="E32" s="49"/>
      <c r="F32" s="86"/>
      <c r="G32" s="8"/>
      <c r="H32" s="8"/>
      <c r="I32" s="8"/>
    </row>
    <row r="33" spans="1:9" x14ac:dyDescent="0.25">
      <c r="A33">
        <v>2014</v>
      </c>
      <c r="B33" t="str">
        <f t="shared" si="0"/>
        <v/>
      </c>
      <c r="C33">
        <v>3</v>
      </c>
      <c r="D33" s="8">
        <v>556.79</v>
      </c>
      <c r="E33" s="49"/>
      <c r="F33" s="86"/>
      <c r="G33" s="8"/>
      <c r="H33" s="8"/>
      <c r="I33" s="8"/>
    </row>
    <row r="34" spans="1:9" x14ac:dyDescent="0.25">
      <c r="A34">
        <v>2014</v>
      </c>
      <c r="B34" t="str">
        <f t="shared" si="0"/>
        <v/>
      </c>
      <c r="C34">
        <v>4</v>
      </c>
      <c r="D34" s="8">
        <v>479.96</v>
      </c>
      <c r="E34" s="49"/>
      <c r="F34" s="86"/>
      <c r="G34" s="8"/>
      <c r="H34" s="8"/>
      <c r="I34" s="8"/>
    </row>
    <row r="35" spans="1:9" x14ac:dyDescent="0.25">
      <c r="A35">
        <v>2014</v>
      </c>
      <c r="B35" t="str">
        <f t="shared" si="0"/>
        <v/>
      </c>
      <c r="C35">
        <v>5</v>
      </c>
      <c r="D35" s="8">
        <v>458.55</v>
      </c>
      <c r="E35" s="49"/>
      <c r="F35" s="86"/>
      <c r="G35" s="8"/>
      <c r="H35" s="8"/>
      <c r="I35" s="8"/>
    </row>
    <row r="36" spans="1:9" x14ac:dyDescent="0.25">
      <c r="A36">
        <v>2014</v>
      </c>
      <c r="B36" t="str">
        <f t="shared" ref="B36:B67" si="1">IF(A36&gt;A35,A36,"")</f>
        <v/>
      </c>
      <c r="C36">
        <v>6</v>
      </c>
      <c r="D36" s="8">
        <v>646.48</v>
      </c>
      <c r="E36" s="49"/>
      <c r="F36" s="86"/>
      <c r="G36" s="8"/>
      <c r="H36" s="8"/>
      <c r="I36" s="8"/>
    </row>
    <row r="37" spans="1:9" x14ac:dyDescent="0.25">
      <c r="A37">
        <v>2014</v>
      </c>
      <c r="B37" t="str">
        <f t="shared" si="1"/>
        <v/>
      </c>
      <c r="C37">
        <v>7</v>
      </c>
      <c r="D37" s="8">
        <v>648.66999999999996</v>
      </c>
      <c r="E37" s="49"/>
      <c r="F37" s="86"/>
      <c r="G37" s="8"/>
      <c r="H37" s="8"/>
      <c r="I37" s="8"/>
    </row>
    <row r="38" spans="1:9" x14ac:dyDescent="0.25">
      <c r="A38">
        <v>2014</v>
      </c>
      <c r="B38" t="str">
        <f t="shared" si="1"/>
        <v/>
      </c>
      <c r="C38">
        <v>8</v>
      </c>
      <c r="D38" s="8">
        <v>595.67999999999995</v>
      </c>
      <c r="E38" s="49"/>
      <c r="F38" s="86"/>
      <c r="G38" s="8"/>
      <c r="H38" s="8"/>
      <c r="I38" s="8"/>
    </row>
    <row r="39" spans="1:9" x14ac:dyDescent="0.25">
      <c r="A39">
        <v>2014</v>
      </c>
      <c r="B39" t="str">
        <f t="shared" si="1"/>
        <v/>
      </c>
      <c r="C39">
        <v>9</v>
      </c>
      <c r="D39" s="8">
        <v>479.86</v>
      </c>
      <c r="E39" s="49"/>
      <c r="F39" s="86"/>
      <c r="G39" s="8"/>
      <c r="H39" s="8"/>
      <c r="I39" s="8"/>
    </row>
    <row r="40" spans="1:9" x14ac:dyDescent="0.25">
      <c r="A40">
        <v>2014</v>
      </c>
      <c r="B40" t="str">
        <f t="shared" si="1"/>
        <v/>
      </c>
      <c r="C40">
        <v>10</v>
      </c>
      <c r="D40" s="8">
        <v>384.28</v>
      </c>
      <c r="E40" s="49"/>
      <c r="F40" s="86"/>
      <c r="G40" s="8"/>
      <c r="H40" s="8"/>
      <c r="I40" s="8"/>
    </row>
    <row r="41" spans="1:9" x14ac:dyDescent="0.25">
      <c r="A41">
        <v>2014</v>
      </c>
      <c r="B41" t="str">
        <f t="shared" si="1"/>
        <v/>
      </c>
      <c r="C41">
        <v>11</v>
      </c>
      <c r="D41" s="8">
        <v>326.70999999999998</v>
      </c>
      <c r="E41" s="49"/>
      <c r="F41" s="86"/>
      <c r="G41" s="8"/>
      <c r="H41" s="8"/>
      <c r="I41" s="8"/>
    </row>
    <row r="42" spans="1:9" x14ac:dyDescent="0.25">
      <c r="A42">
        <v>2014</v>
      </c>
      <c r="B42" t="str">
        <f t="shared" si="1"/>
        <v/>
      </c>
      <c r="C42">
        <v>12</v>
      </c>
      <c r="D42" s="8">
        <v>378.38</v>
      </c>
      <c r="E42" s="49"/>
      <c r="F42" s="86"/>
      <c r="G42" s="8"/>
      <c r="H42" s="8"/>
      <c r="I42" s="8"/>
    </row>
    <row r="43" spans="1:9" x14ac:dyDescent="0.25">
      <c r="A43">
        <v>2015</v>
      </c>
      <c r="B43">
        <f t="shared" si="1"/>
        <v>2015</v>
      </c>
      <c r="C43">
        <v>1</v>
      </c>
      <c r="D43" s="8">
        <v>315.64</v>
      </c>
      <c r="E43" s="49"/>
      <c r="F43" s="86"/>
      <c r="G43" s="8"/>
      <c r="H43" s="8"/>
      <c r="I43" s="8"/>
    </row>
    <row r="44" spans="1:9" x14ac:dyDescent="0.25">
      <c r="A44">
        <v>2015</v>
      </c>
      <c r="B44" t="str">
        <f t="shared" si="1"/>
        <v/>
      </c>
      <c r="C44">
        <v>2</v>
      </c>
      <c r="D44" s="8">
        <v>221.57</v>
      </c>
      <c r="E44" s="49"/>
      <c r="F44" s="86"/>
      <c r="G44" s="8"/>
      <c r="H44" s="8"/>
      <c r="I44" s="8"/>
    </row>
    <row r="45" spans="1:9" x14ac:dyDescent="0.25">
      <c r="A45">
        <v>2015</v>
      </c>
      <c r="B45" t="str">
        <f t="shared" si="1"/>
        <v/>
      </c>
      <c r="C45">
        <v>3</v>
      </c>
      <c r="D45" s="8">
        <v>253.07</v>
      </c>
      <c r="E45" s="49"/>
      <c r="F45" s="86"/>
      <c r="G45" s="8"/>
      <c r="H45" s="8"/>
      <c r="I45" s="8"/>
    </row>
    <row r="46" spans="1:9" x14ac:dyDescent="0.25">
      <c r="A46">
        <v>2015</v>
      </c>
      <c r="B46" t="str">
        <f t="shared" si="1"/>
        <v/>
      </c>
      <c r="C46">
        <v>4</v>
      </c>
      <c r="D46" s="8">
        <v>243.11</v>
      </c>
      <c r="E46" s="49"/>
      <c r="F46" s="86"/>
      <c r="G46" s="8"/>
      <c r="H46" s="8"/>
      <c r="I46" s="8"/>
    </row>
    <row r="47" spans="1:9" x14ac:dyDescent="0.25">
      <c r="A47">
        <v>2015</v>
      </c>
      <c r="B47" t="str">
        <f t="shared" si="1"/>
        <v/>
      </c>
      <c r="C47">
        <v>5</v>
      </c>
      <c r="D47" s="8">
        <v>234.75</v>
      </c>
      <c r="E47" s="49"/>
      <c r="F47" s="86"/>
      <c r="G47" s="8"/>
      <c r="H47" s="8"/>
      <c r="I47" s="8"/>
    </row>
    <row r="48" spans="1:9" x14ac:dyDescent="0.25">
      <c r="A48">
        <v>2015</v>
      </c>
      <c r="B48" t="str">
        <f t="shared" si="1"/>
        <v/>
      </c>
      <c r="C48">
        <v>6</v>
      </c>
      <c r="D48" s="8">
        <v>225.32</v>
      </c>
      <c r="E48" s="49"/>
      <c r="F48" s="86"/>
      <c r="G48" s="8"/>
      <c r="H48" s="8"/>
      <c r="I48" s="8"/>
    </row>
    <row r="49" spans="1:9" x14ac:dyDescent="0.25">
      <c r="A49">
        <v>2015</v>
      </c>
      <c r="B49" t="str">
        <f t="shared" si="1"/>
        <v/>
      </c>
      <c r="C49">
        <v>7</v>
      </c>
      <c r="D49" s="8">
        <v>257.77999999999997</v>
      </c>
      <c r="E49" s="49"/>
      <c r="F49" s="86"/>
      <c r="G49" s="8"/>
      <c r="H49" s="8"/>
      <c r="I49" s="8"/>
    </row>
    <row r="50" spans="1:9" x14ac:dyDescent="0.25">
      <c r="A50">
        <v>2015</v>
      </c>
      <c r="B50" t="str">
        <f t="shared" si="1"/>
        <v/>
      </c>
      <c r="C50">
        <v>8</v>
      </c>
      <c r="D50" s="8">
        <v>280.43</v>
      </c>
      <c r="E50" s="49"/>
      <c r="F50" s="86"/>
      <c r="G50" s="8"/>
      <c r="H50" s="8"/>
      <c r="I50" s="8"/>
    </row>
    <row r="51" spans="1:9" x14ac:dyDescent="0.25">
      <c r="A51">
        <v>2015</v>
      </c>
      <c r="B51" t="str">
        <f t="shared" si="1"/>
        <v/>
      </c>
      <c r="C51">
        <v>9</v>
      </c>
      <c r="D51" s="8">
        <v>228.21</v>
      </c>
      <c r="E51" s="49"/>
      <c r="F51" s="86"/>
      <c r="G51" s="8"/>
      <c r="H51" s="8"/>
      <c r="I51" s="8"/>
    </row>
    <row r="52" spans="1:9" x14ac:dyDescent="0.25">
      <c r="A52">
        <v>2015</v>
      </c>
      <c r="B52" t="str">
        <f t="shared" si="1"/>
        <v/>
      </c>
      <c r="C52">
        <v>10</v>
      </c>
      <c r="D52" s="8">
        <v>237.12</v>
      </c>
      <c r="E52" s="49"/>
      <c r="F52" s="86"/>
      <c r="G52" s="8"/>
      <c r="H52" s="8"/>
      <c r="I52" s="8"/>
    </row>
    <row r="53" spans="1:9" x14ac:dyDescent="0.25">
      <c r="A53">
        <v>2015</v>
      </c>
      <c r="B53" t="str">
        <f t="shared" si="1"/>
        <v/>
      </c>
      <c r="C53">
        <v>11</v>
      </c>
      <c r="D53" s="8">
        <v>316.54000000000002</v>
      </c>
      <c r="E53" s="49"/>
      <c r="F53" s="86"/>
      <c r="G53" s="8"/>
      <c r="H53" s="8"/>
      <c r="I53" s="8"/>
    </row>
    <row r="54" spans="1:9" x14ac:dyDescent="0.25">
      <c r="A54">
        <v>2015</v>
      </c>
      <c r="B54" t="str">
        <f t="shared" si="1"/>
        <v/>
      </c>
      <c r="C54">
        <v>12</v>
      </c>
      <c r="D54" s="8">
        <v>364.53</v>
      </c>
      <c r="E54" s="49"/>
      <c r="F54" s="86"/>
      <c r="G54" s="8"/>
      <c r="H54" s="8"/>
      <c r="I54" s="8"/>
    </row>
    <row r="55" spans="1:9" x14ac:dyDescent="0.25">
      <c r="A55">
        <v>2016</v>
      </c>
      <c r="B55">
        <f t="shared" si="1"/>
        <v>2016</v>
      </c>
      <c r="C55">
        <v>1</v>
      </c>
      <c r="D55" s="8">
        <v>433.09</v>
      </c>
      <c r="E55" s="49"/>
      <c r="F55" s="86"/>
      <c r="G55" s="8"/>
      <c r="H55" s="8"/>
      <c r="I55" s="8"/>
    </row>
    <row r="56" spans="1:9" x14ac:dyDescent="0.25">
      <c r="A56">
        <v>2016</v>
      </c>
      <c r="B56" t="str">
        <f t="shared" si="1"/>
        <v/>
      </c>
      <c r="C56">
        <v>2</v>
      </c>
      <c r="D56" s="8">
        <v>372.6</v>
      </c>
      <c r="E56" s="49"/>
      <c r="F56" s="86"/>
      <c r="G56" s="8"/>
      <c r="H56" s="8"/>
      <c r="I56" s="8"/>
    </row>
    <row r="57" spans="1:9" x14ac:dyDescent="0.25">
      <c r="A57">
        <v>2016</v>
      </c>
      <c r="B57" t="str">
        <f t="shared" si="1"/>
        <v/>
      </c>
      <c r="C57">
        <v>3</v>
      </c>
      <c r="D57" s="8">
        <v>432.18</v>
      </c>
      <c r="E57" s="49"/>
      <c r="F57" s="86"/>
      <c r="G57" s="8"/>
      <c r="H57" s="8"/>
      <c r="I57" s="8"/>
    </row>
    <row r="58" spans="1:9" x14ac:dyDescent="0.25">
      <c r="A58">
        <v>2016</v>
      </c>
      <c r="B58" t="str">
        <f t="shared" si="1"/>
        <v/>
      </c>
      <c r="C58">
        <v>4</v>
      </c>
      <c r="D58" s="8">
        <v>415.57</v>
      </c>
      <c r="E58" s="49"/>
      <c r="F58" s="86"/>
      <c r="G58" s="8"/>
      <c r="H58" s="8"/>
      <c r="I58" s="8"/>
    </row>
    <row r="59" spans="1:9" x14ac:dyDescent="0.25">
      <c r="A59">
        <v>2016</v>
      </c>
      <c r="B59" t="str">
        <f t="shared" si="1"/>
        <v/>
      </c>
      <c r="C59">
        <v>5</v>
      </c>
      <c r="D59" s="8">
        <v>451.23</v>
      </c>
      <c r="E59" s="49"/>
      <c r="F59" s="86"/>
      <c r="G59" s="8"/>
      <c r="H59" s="8"/>
      <c r="I59" s="8"/>
    </row>
    <row r="60" spans="1:9" x14ac:dyDescent="0.25">
      <c r="A60">
        <v>2016</v>
      </c>
      <c r="B60" t="str">
        <f t="shared" si="1"/>
        <v/>
      </c>
      <c r="C60">
        <v>6</v>
      </c>
      <c r="D60" s="8">
        <v>534.89</v>
      </c>
      <c r="E60" s="49"/>
      <c r="F60" s="86"/>
      <c r="G60" s="8"/>
      <c r="H60" s="8"/>
      <c r="I60" s="8"/>
    </row>
    <row r="61" spans="1:9" x14ac:dyDescent="0.25">
      <c r="A61">
        <v>2016</v>
      </c>
      <c r="B61" t="str">
        <f t="shared" si="1"/>
        <v/>
      </c>
      <c r="C61">
        <v>7</v>
      </c>
      <c r="D61" s="8">
        <v>674.54</v>
      </c>
      <c r="E61" s="49"/>
      <c r="F61" s="86"/>
      <c r="G61" s="8"/>
      <c r="H61" s="8"/>
      <c r="I61" s="8"/>
    </row>
    <row r="62" spans="1:9" x14ac:dyDescent="0.25">
      <c r="A62">
        <v>2016</v>
      </c>
      <c r="B62" t="str">
        <f t="shared" si="1"/>
        <v/>
      </c>
      <c r="C62">
        <v>8</v>
      </c>
      <c r="D62" s="8">
        <v>616.61</v>
      </c>
      <c r="E62" s="49"/>
      <c r="F62" s="86"/>
      <c r="G62" s="8"/>
      <c r="H62" s="8"/>
      <c r="I62" s="8"/>
    </row>
    <row r="63" spans="1:9" x14ac:dyDescent="0.25">
      <c r="A63">
        <v>2016</v>
      </c>
      <c r="B63" t="str">
        <f t="shared" si="1"/>
        <v/>
      </c>
      <c r="C63">
        <v>9</v>
      </c>
      <c r="D63" s="8">
        <v>570.01</v>
      </c>
      <c r="E63" s="49"/>
      <c r="F63" s="86"/>
      <c r="G63" s="8"/>
      <c r="H63" s="8"/>
      <c r="I63" s="8"/>
    </row>
    <row r="64" spans="1:9" x14ac:dyDescent="0.25">
      <c r="A64">
        <v>2016</v>
      </c>
      <c r="B64" t="str">
        <f t="shared" si="1"/>
        <v/>
      </c>
      <c r="C64">
        <v>10</v>
      </c>
      <c r="D64" s="8">
        <v>611.47</v>
      </c>
      <c r="E64" s="49"/>
      <c r="F64" s="86"/>
      <c r="G64" s="8"/>
      <c r="H64" s="8"/>
      <c r="I64" s="8"/>
    </row>
    <row r="65" spans="1:9" x14ac:dyDescent="0.25">
      <c r="A65">
        <v>2016</v>
      </c>
      <c r="B65" t="str">
        <f t="shared" si="1"/>
        <v/>
      </c>
      <c r="C65">
        <v>11</v>
      </c>
      <c r="D65" s="8">
        <v>722.51</v>
      </c>
      <c r="E65" s="49"/>
      <c r="F65" s="86"/>
      <c r="G65" s="8"/>
      <c r="H65" s="8"/>
      <c r="I65" s="8"/>
    </row>
    <row r="66" spans="1:9" x14ac:dyDescent="0.25">
      <c r="A66">
        <v>2016</v>
      </c>
      <c r="B66" t="str">
        <f t="shared" si="1"/>
        <v/>
      </c>
      <c r="C66">
        <v>12</v>
      </c>
      <c r="D66" s="8">
        <v>749.47</v>
      </c>
      <c r="E66" s="49"/>
      <c r="F66" s="86"/>
      <c r="G66" s="8"/>
      <c r="H66" s="8"/>
      <c r="I66" s="8"/>
    </row>
    <row r="67" spans="1:9" x14ac:dyDescent="0.25">
      <c r="A67">
        <v>2017</v>
      </c>
      <c r="B67">
        <f t="shared" si="1"/>
        <v>2017</v>
      </c>
      <c r="C67">
        <v>1</v>
      </c>
      <c r="D67" s="8">
        <v>987.47</v>
      </c>
      <c r="E67" s="49"/>
      <c r="F67" s="86"/>
      <c r="G67" s="8"/>
      <c r="H67" s="8"/>
      <c r="I67" s="8"/>
    </row>
    <row r="68" spans="1:9" x14ac:dyDescent="0.25">
      <c r="A68">
        <v>2017</v>
      </c>
      <c r="B68" t="str">
        <f t="shared" ref="B68:B82" si="2">IF(A68&gt;A67,A68,"")</f>
        <v/>
      </c>
      <c r="C68">
        <v>2</v>
      </c>
      <c r="D68" s="8">
        <v>970.4</v>
      </c>
      <c r="E68" s="49"/>
      <c r="F68" s="86"/>
      <c r="G68" s="8"/>
      <c r="H68" s="8"/>
      <c r="I68" s="8"/>
    </row>
    <row r="69" spans="1:9" x14ac:dyDescent="0.25">
      <c r="A69">
        <v>2017</v>
      </c>
      <c r="B69" t="str">
        <f t="shared" si="2"/>
        <v/>
      </c>
      <c r="C69">
        <v>3</v>
      </c>
      <c r="D69" s="8">
        <v>1210.05</v>
      </c>
      <c r="E69" s="49"/>
      <c r="F69" s="86"/>
      <c r="G69" s="8"/>
      <c r="H69" s="8"/>
      <c r="I69" s="8"/>
    </row>
    <row r="70" spans="1:9" x14ac:dyDescent="0.25">
      <c r="A70">
        <v>2017</v>
      </c>
      <c r="B70" t="str">
        <f t="shared" si="2"/>
        <v/>
      </c>
      <c r="C70">
        <v>4</v>
      </c>
      <c r="D70" s="8">
        <v>1078.3599999999999</v>
      </c>
      <c r="E70" s="49"/>
      <c r="F70" s="86"/>
      <c r="G70" s="8"/>
      <c r="H70" s="8"/>
      <c r="I70" s="8"/>
    </row>
    <row r="71" spans="1:9" x14ac:dyDescent="0.25">
      <c r="A71">
        <v>2017</v>
      </c>
      <c r="B71" t="str">
        <f t="shared" si="2"/>
        <v/>
      </c>
      <c r="C71">
        <v>5</v>
      </c>
      <c r="D71" s="8">
        <v>1385.7</v>
      </c>
      <c r="E71" s="49"/>
      <c r="F71" s="86"/>
      <c r="G71" s="8"/>
      <c r="H71" s="8"/>
      <c r="I71" s="8"/>
    </row>
    <row r="72" spans="1:9" x14ac:dyDescent="0.25">
      <c r="A72">
        <v>2017</v>
      </c>
      <c r="B72" t="str">
        <f t="shared" si="2"/>
        <v/>
      </c>
      <c r="C72">
        <v>6</v>
      </c>
      <c r="D72" s="8">
        <v>2390.5700000000002</v>
      </c>
      <c r="E72" s="49"/>
      <c r="F72" s="86"/>
      <c r="G72" s="8"/>
      <c r="H72" s="8"/>
      <c r="I72" s="8"/>
    </row>
    <row r="73" spans="1:9" x14ac:dyDescent="0.25">
      <c r="A73">
        <v>2017</v>
      </c>
      <c r="B73" t="str">
        <f t="shared" si="2"/>
        <v/>
      </c>
      <c r="C73">
        <v>7</v>
      </c>
      <c r="D73" s="8">
        <v>2447.7600000000002</v>
      </c>
      <c r="E73" s="49"/>
      <c r="F73" s="86"/>
      <c r="G73" s="8"/>
      <c r="H73" s="8"/>
      <c r="I73" s="8"/>
    </row>
    <row r="74" spans="1:9" x14ac:dyDescent="0.25">
      <c r="A74">
        <v>2017</v>
      </c>
      <c r="B74" t="str">
        <f t="shared" si="2"/>
        <v/>
      </c>
      <c r="C74">
        <v>8</v>
      </c>
      <c r="D74" s="8">
        <v>2740.33</v>
      </c>
      <c r="E74" s="49"/>
      <c r="F74" s="86"/>
      <c r="G74" s="8"/>
      <c r="H74" s="8"/>
      <c r="I74" s="8"/>
    </row>
    <row r="75" spans="1:9" x14ac:dyDescent="0.25">
      <c r="A75">
        <v>2017</v>
      </c>
      <c r="B75" t="str">
        <f t="shared" si="2"/>
        <v/>
      </c>
      <c r="C75">
        <v>9</v>
      </c>
      <c r="D75" s="8">
        <v>4808.17</v>
      </c>
      <c r="E75" s="49"/>
      <c r="F75" s="86"/>
      <c r="G75" s="8"/>
      <c r="H75" s="8"/>
      <c r="I75" s="8"/>
    </row>
    <row r="76" spans="1:9" x14ac:dyDescent="0.25">
      <c r="A76">
        <v>2017</v>
      </c>
      <c r="B76" t="str">
        <f t="shared" si="2"/>
        <v/>
      </c>
      <c r="C76">
        <v>10</v>
      </c>
      <c r="D76" s="8">
        <v>4281</v>
      </c>
      <c r="E76" s="49"/>
      <c r="F76" s="86"/>
      <c r="G76" s="8"/>
      <c r="H76" s="8"/>
      <c r="I76" s="8"/>
    </row>
    <row r="77" spans="1:9" x14ac:dyDescent="0.25">
      <c r="A77">
        <v>2017</v>
      </c>
      <c r="B77" t="str">
        <f t="shared" si="2"/>
        <v/>
      </c>
      <c r="C77">
        <v>11</v>
      </c>
      <c r="D77" s="8">
        <v>6546.62</v>
      </c>
      <c r="E77" s="49"/>
      <c r="F77" s="86"/>
      <c r="G77" s="8"/>
      <c r="H77" s="8"/>
      <c r="I77" s="8"/>
    </row>
    <row r="78" spans="1:9" x14ac:dyDescent="0.25">
      <c r="A78">
        <v>2017</v>
      </c>
      <c r="B78" t="str">
        <f t="shared" si="2"/>
        <v/>
      </c>
      <c r="C78">
        <v>12</v>
      </c>
      <c r="D78" s="8">
        <v>10287.370000000001</v>
      </c>
      <c r="E78" s="49"/>
      <c r="F78" s="86"/>
      <c r="G78" s="8"/>
      <c r="H78" s="8"/>
      <c r="I78" s="8"/>
    </row>
    <row r="79" spans="1:9" x14ac:dyDescent="0.25">
      <c r="A79">
        <v>2018</v>
      </c>
      <c r="B79">
        <f t="shared" si="2"/>
        <v>2018</v>
      </c>
      <c r="C79">
        <v>1</v>
      </c>
      <c r="D79" s="8">
        <v>13373.48</v>
      </c>
      <c r="E79" s="49"/>
      <c r="F79" s="86"/>
      <c r="G79" s="8"/>
      <c r="H79" s="8"/>
      <c r="I79" s="8"/>
    </row>
    <row r="80" spans="1:9" x14ac:dyDescent="0.25">
      <c r="A80">
        <v>2018</v>
      </c>
      <c r="B80" t="str">
        <f t="shared" si="2"/>
        <v/>
      </c>
      <c r="C80">
        <v>2</v>
      </c>
      <c r="D80" s="8">
        <v>9222.2800000000007</v>
      </c>
      <c r="E80" s="49"/>
      <c r="F80" s="86"/>
      <c r="G80" s="8"/>
      <c r="H80" s="8"/>
      <c r="I80" s="8"/>
    </row>
    <row r="81" spans="1:9" x14ac:dyDescent="0.25">
      <c r="A81">
        <v>2018</v>
      </c>
      <c r="B81" t="str">
        <f t="shared" si="2"/>
        <v/>
      </c>
      <c r="C81">
        <v>3</v>
      </c>
      <c r="D81" s="8">
        <v>10727.27</v>
      </c>
      <c r="E81" s="49"/>
      <c r="F81" s="86"/>
      <c r="G81" s="8"/>
      <c r="H81" s="8"/>
      <c r="I81" s="8"/>
    </row>
    <row r="82" spans="1:9" x14ac:dyDescent="0.25">
      <c r="A82" t="s">
        <v>222</v>
      </c>
      <c r="B82" t="str">
        <f t="shared" si="2"/>
        <v/>
      </c>
      <c r="C82" t="s">
        <v>222</v>
      </c>
      <c r="E82" s="49"/>
      <c r="F82" s="86"/>
    </row>
    <row r="83" spans="1:9" x14ac:dyDescent="0.25">
      <c r="A83" s="111" t="s">
        <v>221</v>
      </c>
    </row>
  </sheetData>
  <conditionalFormatting sqref="A1">
    <cfRule type="cellIs" dxfId="0" priority="1" stopIfTrue="1" operator="lessThan">
      <formula>0</formula>
    </cfRule>
  </conditionalFormatting>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T20"/>
  <sheetViews>
    <sheetView zoomScale="57" zoomScaleNormal="57" workbookViewId="0">
      <pane xSplit="1" ySplit="6" topLeftCell="B22" activePane="bottomRight" state="frozen"/>
      <selection activeCell="G18" sqref="G18"/>
      <selection pane="topRight" activeCell="G18" sqref="G18"/>
      <selection pane="bottomLeft" activeCell="G18" sqref="G18"/>
      <selection pane="bottomRight" activeCell="F60" sqref="F60"/>
    </sheetView>
  </sheetViews>
  <sheetFormatPr defaultRowHeight="15" x14ac:dyDescent="0.25"/>
  <cols>
    <col min="1" max="4" width="20" customWidth="1"/>
    <col min="5" max="6" width="20" style="20" customWidth="1"/>
    <col min="7" max="12" width="20" customWidth="1"/>
    <col min="13" max="13" width="20" style="8" customWidth="1"/>
    <col min="14" max="14" width="15.5703125" customWidth="1"/>
    <col min="15" max="15" width="12.85546875" customWidth="1"/>
    <col min="16" max="16" width="15.42578125" customWidth="1"/>
    <col min="17" max="17" width="12.42578125" customWidth="1"/>
  </cols>
  <sheetData>
    <row r="1" spans="1:20" ht="26.25" x14ac:dyDescent="0.4">
      <c r="A1" s="1" t="s">
        <v>4</v>
      </c>
    </row>
    <row r="2" spans="1:20" x14ac:dyDescent="0.25">
      <c r="A2" t="s">
        <v>5</v>
      </c>
    </row>
    <row r="3" spans="1:20" x14ac:dyDescent="0.25">
      <c r="A3" t="s">
        <v>60</v>
      </c>
    </row>
    <row r="4" spans="1:20" x14ac:dyDescent="0.25">
      <c r="A4" t="s">
        <v>6</v>
      </c>
    </row>
    <row r="5" spans="1:20" ht="14.45" customHeight="1" x14ac:dyDescent="0.25">
      <c r="G5" s="119" t="s">
        <v>45</v>
      </c>
      <c r="H5" s="119"/>
      <c r="I5" s="119"/>
      <c r="J5" s="119"/>
      <c r="K5" s="119"/>
      <c r="L5" s="119"/>
      <c r="M5" s="119"/>
      <c r="N5" s="119" t="s">
        <v>28</v>
      </c>
      <c r="O5" s="119"/>
      <c r="P5" s="119"/>
      <c r="Q5" s="119"/>
      <c r="R5" s="21"/>
      <c r="S5" s="21"/>
      <c r="T5" s="21"/>
    </row>
    <row r="6" spans="1:20" x14ac:dyDescent="0.25">
      <c r="B6" s="22" t="s">
        <v>197</v>
      </c>
      <c r="C6" s="22">
        <v>2016</v>
      </c>
      <c r="D6">
        <v>2017</v>
      </c>
      <c r="E6" s="23" t="s">
        <v>59</v>
      </c>
      <c r="F6" s="23"/>
      <c r="G6" s="19">
        <v>2011</v>
      </c>
      <c r="H6" s="19">
        <v>2012</v>
      </c>
      <c r="I6" s="19">
        <v>2013</v>
      </c>
      <c r="J6" s="19">
        <v>2014</v>
      </c>
      <c r="K6" s="19">
        <v>2015</v>
      </c>
      <c r="L6" s="19">
        <v>2016</v>
      </c>
      <c r="M6" s="19">
        <v>2017</v>
      </c>
      <c r="N6" s="19" t="s">
        <v>30</v>
      </c>
      <c r="O6" s="19" t="s">
        <v>31</v>
      </c>
      <c r="P6" s="19" t="s">
        <v>32</v>
      </c>
      <c r="Q6" s="19" t="s">
        <v>57</v>
      </c>
    </row>
    <row r="7" spans="1:20" x14ac:dyDescent="0.25">
      <c r="A7" s="21" t="s">
        <v>3</v>
      </c>
      <c r="B7" s="15">
        <f t="shared" ref="B7:B16" si="0">(J7/G7)^(1/3)-1</f>
        <v>4.3279150978761338E-2</v>
      </c>
      <c r="C7" s="15">
        <f t="shared" ref="C7:D16" si="1">L7/K7-1</f>
        <v>-0.10237025666660282</v>
      </c>
      <c r="D7" s="15">
        <f t="shared" si="1"/>
        <v>0.17715886604630904</v>
      </c>
      <c r="E7" s="15">
        <f>(Q7/P7)^(1/4)-1</f>
        <v>2.0109647650847551E-2</v>
      </c>
      <c r="F7" s="15"/>
      <c r="G7" s="48">
        <v>66912.971000000005</v>
      </c>
      <c r="H7" s="48">
        <v>68092.91</v>
      </c>
      <c r="I7" s="48">
        <v>71143.410999999993</v>
      </c>
      <c r="J7" s="48">
        <v>75982.206086813734</v>
      </c>
      <c r="K7" s="48">
        <v>71153.479899172002</v>
      </c>
      <c r="L7" s="48">
        <v>63869.479899171798</v>
      </c>
      <c r="M7" s="48">
        <v>75184.524533076605</v>
      </c>
      <c r="N7" s="48">
        <v>66287.2965330765</v>
      </c>
      <c r="O7" s="48">
        <v>71694.514533076494</v>
      </c>
      <c r="P7" s="48">
        <v>78139.348533076496</v>
      </c>
      <c r="Q7" s="48">
        <v>84616.918533076503</v>
      </c>
    </row>
    <row r="8" spans="1:20" x14ac:dyDescent="0.25">
      <c r="A8" t="s">
        <v>9</v>
      </c>
      <c r="B8" s="15">
        <f t="shared" si="0"/>
        <v>-2.7115646667336124E-3</v>
      </c>
      <c r="C8" s="15">
        <f t="shared" si="1"/>
        <v>-4.1620644933947015E-2</v>
      </c>
      <c r="D8" s="15">
        <f t="shared" si="1"/>
        <v>4.5930425855980728E-2</v>
      </c>
      <c r="E8" s="15">
        <f t="shared" ref="E8:E16" si="2">(Q8/P8)^(1/4)-1</f>
        <v>-2.8251698644465861E-3</v>
      </c>
      <c r="F8" s="15"/>
      <c r="G8" s="48">
        <v>228645.52</v>
      </c>
      <c r="H8" s="48">
        <v>221989.84999999998</v>
      </c>
      <c r="I8" s="48">
        <v>230771.78099999999</v>
      </c>
      <c r="J8" s="48">
        <v>226790.5975072268</v>
      </c>
      <c r="K8" s="48">
        <v>233744.63582081479</v>
      </c>
      <c r="L8" s="48">
        <v>224016.03332810191</v>
      </c>
      <c r="M8" s="48">
        <v>234305.18513742919</v>
      </c>
      <c r="N8" s="48">
        <v>229931.292749288</v>
      </c>
      <c r="O8" s="48">
        <v>234297.19087094199</v>
      </c>
      <c r="P8" s="48">
        <v>237834.28883064201</v>
      </c>
      <c r="Q8" s="48">
        <v>235157.96809884475</v>
      </c>
    </row>
    <row r="9" spans="1:20" x14ac:dyDescent="0.25">
      <c r="A9" s="21" t="s">
        <v>10</v>
      </c>
      <c r="B9" s="15">
        <f t="shared" si="0"/>
        <v>1.1516104742017808E-2</v>
      </c>
      <c r="C9" s="15">
        <f t="shared" si="1"/>
        <v>9.0930805697824191E-3</v>
      </c>
      <c r="D9" s="15">
        <f t="shared" si="1"/>
        <v>-1.5045976395495764E-3</v>
      </c>
      <c r="E9" s="15">
        <f t="shared" si="2"/>
        <v>2.6431493373602066E-3</v>
      </c>
      <c r="F9" s="15"/>
      <c r="G9" s="48">
        <v>369582.35000000009</v>
      </c>
      <c r="H9" s="48">
        <v>377330.45</v>
      </c>
      <c r="I9" s="48">
        <v>381173.47000000003</v>
      </c>
      <c r="J9" s="48">
        <v>382498.40438842552</v>
      </c>
      <c r="K9" s="48">
        <v>381148.99371304916</v>
      </c>
      <c r="L9" s="48">
        <v>384614.81222197338</v>
      </c>
      <c r="M9" s="48">
        <v>384036.1216833684</v>
      </c>
      <c r="N9" s="48">
        <v>379225.59784421901</v>
      </c>
      <c r="O9" s="48">
        <v>381976.56016222597</v>
      </c>
      <c r="P9" s="48">
        <v>385425.59727042302</v>
      </c>
      <c r="Q9" s="48">
        <v>389516.73145660548</v>
      </c>
    </row>
    <row r="10" spans="1:20" x14ac:dyDescent="0.25">
      <c r="A10" s="21" t="s">
        <v>11</v>
      </c>
      <c r="B10" s="15">
        <f t="shared" si="0"/>
        <v>3.539661119308346E-2</v>
      </c>
      <c r="C10" s="15">
        <f t="shared" si="1"/>
        <v>1.0723564404821362E-2</v>
      </c>
      <c r="D10" s="15">
        <f t="shared" si="1"/>
        <v>-3.0942505361858386E-3</v>
      </c>
      <c r="E10" s="15">
        <f t="shared" si="2"/>
        <v>-8.8910450677615049E-4</v>
      </c>
      <c r="F10" s="15"/>
      <c r="G10" s="48">
        <v>95859.549999999988</v>
      </c>
      <c r="H10" s="48">
        <v>98329.47</v>
      </c>
      <c r="I10" s="48">
        <v>102817.621</v>
      </c>
      <c r="J10" s="48">
        <v>106403.42401495519</v>
      </c>
      <c r="K10" s="48">
        <v>108362.05542542761</v>
      </c>
      <c r="L10" s="48">
        <v>109524.08290582101</v>
      </c>
      <c r="M10" s="48">
        <v>109185.18795356441</v>
      </c>
      <c r="N10" s="48">
        <v>109591.339319536</v>
      </c>
      <c r="O10" s="48">
        <v>109406.259051236</v>
      </c>
      <c r="P10" s="48">
        <v>109065.259051236</v>
      </c>
      <c r="Q10" s="48">
        <v>108677.89439224964</v>
      </c>
    </row>
    <row r="11" spans="1:20" x14ac:dyDescent="0.25">
      <c r="A11" s="13" t="s">
        <v>12</v>
      </c>
      <c r="B11" s="15">
        <f t="shared" si="0"/>
        <v>-6.5954435061628125E-3</v>
      </c>
      <c r="C11" s="15">
        <f t="shared" si="1"/>
        <v>-2.3491424729822685E-2</v>
      </c>
      <c r="D11" s="15">
        <f t="shared" si="1"/>
        <v>1.5437751086837537E-3</v>
      </c>
      <c r="E11" s="15">
        <f t="shared" si="2"/>
        <v>2.0109822809653011E-3</v>
      </c>
      <c r="F11" s="15"/>
      <c r="G11" s="48">
        <v>68977.901090908796</v>
      </c>
      <c r="H11" s="48">
        <v>68733.349393747601</v>
      </c>
      <c r="I11" s="48">
        <v>68289.350999999995</v>
      </c>
      <c r="J11" s="48">
        <v>67622.063341860397</v>
      </c>
      <c r="K11" s="48">
        <v>66479.246909643902</v>
      </c>
      <c r="L11" s="48">
        <v>64917.554684770701</v>
      </c>
      <c r="M11" s="48">
        <v>65017.772789809671</v>
      </c>
      <c r="N11" s="48">
        <v>64450.553020904401</v>
      </c>
      <c r="O11" s="48">
        <v>65718.986041925207</v>
      </c>
      <c r="P11" s="48">
        <v>64689.810045545601</v>
      </c>
      <c r="Q11" s="48">
        <v>65211.742050863482</v>
      </c>
    </row>
    <row r="12" spans="1:20" x14ac:dyDescent="0.25">
      <c r="A12" t="s">
        <v>13</v>
      </c>
      <c r="B12" s="15">
        <f t="shared" si="0"/>
        <v>2.4567058307376044E-2</v>
      </c>
      <c r="C12" s="15">
        <f t="shared" si="1"/>
        <v>1.6896157219501662E-2</v>
      </c>
      <c r="D12" s="15">
        <f t="shared" si="1"/>
        <v>-6.2961308934960103E-3</v>
      </c>
      <c r="E12" s="15">
        <f t="shared" si="2"/>
        <v>2.9346779737051687E-3</v>
      </c>
      <c r="F12" s="15"/>
      <c r="G12" s="48">
        <v>385695.59</v>
      </c>
      <c r="H12" s="48">
        <v>400937.82</v>
      </c>
      <c r="I12" s="48">
        <v>408968.01</v>
      </c>
      <c r="J12" s="48">
        <v>414825.87549383636</v>
      </c>
      <c r="K12" s="48">
        <v>422501.854311376</v>
      </c>
      <c r="L12" s="48">
        <v>429640.51206735196</v>
      </c>
      <c r="M12" s="48">
        <v>426935.43916622724</v>
      </c>
      <c r="N12" s="48">
        <v>424977.10510331998</v>
      </c>
      <c r="O12" s="48">
        <v>425975.29023019603</v>
      </c>
      <c r="P12" s="48">
        <v>425883.99082096398</v>
      </c>
      <c r="Q12" s="48">
        <v>430905.37051042914</v>
      </c>
    </row>
    <row r="13" spans="1:20" x14ac:dyDescent="0.25">
      <c r="A13" s="21" t="s">
        <v>14</v>
      </c>
      <c r="B13" s="15">
        <f t="shared" si="0"/>
        <v>2.9266582770745675E-2</v>
      </c>
      <c r="C13" s="15">
        <f t="shared" si="1"/>
        <v>8.0021630756046402E-3</v>
      </c>
      <c r="D13" s="15">
        <f t="shared" si="1"/>
        <v>1.472084491777359E-2</v>
      </c>
      <c r="E13" s="15">
        <f t="shared" si="2"/>
        <v>1.7300905911481479E-3</v>
      </c>
      <c r="F13" s="15"/>
      <c r="G13" s="48">
        <v>237442.08616085924</v>
      </c>
      <c r="H13" s="48">
        <v>243188.49471890597</v>
      </c>
      <c r="I13" s="48">
        <v>250128.82099999991</v>
      </c>
      <c r="J13" s="48">
        <v>258905.52456535239</v>
      </c>
      <c r="K13" s="48">
        <v>262498.0601552708</v>
      </c>
      <c r="L13" s="48">
        <v>264598.61243966315</v>
      </c>
      <c r="M13" s="48">
        <v>268493.72757884552</v>
      </c>
      <c r="N13" s="48">
        <v>266460.322464091</v>
      </c>
      <c r="O13" s="48">
        <v>268192.409196047</v>
      </c>
      <c r="P13" s="48">
        <v>268728.82303837402</v>
      </c>
      <c r="Q13" s="48">
        <v>270593.3556168701</v>
      </c>
    </row>
    <row r="14" spans="1:20" ht="30" x14ac:dyDescent="0.25">
      <c r="A14" s="21" t="s">
        <v>15</v>
      </c>
      <c r="B14" s="15">
        <f t="shared" si="0"/>
        <v>2.765682774987277E-2</v>
      </c>
      <c r="C14" s="15">
        <f t="shared" si="1"/>
        <v>2.3400157829697843E-2</v>
      </c>
      <c r="D14" s="15">
        <f t="shared" si="1"/>
        <v>1.8679432093573922E-2</v>
      </c>
      <c r="E14" s="15">
        <f t="shared" si="2"/>
        <v>1.5669385959315996E-3</v>
      </c>
      <c r="F14" s="15"/>
      <c r="G14" s="48">
        <v>545802.06999999995</v>
      </c>
      <c r="H14" s="48">
        <v>562041.92999999993</v>
      </c>
      <c r="I14" s="48">
        <v>576706.81900000002</v>
      </c>
      <c r="J14" s="48">
        <v>592351.53</v>
      </c>
      <c r="K14" s="48">
        <v>607580.62899999996</v>
      </c>
      <c r="L14" s="48">
        <v>621798.11161286698</v>
      </c>
      <c r="M14" s="48">
        <v>633412.94721465197</v>
      </c>
      <c r="N14" s="48">
        <v>627272.93134699995</v>
      </c>
      <c r="O14" s="48">
        <v>632099</v>
      </c>
      <c r="P14" s="48">
        <v>635144.77972162003</v>
      </c>
      <c r="Q14" s="48">
        <v>639135.07778998697</v>
      </c>
    </row>
    <row r="15" spans="1:20" ht="30" x14ac:dyDescent="0.25">
      <c r="A15" s="21" t="s">
        <v>16</v>
      </c>
      <c r="B15" s="15">
        <f t="shared" si="0"/>
        <v>3.1133020277564594E-2</v>
      </c>
      <c r="C15" s="15">
        <f t="shared" si="1"/>
        <v>1.4004739994083915E-2</v>
      </c>
      <c r="D15" s="15">
        <f t="shared" si="1"/>
        <v>3.3439959472258973E-3</v>
      </c>
      <c r="E15" s="15">
        <f t="shared" si="2"/>
        <v>8.7363284875974223E-4</v>
      </c>
      <c r="F15" s="15"/>
      <c r="G15" s="48">
        <v>423832.77800805209</v>
      </c>
      <c r="H15" s="48">
        <v>436466.41725467757</v>
      </c>
      <c r="I15" s="48">
        <v>450348.34487290413</v>
      </c>
      <c r="J15" s="48">
        <v>464663.56983483874</v>
      </c>
      <c r="K15" s="48">
        <v>469223.52291724458</v>
      </c>
      <c r="L15" s="48">
        <v>475794.87635480869</v>
      </c>
      <c r="M15" s="48">
        <v>477385.93249305</v>
      </c>
      <c r="N15" s="48">
        <v>478073.8079139202</v>
      </c>
      <c r="O15" s="48">
        <v>475728.18675422994</v>
      </c>
      <c r="P15" s="48">
        <v>477036.26564089482</v>
      </c>
      <c r="Q15" s="48">
        <v>478705.46966315003</v>
      </c>
    </row>
    <row r="16" spans="1:20" ht="30" x14ac:dyDescent="0.25">
      <c r="A16" s="21" t="s">
        <v>17</v>
      </c>
      <c r="B16" s="15">
        <f t="shared" si="0"/>
        <v>2.1729063634722934E-2</v>
      </c>
      <c r="C16" s="15">
        <f t="shared" si="1"/>
        <v>1.4745073656015739E-2</v>
      </c>
      <c r="D16" s="15">
        <f t="shared" si="1"/>
        <v>1.1975228175284736E-2</v>
      </c>
      <c r="E16" s="15">
        <f t="shared" si="2"/>
        <v>6.2686478301055004E-4</v>
      </c>
      <c r="F16" s="15"/>
      <c r="G16" s="48">
        <v>152226.30899999998</v>
      </c>
      <c r="H16" s="48">
        <v>155472.08900000004</v>
      </c>
      <c r="I16" s="48">
        <v>159530.49199999997</v>
      </c>
      <c r="J16" s="48">
        <v>162366.69818289031</v>
      </c>
      <c r="K16" s="48">
        <v>164046.57460818632</v>
      </c>
      <c r="L16" s="48">
        <v>166465.4534338011</v>
      </c>
      <c r="M16" s="48">
        <v>168458.91522197309</v>
      </c>
      <c r="N16" s="48">
        <v>167575.60436806071</v>
      </c>
      <c r="O16" s="48">
        <v>168264.25471419669</v>
      </c>
      <c r="P16" s="48">
        <v>168785.856590087</v>
      </c>
      <c r="Q16" s="48">
        <v>169209.47834987962</v>
      </c>
    </row>
    <row r="17" spans="1:17" x14ac:dyDescent="0.25">
      <c r="E17" s="25"/>
      <c r="F17" s="25"/>
      <c r="G17" s="26">
        <f>SUM(G7:G16)</f>
        <v>2574977.1252598204</v>
      </c>
      <c r="H17" s="26">
        <f t="shared" ref="H17:Q17" si="3">SUM(H7:H16)</f>
        <v>2632582.7803673311</v>
      </c>
      <c r="I17" s="26">
        <f t="shared" si="3"/>
        <v>2699878.1208729041</v>
      </c>
      <c r="J17" s="26">
        <f t="shared" si="3"/>
        <v>2752409.8934161994</v>
      </c>
      <c r="K17" s="26">
        <f t="shared" si="3"/>
        <v>2786739.0527601852</v>
      </c>
      <c r="L17" s="26">
        <f t="shared" si="3"/>
        <v>2805239.5289483308</v>
      </c>
      <c r="M17" s="26">
        <f t="shared" si="3"/>
        <v>2842415.7537719961</v>
      </c>
      <c r="N17" s="26">
        <f t="shared" si="3"/>
        <v>2813845.8506634156</v>
      </c>
      <c r="O17" s="26">
        <f t="shared" si="3"/>
        <v>2833352.6515540751</v>
      </c>
      <c r="P17" s="26">
        <f t="shared" si="3"/>
        <v>2850734.0195428631</v>
      </c>
      <c r="Q17" s="26">
        <f t="shared" si="3"/>
        <v>2871730.0064619556</v>
      </c>
    </row>
    <row r="18" spans="1:17" x14ac:dyDescent="0.25">
      <c r="B18" s="15"/>
      <c r="C18" s="15"/>
      <c r="D18" s="15"/>
      <c r="E18" s="25"/>
      <c r="F18" s="25"/>
      <c r="G18" s="8"/>
      <c r="H18" s="8"/>
      <c r="I18" s="8"/>
      <c r="J18" s="8"/>
      <c r="K18" s="8"/>
      <c r="L18" s="8"/>
    </row>
    <row r="20" spans="1:17" x14ac:dyDescent="0.25">
      <c r="A20" t="s">
        <v>198</v>
      </c>
      <c r="B20" s="15"/>
      <c r="C20" s="15"/>
      <c r="D20" s="15"/>
      <c r="E20" s="24"/>
      <c r="F20" s="24"/>
      <c r="G20" s="8"/>
      <c r="H20" s="8"/>
      <c r="I20" s="8"/>
      <c r="J20" s="8"/>
      <c r="K20" s="8"/>
      <c r="L20" s="8"/>
    </row>
  </sheetData>
  <mergeCells count="2">
    <mergeCell ref="G5:M5"/>
    <mergeCell ref="N5:Q5"/>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E25"/>
  <sheetViews>
    <sheetView zoomScaleNormal="100" workbookViewId="0">
      <pane xSplit="1" ySplit="5" topLeftCell="B6" activePane="bottomRight" state="frozen"/>
      <selection activeCell="G18" sqref="G18"/>
      <selection pane="topRight" activeCell="G18" sqref="G18"/>
      <selection pane="bottomLeft" activeCell="G18" sqref="G18"/>
      <selection pane="bottomRight" activeCell="G17" sqref="G17"/>
    </sheetView>
  </sheetViews>
  <sheetFormatPr defaultRowHeight="15" x14ac:dyDescent="0.25"/>
  <cols>
    <col min="1" max="1" width="15.7109375" customWidth="1"/>
    <col min="2" max="4" width="11.7109375" style="8" customWidth="1"/>
    <col min="5" max="5" width="12.28515625" style="8" bestFit="1" customWidth="1"/>
    <col min="6" max="6" width="11.7109375" style="8" customWidth="1"/>
    <col min="7" max="7" width="12.28515625" style="8" bestFit="1" customWidth="1"/>
    <col min="8" max="8" width="13.42578125" style="8" bestFit="1" customWidth="1"/>
    <col min="9" max="9" width="13" style="8" bestFit="1" customWidth="1"/>
    <col min="10" max="31" width="11.7109375" style="8" customWidth="1"/>
  </cols>
  <sheetData>
    <row r="1" spans="1:31" ht="26.25" x14ac:dyDescent="0.4">
      <c r="A1" s="1" t="s">
        <v>18</v>
      </c>
      <c r="B1" s="27"/>
      <c r="C1" s="27"/>
      <c r="D1" s="27"/>
      <c r="E1" s="27"/>
      <c r="F1" s="27"/>
      <c r="G1" s="27"/>
      <c r="H1" s="27"/>
      <c r="I1" s="27"/>
      <c r="J1" s="27"/>
      <c r="K1" s="27"/>
      <c r="L1" s="27"/>
      <c r="M1" s="27"/>
      <c r="N1" s="27"/>
      <c r="O1" s="27"/>
      <c r="P1" s="27"/>
      <c r="Q1" s="27"/>
      <c r="R1" s="27"/>
      <c r="S1" s="27"/>
      <c r="T1" s="27"/>
      <c r="U1" s="27"/>
      <c r="V1" s="27"/>
      <c r="W1" s="27"/>
      <c r="X1" s="27"/>
      <c r="Y1" s="27"/>
      <c r="Z1" s="27"/>
      <c r="AA1" s="27"/>
      <c r="AB1" s="27"/>
      <c r="AC1" s="27"/>
      <c r="AD1" s="27"/>
      <c r="AE1" s="27"/>
    </row>
    <row r="2" spans="1:31" x14ac:dyDescent="0.25">
      <c r="A2" s="28"/>
      <c r="B2" s="27"/>
      <c r="C2" s="27"/>
      <c r="D2" s="27"/>
      <c r="E2" s="27"/>
      <c r="F2" s="27"/>
      <c r="G2" s="27"/>
      <c r="H2" s="27"/>
      <c r="I2" s="27"/>
      <c r="J2" s="27"/>
      <c r="K2" s="27"/>
      <c r="L2" s="27"/>
      <c r="M2" s="27"/>
      <c r="N2" s="27"/>
      <c r="O2" s="27"/>
      <c r="P2" s="27"/>
      <c r="Q2" s="27"/>
      <c r="R2" s="27"/>
      <c r="S2" s="27"/>
      <c r="T2" s="27"/>
      <c r="U2" s="27"/>
      <c r="V2" s="27"/>
      <c r="W2" s="27"/>
      <c r="X2" s="27"/>
      <c r="Y2" s="27"/>
      <c r="Z2" s="27"/>
      <c r="AA2" s="27"/>
      <c r="AB2" s="27"/>
      <c r="AC2" s="27"/>
      <c r="AD2" s="27"/>
      <c r="AE2" s="27"/>
    </row>
    <row r="3" spans="1:31" x14ac:dyDescent="0.25">
      <c r="A3" s="28" t="s">
        <v>19</v>
      </c>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row>
    <row r="4" spans="1:31" x14ac:dyDescent="0.25">
      <c r="A4" s="28" t="s">
        <v>46</v>
      </c>
      <c r="B4" s="27"/>
      <c r="C4" s="27"/>
      <c r="D4" s="27"/>
      <c r="E4" s="27"/>
      <c r="F4" s="27"/>
      <c r="G4" s="27"/>
      <c r="H4" s="27"/>
      <c r="I4" s="27"/>
      <c r="J4" s="27"/>
      <c r="K4" s="27"/>
      <c r="L4" s="27"/>
      <c r="M4" s="27"/>
      <c r="N4" s="27"/>
      <c r="O4" s="27"/>
      <c r="P4" s="27"/>
      <c r="Q4" s="27"/>
      <c r="R4" s="27"/>
      <c r="S4" s="27"/>
      <c r="T4" s="27"/>
      <c r="U4" s="27"/>
      <c r="V4" s="27"/>
      <c r="W4" s="27"/>
      <c r="X4" s="27"/>
      <c r="Y4" s="27"/>
      <c r="Z4" s="27"/>
      <c r="AA4" s="27"/>
      <c r="AB4" s="27"/>
      <c r="AC4" s="27"/>
      <c r="AD4" s="27"/>
      <c r="AE4" s="27"/>
    </row>
    <row r="5" spans="1:31" x14ac:dyDescent="0.25">
      <c r="A5" s="30"/>
      <c r="B5" s="19">
        <v>2010</v>
      </c>
      <c r="C5" s="19">
        <v>2011</v>
      </c>
      <c r="D5" s="19">
        <v>2012</v>
      </c>
      <c r="E5" s="19">
        <v>2013</v>
      </c>
      <c r="F5" s="19">
        <v>2014</v>
      </c>
      <c r="G5" s="19">
        <v>2015</v>
      </c>
      <c r="H5" s="19">
        <v>2016</v>
      </c>
      <c r="I5" s="19">
        <v>2017</v>
      </c>
      <c r="J5" s="27"/>
      <c r="K5" s="27"/>
      <c r="L5" s="27"/>
      <c r="M5" s="27"/>
      <c r="N5" s="27"/>
      <c r="O5" s="27"/>
      <c r="P5" s="27"/>
      <c r="Q5" s="27"/>
      <c r="R5" s="27"/>
      <c r="S5" s="27"/>
      <c r="T5" s="27"/>
      <c r="U5" s="27"/>
      <c r="V5" s="27"/>
      <c r="W5" s="27"/>
      <c r="X5" s="27"/>
      <c r="Y5" s="27"/>
      <c r="Z5" s="27"/>
      <c r="AA5" s="27"/>
      <c r="AB5" s="27"/>
      <c r="AC5" s="27"/>
      <c r="AD5" s="27"/>
      <c r="AE5" s="27"/>
    </row>
    <row r="6" spans="1:31" s="32" customFormat="1" x14ac:dyDescent="0.25">
      <c r="A6" s="8" t="s">
        <v>3</v>
      </c>
      <c r="B6" s="15">
        <f t="shared" ref="B6:I11" si="0">B16/B$21</f>
        <v>2.6296144918714064E-2</v>
      </c>
      <c r="C6" s="15">
        <f t="shared" si="0"/>
        <v>2.5365181936566492E-2</v>
      </c>
      <c r="D6" s="15">
        <f t="shared" si="0"/>
        <v>2.4069039003308552E-2</v>
      </c>
      <c r="E6" s="15">
        <f t="shared" si="0"/>
        <v>2.3325691286858085E-2</v>
      </c>
      <c r="F6" s="15">
        <f t="shared" si="0"/>
        <v>2.4233259479741733E-2</v>
      </c>
      <c r="G6" s="15">
        <f t="shared" si="0"/>
        <v>2.3251531178769703E-2</v>
      </c>
      <c r="H6" s="15">
        <f t="shared" si="0"/>
        <v>2.4416822313111566E-2</v>
      </c>
      <c r="I6" s="15">
        <f t="shared" si="0"/>
        <v>2.5510056246121897E-2</v>
      </c>
      <c r="J6" s="31"/>
      <c r="K6" s="31"/>
      <c r="L6" s="31"/>
      <c r="M6" s="31"/>
      <c r="N6" s="31"/>
      <c r="O6" s="31"/>
      <c r="P6" s="31"/>
      <c r="Q6" s="31"/>
      <c r="R6" s="31"/>
      <c r="S6" s="31"/>
      <c r="T6" s="31"/>
      <c r="U6" s="31"/>
      <c r="V6" s="31"/>
      <c r="W6" s="31"/>
      <c r="X6" s="31"/>
      <c r="Y6" s="31"/>
      <c r="Z6" s="31"/>
      <c r="AA6" s="31"/>
      <c r="AB6" s="31"/>
      <c r="AC6" s="31"/>
      <c r="AD6" s="31"/>
      <c r="AE6" s="31"/>
    </row>
    <row r="7" spans="1:31" x14ac:dyDescent="0.25">
      <c r="A7" s="8" t="s">
        <v>9</v>
      </c>
      <c r="B7" s="15">
        <f t="shared" si="0"/>
        <v>9.2329713808613142E-2</v>
      </c>
      <c r="C7" s="15">
        <f t="shared" si="0"/>
        <v>9.6012098479967958E-2</v>
      </c>
      <c r="D7" s="15">
        <f t="shared" si="0"/>
        <v>9.1154069944133317E-2</v>
      </c>
      <c r="E7" s="15">
        <f t="shared" si="0"/>
        <v>9.0557473131961067E-2</v>
      </c>
      <c r="F7" s="15">
        <f t="shared" si="0"/>
        <v>8.4185162861986643E-2</v>
      </c>
      <c r="G7" s="15">
        <f t="shared" si="0"/>
        <v>7.8022835694071382E-2</v>
      </c>
      <c r="H7" s="15">
        <f t="shared" si="0"/>
        <v>7.9184742121223423E-2</v>
      </c>
      <c r="I7" s="15">
        <f t="shared" si="0"/>
        <v>8.0222734344459715E-2</v>
      </c>
      <c r="J7" s="27"/>
      <c r="K7" s="27"/>
      <c r="L7" s="27"/>
      <c r="M7" s="27"/>
      <c r="N7" s="27"/>
      <c r="O7" s="27"/>
      <c r="P7" s="27"/>
      <c r="Q7" s="27"/>
      <c r="R7" s="27"/>
      <c r="S7" s="27"/>
      <c r="T7" s="27"/>
      <c r="U7" s="27"/>
      <c r="V7" s="27"/>
      <c r="W7" s="27"/>
      <c r="X7" s="27"/>
      <c r="Y7" s="27"/>
      <c r="Z7" s="27"/>
      <c r="AA7" s="27"/>
      <c r="AB7" s="27"/>
      <c r="AC7" s="27"/>
      <c r="AD7" s="27"/>
      <c r="AE7" s="27"/>
    </row>
    <row r="8" spans="1:31" x14ac:dyDescent="0.25">
      <c r="A8" s="8" t="s">
        <v>10</v>
      </c>
      <c r="B8" s="15">
        <f t="shared" si="0"/>
        <v>0.14377531821582862</v>
      </c>
      <c r="C8" s="15">
        <f t="shared" si="0"/>
        <v>0.13312763324135291</v>
      </c>
      <c r="D8" s="15">
        <f t="shared" si="0"/>
        <v>0.12999750102915153</v>
      </c>
      <c r="E8" s="15">
        <f t="shared" si="0"/>
        <v>0.12899473289743449</v>
      </c>
      <c r="F8" s="15">
        <f t="shared" si="0"/>
        <v>0.13423479794749854</v>
      </c>
      <c r="G8" s="15">
        <f t="shared" si="0"/>
        <v>0.13412303826702407</v>
      </c>
      <c r="H8" s="15">
        <f t="shared" si="0"/>
        <v>0.13496755125639742</v>
      </c>
      <c r="I8" s="15">
        <f t="shared" si="0"/>
        <v>0.13222844833993647</v>
      </c>
      <c r="J8" s="33"/>
      <c r="K8" s="33"/>
      <c r="L8" s="33"/>
      <c r="M8" s="33"/>
      <c r="N8" s="33"/>
      <c r="O8" s="33"/>
      <c r="P8" s="33"/>
      <c r="Q8" s="33"/>
      <c r="R8" s="33"/>
      <c r="S8" s="33"/>
      <c r="T8" s="33"/>
      <c r="U8" s="33"/>
      <c r="V8" s="33"/>
      <c r="W8" s="33"/>
      <c r="X8" s="33"/>
      <c r="Y8" s="33"/>
      <c r="Z8" s="33"/>
      <c r="AA8" s="33"/>
      <c r="AB8" s="33"/>
      <c r="AC8" s="33"/>
      <c r="AD8" s="33"/>
      <c r="AE8" s="33"/>
    </row>
    <row r="9" spans="1:31" x14ac:dyDescent="0.25">
      <c r="A9" s="8" t="s">
        <v>11</v>
      </c>
      <c r="B9" s="15">
        <f t="shared" si="0"/>
        <v>3.8259736846239414E-2</v>
      </c>
      <c r="C9" s="15">
        <f t="shared" si="0"/>
        <v>3.811301718133725E-2</v>
      </c>
      <c r="D9" s="15">
        <f t="shared" si="0"/>
        <v>3.8808386685284475E-2</v>
      </c>
      <c r="E9" s="15">
        <f t="shared" si="0"/>
        <v>4.0396065455735486E-2</v>
      </c>
      <c r="F9" s="15">
        <f t="shared" si="0"/>
        <v>4.0967871699235207E-2</v>
      </c>
      <c r="G9" s="15">
        <f t="shared" si="0"/>
        <v>4.1081785769844628E-2</v>
      </c>
      <c r="H9" s="15">
        <f t="shared" si="0"/>
        <v>3.9777161768172795E-2</v>
      </c>
      <c r="I9" s="15">
        <f t="shared" si="0"/>
        <v>3.9146024071295957E-2</v>
      </c>
      <c r="J9" s="33"/>
      <c r="K9" s="33"/>
      <c r="L9" s="33"/>
      <c r="M9" s="33"/>
      <c r="N9" s="33"/>
      <c r="O9" s="33"/>
      <c r="P9" s="33"/>
      <c r="Q9" s="33"/>
      <c r="R9" s="33"/>
      <c r="S9" s="33"/>
      <c r="T9" s="33"/>
      <c r="U9" s="33"/>
      <c r="V9" s="33"/>
      <c r="W9" s="33"/>
      <c r="X9" s="33"/>
      <c r="Y9" s="33"/>
      <c r="Z9" s="33"/>
      <c r="AA9" s="33"/>
      <c r="AB9" s="33"/>
      <c r="AC9" s="33"/>
      <c r="AD9" s="33"/>
      <c r="AE9" s="33"/>
    </row>
    <row r="10" spans="1:31" x14ac:dyDescent="0.25">
      <c r="A10" s="8" t="s">
        <v>20</v>
      </c>
      <c r="B10" s="15">
        <f t="shared" si="0"/>
        <v>0.6993390862106047</v>
      </c>
      <c r="C10" s="15">
        <f t="shared" si="0"/>
        <v>0.7073820691607754</v>
      </c>
      <c r="D10" s="15">
        <f t="shared" si="0"/>
        <v>0.71597100333812214</v>
      </c>
      <c r="E10" s="15">
        <f t="shared" si="0"/>
        <v>0.71672603722801087</v>
      </c>
      <c r="F10" s="15">
        <f t="shared" si="0"/>
        <v>0.71637890801153781</v>
      </c>
      <c r="G10" s="15">
        <f t="shared" si="0"/>
        <v>0.72352080909029026</v>
      </c>
      <c r="H10" s="15">
        <f t="shared" si="0"/>
        <v>0.72165372254109472</v>
      </c>
      <c r="I10" s="15">
        <f t="shared" si="0"/>
        <v>0.7228927369981859</v>
      </c>
      <c r="J10" s="33"/>
      <c r="K10" s="33"/>
      <c r="L10" s="33"/>
      <c r="M10" s="33"/>
      <c r="N10" s="33"/>
      <c r="O10" s="33"/>
      <c r="P10" s="33"/>
      <c r="Q10" s="33"/>
      <c r="R10" s="33"/>
      <c r="S10" s="33"/>
      <c r="T10" s="33"/>
      <c r="U10" s="33"/>
      <c r="V10" s="33"/>
      <c r="W10" s="33"/>
      <c r="X10" s="33"/>
      <c r="Y10" s="33"/>
      <c r="Z10" s="33"/>
      <c r="AA10" s="33"/>
      <c r="AB10" s="33"/>
      <c r="AC10" s="33"/>
      <c r="AD10" s="33"/>
      <c r="AE10" s="33"/>
    </row>
    <row r="11" spans="1:31" x14ac:dyDescent="0.25">
      <c r="A11" s="8" t="s">
        <v>21</v>
      </c>
      <c r="B11" s="15">
        <f t="shared" si="0"/>
        <v>1</v>
      </c>
      <c r="C11" s="15">
        <f t="shared" si="0"/>
        <v>1</v>
      </c>
      <c r="D11" s="15">
        <f t="shared" si="0"/>
        <v>1</v>
      </c>
      <c r="E11" s="15">
        <f t="shared" si="0"/>
        <v>1</v>
      </c>
      <c r="F11" s="15">
        <f t="shared" si="0"/>
        <v>1</v>
      </c>
      <c r="G11" s="15">
        <f t="shared" si="0"/>
        <v>1</v>
      </c>
      <c r="H11" s="15">
        <f t="shared" si="0"/>
        <v>1</v>
      </c>
      <c r="I11" s="15">
        <f t="shared" si="0"/>
        <v>1</v>
      </c>
      <c r="J11" s="33"/>
      <c r="K11" s="33"/>
      <c r="L11" s="33"/>
      <c r="M11" s="33"/>
      <c r="N11" s="33"/>
      <c r="O11" s="33"/>
      <c r="P11" s="33"/>
      <c r="Q11" s="33"/>
      <c r="R11" s="33"/>
      <c r="S11" s="33"/>
      <c r="T11" s="33"/>
      <c r="U11" s="33"/>
      <c r="V11" s="33"/>
      <c r="W11" s="33"/>
      <c r="X11" s="33"/>
      <c r="Y11" s="33"/>
      <c r="Z11" s="33"/>
      <c r="AA11" s="33"/>
      <c r="AB11" s="33"/>
      <c r="AC11" s="33"/>
      <c r="AD11" s="33"/>
      <c r="AE11" s="33"/>
    </row>
    <row r="12" spans="1:31" x14ac:dyDescent="0.25">
      <c r="A12" s="8" t="s">
        <v>199</v>
      </c>
      <c r="B12" s="15">
        <f>SUM(B6:B9)</f>
        <v>0.30066091378939519</v>
      </c>
      <c r="C12" s="15">
        <f t="shared" ref="C12:I12" si="1">SUM(C6:C9)</f>
        <v>0.2926179308392246</v>
      </c>
      <c r="D12" s="15">
        <f t="shared" si="1"/>
        <v>0.28402899666187786</v>
      </c>
      <c r="E12" s="15">
        <f t="shared" si="1"/>
        <v>0.28327396277198913</v>
      </c>
      <c r="F12" s="15">
        <f t="shared" si="1"/>
        <v>0.28362109198846214</v>
      </c>
      <c r="G12" s="15">
        <f t="shared" si="1"/>
        <v>0.27647919090970979</v>
      </c>
      <c r="H12" s="15">
        <f t="shared" si="1"/>
        <v>0.27834627745890522</v>
      </c>
      <c r="I12" s="15">
        <f t="shared" si="1"/>
        <v>0.27710726300181404</v>
      </c>
      <c r="J12" s="33"/>
      <c r="K12" s="33"/>
      <c r="L12" s="33"/>
      <c r="M12" s="33"/>
      <c r="N12" s="33"/>
      <c r="O12" s="33"/>
      <c r="P12" s="33"/>
      <c r="Q12" s="33"/>
      <c r="R12" s="33"/>
      <c r="S12" s="33"/>
      <c r="T12" s="33"/>
      <c r="U12" s="33"/>
      <c r="V12" s="33"/>
      <c r="W12" s="33"/>
      <c r="X12" s="33"/>
      <c r="Y12" s="33"/>
      <c r="Z12" s="33"/>
      <c r="AA12" s="33"/>
      <c r="AB12" s="33"/>
      <c r="AC12" s="33"/>
      <c r="AD12" s="33"/>
      <c r="AE12" s="33"/>
    </row>
    <row r="13" spans="1:31" x14ac:dyDescent="0.25">
      <c r="A13" s="30"/>
      <c r="B13" s="27"/>
      <c r="C13" s="27"/>
      <c r="D13" s="27"/>
      <c r="E13" s="27"/>
      <c r="F13" s="27"/>
      <c r="G13" s="27"/>
      <c r="H13" s="27"/>
      <c r="I13" s="27"/>
      <c r="J13" s="27"/>
      <c r="K13" s="27"/>
      <c r="L13" s="27"/>
      <c r="M13" s="27"/>
      <c r="N13" s="27"/>
      <c r="O13" s="27"/>
      <c r="P13" s="27"/>
      <c r="Q13" s="27"/>
      <c r="R13" s="27"/>
      <c r="S13" s="27"/>
      <c r="T13" s="27"/>
      <c r="U13" s="27"/>
      <c r="V13" s="27"/>
      <c r="W13" s="27"/>
      <c r="X13" s="27"/>
      <c r="Y13" s="27"/>
      <c r="Z13" s="27"/>
      <c r="AA13" s="27"/>
      <c r="AB13" s="27"/>
      <c r="AC13" s="27"/>
      <c r="AD13" s="27"/>
      <c r="AE13" s="27"/>
    </row>
    <row r="14" spans="1:31" x14ac:dyDescent="0.25">
      <c r="A14" s="30"/>
      <c r="B14" s="27"/>
      <c r="C14" s="27"/>
      <c r="D14" s="27"/>
      <c r="E14" s="27"/>
      <c r="F14" s="27"/>
      <c r="G14" s="27"/>
      <c r="H14" s="27"/>
      <c r="I14" s="27"/>
      <c r="J14" s="27"/>
      <c r="K14" s="27"/>
      <c r="L14" s="27"/>
      <c r="M14" s="27"/>
      <c r="N14" s="27"/>
      <c r="O14" s="27"/>
      <c r="P14" s="27"/>
      <c r="Q14" s="27"/>
      <c r="R14" s="27"/>
      <c r="S14" s="27"/>
      <c r="T14" s="27"/>
      <c r="U14" s="27"/>
      <c r="V14" s="27"/>
      <c r="W14" s="27"/>
      <c r="X14" s="27"/>
      <c r="Y14" s="27"/>
      <c r="Z14" s="27"/>
      <c r="AA14" s="27"/>
      <c r="AB14" s="27"/>
      <c r="AC14" s="27"/>
      <c r="AD14" s="27"/>
      <c r="AE14" s="27"/>
    </row>
    <row r="15" spans="1:31" x14ac:dyDescent="0.25">
      <c r="A15" s="18"/>
      <c r="B15" s="19">
        <v>2010</v>
      </c>
      <c r="C15" s="19">
        <v>2011</v>
      </c>
      <c r="D15" s="19">
        <v>2012</v>
      </c>
      <c r="E15" s="19">
        <v>2013</v>
      </c>
      <c r="F15" s="19">
        <v>2014</v>
      </c>
      <c r="G15" s="19">
        <v>2015</v>
      </c>
      <c r="H15" s="19">
        <v>2016</v>
      </c>
      <c r="I15" s="19">
        <v>2017</v>
      </c>
      <c r="J15" s="27"/>
      <c r="K15" s="27"/>
      <c r="L15" s="27"/>
      <c r="M15" s="27"/>
      <c r="N15" s="27"/>
      <c r="O15" s="27"/>
      <c r="P15" s="27"/>
      <c r="Q15" s="27"/>
      <c r="R15" s="27"/>
      <c r="S15" s="27"/>
      <c r="T15" s="27"/>
      <c r="U15" s="27"/>
      <c r="V15" s="27"/>
      <c r="W15" s="27"/>
      <c r="X15" s="27"/>
      <c r="Y15" s="27"/>
      <c r="Z15" s="27"/>
      <c r="AA15" s="27"/>
      <c r="AB15" s="27"/>
      <c r="AC15" s="27"/>
      <c r="AD15" s="27"/>
      <c r="AE15" s="27"/>
    </row>
    <row r="16" spans="1:31" x14ac:dyDescent="0.25">
      <c r="A16" s="8" t="s">
        <v>22</v>
      </c>
      <c r="B16" s="8">
        <v>65605.209000000003</v>
      </c>
      <c r="C16" s="8">
        <v>69104.899000000005</v>
      </c>
      <c r="D16" s="8">
        <v>70591.59</v>
      </c>
      <c r="E16" s="8">
        <v>74260.09</v>
      </c>
      <c r="F16" s="8">
        <v>82755.194454399913</v>
      </c>
      <c r="G16" s="8">
        <v>84303.394454399997</v>
      </c>
      <c r="H16" s="8">
        <v>94757.394454399997</v>
      </c>
      <c r="I16" s="8">
        <v>106421.03581024939</v>
      </c>
      <c r="J16" s="27"/>
      <c r="K16" s="27"/>
      <c r="L16" s="27"/>
      <c r="M16" s="27"/>
      <c r="N16" s="27"/>
      <c r="O16" s="27"/>
      <c r="P16" s="27"/>
      <c r="Q16" s="27"/>
      <c r="R16" s="27"/>
      <c r="S16" s="27"/>
      <c r="T16" s="27"/>
      <c r="U16" s="27"/>
      <c r="V16" s="27"/>
      <c r="W16" s="27"/>
      <c r="X16" s="27"/>
      <c r="Y16" s="27"/>
      <c r="Z16" s="27"/>
      <c r="AA16" s="27"/>
      <c r="AB16" s="27"/>
      <c r="AC16" s="27"/>
      <c r="AD16" s="27"/>
      <c r="AE16" s="27"/>
    </row>
    <row r="17" spans="1:31" x14ac:dyDescent="0.25">
      <c r="A17" s="8" t="s">
        <v>23</v>
      </c>
      <c r="B17" s="8">
        <v>230349.74100000001</v>
      </c>
      <c r="C17" s="8">
        <v>261575.351</v>
      </c>
      <c r="D17" s="8">
        <v>267343.89899999998</v>
      </c>
      <c r="E17" s="8">
        <v>288300.39900000003</v>
      </c>
      <c r="F17" s="8">
        <v>287487.51395341719</v>
      </c>
      <c r="G17" s="8">
        <v>282888.46198541735</v>
      </c>
      <c r="H17" s="8">
        <v>307302.06198541645</v>
      </c>
      <c r="I17" s="8">
        <v>334667.48964011972</v>
      </c>
      <c r="J17" s="27"/>
      <c r="K17" s="27"/>
      <c r="L17" s="27"/>
      <c r="M17" s="27"/>
      <c r="N17" s="27"/>
      <c r="O17" s="27"/>
      <c r="P17" s="27"/>
      <c r="Q17" s="27"/>
      <c r="R17" s="27"/>
      <c r="S17" s="27"/>
      <c r="T17" s="27"/>
      <c r="U17" s="27"/>
      <c r="V17" s="27"/>
      <c r="W17" s="27"/>
      <c r="X17" s="27"/>
      <c r="Y17" s="27"/>
      <c r="Z17" s="27"/>
      <c r="AA17" s="27"/>
      <c r="AB17" s="27"/>
      <c r="AC17" s="27"/>
      <c r="AD17" s="27"/>
      <c r="AE17" s="27"/>
    </row>
    <row r="18" spans="1:31" x14ac:dyDescent="0.25">
      <c r="A18" s="8" t="s">
        <v>10</v>
      </c>
      <c r="B18" s="8">
        <v>358699.33899999998</v>
      </c>
      <c r="C18" s="8">
        <v>362692.91</v>
      </c>
      <c r="D18" s="8">
        <v>381267.00000000006</v>
      </c>
      <c r="E18" s="8">
        <v>410669.95</v>
      </c>
      <c r="F18" s="8">
        <v>458404.153843968</v>
      </c>
      <c r="G18" s="8">
        <v>486291.733370731</v>
      </c>
      <c r="H18" s="8">
        <v>523785.33655787195</v>
      </c>
      <c r="I18" s="8">
        <v>551621.22341683717</v>
      </c>
      <c r="J18" s="27"/>
      <c r="K18" s="27"/>
      <c r="L18" s="27"/>
      <c r="M18" s="27"/>
      <c r="N18" s="27"/>
      <c r="O18" s="27"/>
      <c r="P18" s="27"/>
      <c r="Q18" s="27"/>
      <c r="R18" s="27"/>
      <c r="S18" s="27"/>
      <c r="T18" s="27"/>
      <c r="U18" s="27"/>
      <c r="V18" s="27"/>
      <c r="W18" s="27"/>
      <c r="X18" s="27"/>
      <c r="Y18" s="27"/>
      <c r="Z18" s="27"/>
      <c r="AA18" s="27"/>
      <c r="AB18" s="27"/>
      <c r="AC18" s="27"/>
      <c r="AD18" s="27"/>
      <c r="AE18" s="27"/>
    </row>
    <row r="19" spans="1:31" x14ac:dyDescent="0.25">
      <c r="A19" s="8" t="s">
        <v>11</v>
      </c>
      <c r="B19" s="8">
        <v>95452.7</v>
      </c>
      <c r="C19" s="8">
        <v>103835.1</v>
      </c>
      <c r="D19" s="8">
        <v>113820.32</v>
      </c>
      <c r="E19" s="8">
        <v>128605.64000000001</v>
      </c>
      <c r="F19" s="8">
        <v>139902.93760058601</v>
      </c>
      <c r="G19" s="8">
        <v>148950.79227335521</v>
      </c>
      <c r="H19" s="8">
        <v>154368.171239024</v>
      </c>
      <c r="I19" s="8">
        <v>163306.59522374009</v>
      </c>
      <c r="J19" s="27"/>
      <c r="K19" s="27"/>
      <c r="L19" s="27"/>
      <c r="M19" s="27"/>
      <c r="N19" s="27"/>
      <c r="O19" s="27"/>
      <c r="P19" s="27"/>
      <c r="Q19" s="27"/>
      <c r="R19" s="27"/>
      <c r="S19" s="27"/>
      <c r="T19" s="27"/>
      <c r="U19" s="27"/>
      <c r="V19" s="27"/>
      <c r="W19" s="27"/>
      <c r="X19" s="27"/>
      <c r="Y19" s="27"/>
      <c r="Z19" s="27"/>
      <c r="AA19" s="27"/>
      <c r="AB19" s="27"/>
      <c r="AC19" s="27"/>
      <c r="AD19" s="27"/>
      <c r="AE19" s="27"/>
    </row>
    <row r="20" spans="1:31" x14ac:dyDescent="0.25">
      <c r="A20" s="8" t="s">
        <v>20</v>
      </c>
      <c r="B20" s="34">
        <v>1744753.3490000018</v>
      </c>
      <c r="C20" s="34">
        <v>1927191.6348171651</v>
      </c>
      <c r="D20" s="34">
        <v>2099856.6462327749</v>
      </c>
      <c r="E20" s="34">
        <v>2281781.893421629</v>
      </c>
      <c r="F20" s="34">
        <v>2446392.9784222865</v>
      </c>
      <c r="G20" s="34">
        <v>2623279.2883936334</v>
      </c>
      <c r="H20" s="34">
        <v>2800611.2167017017</v>
      </c>
      <c r="I20" s="34">
        <v>3015712.4354733001</v>
      </c>
      <c r="J20" s="27"/>
      <c r="K20" s="27"/>
      <c r="L20" s="27"/>
      <c r="M20" s="27"/>
      <c r="N20" s="27"/>
      <c r="O20" s="27"/>
      <c r="P20" s="27"/>
      <c r="Q20" s="27"/>
      <c r="R20" s="27"/>
      <c r="S20" s="27"/>
      <c r="T20" s="27"/>
      <c r="U20" s="27"/>
      <c r="V20" s="27"/>
      <c r="W20" s="27"/>
      <c r="X20" s="27"/>
      <c r="Y20" s="27"/>
      <c r="Z20" s="27"/>
      <c r="AA20" s="27"/>
      <c r="AB20" s="27"/>
      <c r="AC20" s="27"/>
      <c r="AD20" s="27"/>
      <c r="AE20" s="27"/>
    </row>
    <row r="21" spans="1:31" x14ac:dyDescent="0.25">
      <c r="A21" s="35" t="s">
        <v>21</v>
      </c>
      <c r="B21" s="35">
        <f t="shared" ref="B21:I21" si="2">SUM(B16:B20)</f>
        <v>2494860.3380000019</v>
      </c>
      <c r="C21" s="35">
        <f t="shared" si="2"/>
        <v>2724399.8948171651</v>
      </c>
      <c r="D21" s="35">
        <f t="shared" si="2"/>
        <v>2932879.4552327748</v>
      </c>
      <c r="E21" s="35">
        <f t="shared" si="2"/>
        <v>3183617.9724216289</v>
      </c>
      <c r="F21" s="35">
        <f t="shared" si="2"/>
        <v>3414942.7782746577</v>
      </c>
      <c r="G21" s="35">
        <f t="shared" si="2"/>
        <v>3625713.670477537</v>
      </c>
      <c r="H21" s="35">
        <f t="shared" si="2"/>
        <v>3880824.1809384143</v>
      </c>
      <c r="I21" s="35">
        <f t="shared" si="2"/>
        <v>4171728.7795642465</v>
      </c>
      <c r="J21" s="27"/>
      <c r="K21" s="27"/>
      <c r="L21" s="27"/>
      <c r="M21" s="27"/>
      <c r="N21" s="27"/>
      <c r="O21" s="27"/>
      <c r="P21" s="27"/>
      <c r="Q21" s="27"/>
      <c r="R21" s="27"/>
      <c r="S21" s="27"/>
      <c r="T21" s="27"/>
      <c r="U21" s="27"/>
      <c r="V21" s="27"/>
      <c r="W21" s="27"/>
      <c r="X21" s="27"/>
      <c r="Y21" s="27"/>
      <c r="Z21" s="27"/>
      <c r="AA21" s="27"/>
      <c r="AB21" s="27"/>
      <c r="AC21" s="27"/>
      <c r="AD21" s="27"/>
      <c r="AE21" s="27"/>
    </row>
    <row r="22" spans="1:31" x14ac:dyDescent="0.25">
      <c r="A22" s="28"/>
      <c r="B22" s="27"/>
      <c r="C22" s="27"/>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row>
    <row r="23" spans="1:31" x14ac:dyDescent="0.25">
      <c r="A23" t="s">
        <v>200</v>
      </c>
      <c r="B23" s="27"/>
      <c r="C23" s="27"/>
      <c r="D23" s="27"/>
      <c r="E23" s="27"/>
      <c r="F23" s="27"/>
      <c r="G23" s="27"/>
      <c r="H23" s="27"/>
      <c r="I23" s="27"/>
      <c r="J23" s="27"/>
      <c r="K23" s="27"/>
      <c r="L23" s="27"/>
      <c r="M23" s="27"/>
      <c r="N23" s="27"/>
      <c r="O23" s="27"/>
      <c r="P23" s="27"/>
      <c r="Q23" s="27"/>
      <c r="R23" s="27"/>
      <c r="S23" s="27"/>
      <c r="T23" s="27"/>
      <c r="U23" s="27"/>
      <c r="V23" s="27"/>
      <c r="W23" s="27"/>
      <c r="X23" s="27"/>
      <c r="Y23" s="27"/>
      <c r="Z23" s="27"/>
      <c r="AA23" s="27"/>
      <c r="AB23" s="27"/>
      <c r="AC23" s="27"/>
      <c r="AD23" s="27"/>
      <c r="AE23" s="27"/>
    </row>
    <row r="25" spans="1:31" x14ac:dyDescent="0.25">
      <c r="B25" s="36"/>
      <c r="C25" s="36"/>
      <c r="D25" s="36"/>
      <c r="E25" s="36"/>
      <c r="F25" s="36"/>
      <c r="G25" s="36"/>
      <c r="H25" s="36"/>
      <c r="I25" s="36"/>
    </row>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U25"/>
  <sheetViews>
    <sheetView zoomScale="90" zoomScaleNormal="90" workbookViewId="0">
      <pane xSplit="1" ySplit="8" topLeftCell="B9" activePane="bottomRight" state="frozen"/>
      <selection pane="topRight"/>
      <selection pane="bottomLeft"/>
      <selection pane="bottomRight" activeCell="B13" sqref="B13"/>
    </sheetView>
  </sheetViews>
  <sheetFormatPr defaultRowHeight="15" x14ac:dyDescent="0.25"/>
  <cols>
    <col min="1" max="1" width="26.5703125" customWidth="1"/>
    <col min="5" max="5" width="8.85546875" customWidth="1"/>
    <col min="7" max="7" width="9.85546875" bestFit="1" customWidth="1"/>
    <col min="8" max="9" width="9.7109375" bestFit="1" customWidth="1"/>
    <col min="10" max="10" width="9.85546875" bestFit="1" customWidth="1"/>
    <col min="11" max="11" width="9.7109375" bestFit="1" customWidth="1"/>
    <col min="12" max="12" width="9.85546875" bestFit="1" customWidth="1"/>
    <col min="13" max="13" width="11.85546875" customWidth="1"/>
    <col min="14" max="14" width="12.28515625" customWidth="1"/>
    <col min="15" max="15" width="11.140625" bestFit="1" customWidth="1"/>
    <col min="16" max="16" width="10.7109375" bestFit="1" customWidth="1"/>
  </cols>
  <sheetData>
    <row r="1" spans="1:21" ht="26.25" x14ac:dyDescent="0.4">
      <c r="A1" s="1" t="s">
        <v>24</v>
      </c>
      <c r="B1" s="37"/>
      <c r="C1" s="28"/>
      <c r="D1" s="28"/>
      <c r="E1" s="28"/>
      <c r="F1" s="28"/>
      <c r="G1" s="28"/>
      <c r="H1" s="28"/>
      <c r="I1" s="28"/>
      <c r="J1" s="28"/>
      <c r="K1" s="28"/>
      <c r="L1" s="28"/>
      <c r="M1" s="28"/>
      <c r="N1" s="28"/>
      <c r="O1" s="28"/>
      <c r="P1" s="28"/>
      <c r="Q1" s="28"/>
      <c r="R1" s="28"/>
    </row>
    <row r="2" spans="1:21" x14ac:dyDescent="0.25">
      <c r="B2" s="28"/>
      <c r="C2" s="28"/>
      <c r="D2" s="28"/>
      <c r="E2" s="28"/>
      <c r="F2" s="28"/>
      <c r="G2" s="28"/>
      <c r="H2" s="28"/>
      <c r="I2" s="28"/>
      <c r="J2" s="28"/>
      <c r="K2" s="28"/>
      <c r="L2" s="28"/>
      <c r="M2" s="28"/>
      <c r="N2" s="28"/>
      <c r="O2" s="28"/>
      <c r="P2" s="28"/>
      <c r="Q2" s="28"/>
      <c r="R2" s="28"/>
    </row>
    <row r="3" spans="1:21" x14ac:dyDescent="0.25">
      <c r="A3" s="28"/>
      <c r="B3" s="28"/>
      <c r="C3" s="28"/>
      <c r="D3" s="28"/>
      <c r="E3" s="28"/>
      <c r="F3" s="28"/>
      <c r="G3" s="28"/>
      <c r="H3" s="28"/>
      <c r="I3" s="28"/>
      <c r="J3" s="28"/>
      <c r="K3" s="28"/>
      <c r="L3" s="28"/>
      <c r="M3" s="28"/>
      <c r="N3" s="28"/>
      <c r="O3" s="28"/>
      <c r="P3" s="28"/>
      <c r="Q3" s="28"/>
      <c r="R3" s="28"/>
    </row>
    <row r="4" spans="1:21" x14ac:dyDescent="0.25">
      <c r="A4" s="38" t="s">
        <v>25</v>
      </c>
      <c r="B4" s="28"/>
      <c r="C4" s="28"/>
      <c r="D4" s="28"/>
      <c r="E4" s="28"/>
      <c r="F4" s="28"/>
      <c r="G4" s="28"/>
      <c r="H4" s="28"/>
      <c r="I4" s="28"/>
      <c r="J4" s="28"/>
      <c r="K4" s="28"/>
      <c r="L4" s="28"/>
      <c r="M4" s="28"/>
      <c r="N4" s="28"/>
      <c r="O4" s="28"/>
      <c r="P4" s="28"/>
      <c r="Q4" s="28"/>
      <c r="R4" s="28"/>
    </row>
    <row r="5" spans="1:21" x14ac:dyDescent="0.25">
      <c r="A5" s="28" t="s">
        <v>26</v>
      </c>
      <c r="B5" s="39"/>
      <c r="C5" s="39"/>
      <c r="D5" s="39"/>
      <c r="E5" s="39"/>
      <c r="F5" s="39"/>
      <c r="G5" s="39"/>
      <c r="H5" s="39"/>
      <c r="I5" s="39"/>
      <c r="J5" s="39"/>
      <c r="K5" s="39"/>
      <c r="L5" s="39"/>
      <c r="M5" s="39"/>
      <c r="N5" s="39"/>
      <c r="O5" s="39"/>
      <c r="P5" s="39"/>
      <c r="Q5" s="39"/>
      <c r="R5" s="39"/>
      <c r="S5" s="39"/>
      <c r="T5" s="39"/>
      <c r="U5" s="39"/>
    </row>
    <row r="6" spans="1:21" x14ac:dyDescent="0.25">
      <c r="A6" s="28" t="s">
        <v>27</v>
      </c>
      <c r="B6" s="28"/>
      <c r="C6" s="28"/>
      <c r="D6" s="28"/>
      <c r="E6" s="28"/>
      <c r="F6" s="28"/>
      <c r="G6" s="28"/>
      <c r="H6" s="28"/>
      <c r="I6" s="28"/>
      <c r="J6" s="28"/>
      <c r="K6" s="28"/>
      <c r="L6" s="28"/>
      <c r="M6" s="28"/>
      <c r="N6" s="28"/>
      <c r="O6" s="28"/>
      <c r="P6" s="28"/>
      <c r="Q6" s="28"/>
      <c r="R6" s="28"/>
      <c r="S6" s="28"/>
      <c r="T6" s="28"/>
      <c r="U6" s="28"/>
    </row>
    <row r="7" spans="1:21" x14ac:dyDescent="0.25">
      <c r="B7" s="40"/>
      <c r="C7" s="40"/>
      <c r="D7" s="40"/>
      <c r="E7" s="40"/>
      <c r="F7" s="40"/>
      <c r="G7" s="20" t="s">
        <v>45</v>
      </c>
      <c r="H7" s="40"/>
      <c r="I7" s="40"/>
      <c r="J7" s="40"/>
      <c r="K7" s="40"/>
      <c r="L7" s="40"/>
      <c r="M7" s="40"/>
      <c r="N7" s="120" t="s">
        <v>28</v>
      </c>
      <c r="O7" s="120"/>
      <c r="P7" s="120"/>
      <c r="Q7" s="120"/>
      <c r="R7" s="40"/>
      <c r="S7" s="40"/>
      <c r="T7" s="40"/>
      <c r="U7" s="40"/>
    </row>
    <row r="8" spans="1:21" s="21" customFormat="1" ht="48" x14ac:dyDescent="0.25">
      <c r="A8" s="51"/>
      <c r="B8" s="51" t="s">
        <v>29</v>
      </c>
      <c r="C8" s="51" t="s">
        <v>7</v>
      </c>
      <c r="D8" s="51" t="s">
        <v>8</v>
      </c>
      <c r="E8" s="51" t="s">
        <v>56</v>
      </c>
      <c r="F8" s="51"/>
      <c r="G8" s="52">
        <v>2011</v>
      </c>
      <c r="H8" s="52">
        <v>2012</v>
      </c>
      <c r="I8" s="52">
        <v>2013</v>
      </c>
      <c r="J8" s="52">
        <v>2014</v>
      </c>
      <c r="K8" s="52">
        <v>2015</v>
      </c>
      <c r="L8" s="52">
        <v>2016</v>
      </c>
      <c r="M8" s="51">
        <v>2017</v>
      </c>
      <c r="N8" s="51" t="s">
        <v>30</v>
      </c>
      <c r="O8" s="51" t="s">
        <v>31</v>
      </c>
      <c r="P8" s="51" t="s">
        <v>32</v>
      </c>
      <c r="Q8" s="51" t="s">
        <v>57</v>
      </c>
      <c r="R8" s="51"/>
      <c r="S8" s="51"/>
      <c r="T8" s="51"/>
    </row>
    <row r="9" spans="1:21" x14ac:dyDescent="0.25">
      <c r="A9" s="28" t="s">
        <v>33</v>
      </c>
      <c r="B9" s="41">
        <f t="shared" ref="B9:B14" si="0">(K9/G9)^(1/4)-1</f>
        <v>2.0771704651657563E-2</v>
      </c>
      <c r="C9" s="41">
        <f t="shared" ref="C9:D14" si="1">L9/K9-1</f>
        <v>7.0059358628491442E-3</v>
      </c>
      <c r="D9" s="41">
        <f t="shared" si="1"/>
        <v>2.2390530772387285E-2</v>
      </c>
      <c r="E9" s="41">
        <f>(Q9/P9)^(1/4)-1</f>
        <v>2.1988543122968274E-3</v>
      </c>
      <c r="F9" s="41"/>
      <c r="G9" s="27">
        <v>1705240.1639075466</v>
      </c>
      <c r="H9" s="27">
        <v>1768365.1453391463</v>
      </c>
      <c r="I9" s="27">
        <v>1803625.2553404742</v>
      </c>
      <c r="J9" s="27">
        <v>1818511.0444713044</v>
      </c>
      <c r="K9" s="27">
        <v>1851399.0881285141</v>
      </c>
      <c r="L9" s="27">
        <v>1864369.8713964799</v>
      </c>
      <c r="M9" s="27">
        <v>1906114.1023730943</v>
      </c>
      <c r="N9" s="42">
        <v>1882957.0782055601</v>
      </c>
      <c r="O9" s="42">
        <v>1900616.0882326895</v>
      </c>
      <c r="P9" s="42">
        <v>1912005.3249781104</v>
      </c>
      <c r="Q9" s="42">
        <v>1928877.7577665132</v>
      </c>
      <c r="R9" s="42"/>
      <c r="S9" s="42"/>
      <c r="T9" s="42"/>
    </row>
    <row r="10" spans="1:21" x14ac:dyDescent="0.25">
      <c r="A10" s="28" t="s">
        <v>34</v>
      </c>
      <c r="B10" s="41">
        <f t="shared" si="0"/>
        <v>1.9728908866035066E-2</v>
      </c>
      <c r="C10" s="41">
        <f t="shared" si="1"/>
        <v>1.9072065267573546E-2</v>
      </c>
      <c r="D10" s="41">
        <f t="shared" si="1"/>
        <v>6.2753130273698332E-3</v>
      </c>
      <c r="E10" s="41">
        <f t="shared" ref="E10:E14" si="2">(Q10/P10)^(1/4)-1</f>
        <v>9.8241952324307213E-4</v>
      </c>
      <c r="F10" s="41"/>
      <c r="G10" s="27">
        <v>571278.8509976184</v>
      </c>
      <c r="H10" s="27">
        <v>591274.94583508314</v>
      </c>
      <c r="I10" s="27">
        <v>609382.78078179667</v>
      </c>
      <c r="J10" s="27">
        <v>619681.1359390968</v>
      </c>
      <c r="K10" s="27">
        <v>617713.47135621612</v>
      </c>
      <c r="L10" s="27">
        <v>629494.54299858131</v>
      </c>
      <c r="M10" s="27">
        <v>633444.81830491847</v>
      </c>
      <c r="N10" s="42">
        <v>631028.23659299023</v>
      </c>
      <c r="O10" s="42">
        <v>632030.82202291908</v>
      </c>
      <c r="P10" s="42">
        <v>634112.31863861007</v>
      </c>
      <c r="Q10" s="42">
        <v>636607.85040512204</v>
      </c>
      <c r="R10" s="42"/>
      <c r="S10" s="42"/>
      <c r="T10" s="42"/>
    </row>
    <row r="11" spans="1:21" x14ac:dyDescent="0.25">
      <c r="A11" s="28" t="s">
        <v>35</v>
      </c>
      <c r="B11" s="41">
        <f t="shared" si="0"/>
        <v>3.4528906087315958E-2</v>
      </c>
      <c r="C11" s="41">
        <f t="shared" si="1"/>
        <v>-4.1096964916692902E-2</v>
      </c>
      <c r="D11" s="41">
        <f t="shared" si="1"/>
        <v>3.8010973533346704E-3</v>
      </c>
      <c r="E11" s="41">
        <f t="shared" si="2"/>
        <v>4.4579422979627026E-3</v>
      </c>
      <c r="F11" s="41"/>
      <c r="G11" s="27">
        <v>558755.35116428754</v>
      </c>
      <c r="H11" s="27">
        <v>573309.55444761377</v>
      </c>
      <c r="I11" s="27">
        <v>614502.15328836418</v>
      </c>
      <c r="J11" s="27">
        <v>618786.11204587994</v>
      </c>
      <c r="K11" s="27">
        <v>640018.03939012904</v>
      </c>
      <c r="L11" s="27">
        <v>613715.24047926231</v>
      </c>
      <c r="M11" s="27">
        <v>616048.0318555492</v>
      </c>
      <c r="N11" s="42">
        <v>615626.50821920054</v>
      </c>
      <c r="O11" s="42">
        <v>615288.81749231461</v>
      </c>
      <c r="P11" s="42">
        <v>611153.79963492882</v>
      </c>
      <c r="Q11" s="42">
        <v>622124.84362163884</v>
      </c>
      <c r="R11" s="42"/>
      <c r="S11" s="42"/>
      <c r="T11" s="42"/>
    </row>
    <row r="12" spans="1:21" x14ac:dyDescent="0.25">
      <c r="A12" s="28" t="s">
        <v>36</v>
      </c>
      <c r="B12" s="41">
        <f t="shared" si="0"/>
        <v>2.7820455150529888E-2</v>
      </c>
      <c r="C12" s="41">
        <f t="shared" si="1"/>
        <v>9.6695657384706646E-3</v>
      </c>
      <c r="D12" s="41">
        <f t="shared" si="1"/>
        <v>-9.7014700655784214E-4</v>
      </c>
      <c r="E12" s="41">
        <f t="shared" si="2"/>
        <v>7.3006301764908521E-3</v>
      </c>
      <c r="F12" s="41"/>
      <c r="G12" s="27">
        <v>813841.3380830891</v>
      </c>
      <c r="H12" s="27">
        <v>820302.27539793111</v>
      </c>
      <c r="I12" s="27">
        <v>852993.56607347727</v>
      </c>
      <c r="J12" s="27">
        <v>883501.02740619355</v>
      </c>
      <c r="K12" s="27">
        <v>908257.0376639578</v>
      </c>
      <c r="L12" s="27">
        <v>917039.48879707814</v>
      </c>
      <c r="M12" s="27">
        <v>916149.82568212633</v>
      </c>
      <c r="N12" s="42">
        <v>897019.85461649718</v>
      </c>
      <c r="O12" s="42">
        <v>914422.77533367521</v>
      </c>
      <c r="P12" s="42">
        <v>913099.22033504734</v>
      </c>
      <c r="Q12" s="42">
        <v>940057.4477830145</v>
      </c>
      <c r="R12" s="42"/>
      <c r="S12" s="42"/>
      <c r="T12" s="42"/>
    </row>
    <row r="13" spans="1:21" x14ac:dyDescent="0.25">
      <c r="A13" s="28" t="s">
        <v>37</v>
      </c>
      <c r="B13" s="41">
        <f t="shared" si="0"/>
        <v>3.4859550387647875E-2</v>
      </c>
      <c r="C13" s="41">
        <f t="shared" si="1"/>
        <v>-3.7795344835698907E-2</v>
      </c>
      <c r="D13" s="41">
        <f t="shared" si="1"/>
        <v>1.876663192236494E-2</v>
      </c>
      <c r="E13" s="41">
        <f t="shared" si="2"/>
        <v>1.4803111784612799E-2</v>
      </c>
      <c r="F13" s="41"/>
      <c r="G13" s="27">
        <v>841838.84487714875</v>
      </c>
      <c r="H13" s="27">
        <v>877362.4175758718</v>
      </c>
      <c r="I13" s="27">
        <v>921355.58714498661</v>
      </c>
      <c r="J13" s="27">
        <v>916155.4681305855</v>
      </c>
      <c r="K13" s="27">
        <v>965505.18284222577</v>
      </c>
      <c r="L13" s="27">
        <v>929013.58151604934</v>
      </c>
      <c r="M13" s="27">
        <v>946448.03745123907</v>
      </c>
      <c r="N13" s="42">
        <v>926259.88342448417</v>
      </c>
      <c r="O13" s="42">
        <v>953228.17808611784</v>
      </c>
      <c r="P13" s="42">
        <v>925147.65261759085</v>
      </c>
      <c r="Q13" s="42">
        <v>981156.33502198849</v>
      </c>
      <c r="R13" s="42"/>
      <c r="S13" s="42"/>
      <c r="T13" s="42"/>
    </row>
    <row r="14" spans="1:21" x14ac:dyDescent="0.25">
      <c r="A14" s="43" t="s">
        <v>25</v>
      </c>
      <c r="B14" s="41">
        <f t="shared" si="0"/>
        <v>2.0729735158053986E-2</v>
      </c>
      <c r="C14" s="41">
        <f t="shared" si="1"/>
        <v>5.51144468811815E-3</v>
      </c>
      <c r="D14" s="41">
        <f t="shared" si="1"/>
        <v>1.2042426810769724E-2</v>
      </c>
      <c r="E14" s="41">
        <f t="shared" si="2"/>
        <v>1.8904697770905088E-3</v>
      </c>
      <c r="F14" s="41"/>
      <c r="G14" s="35">
        <v>2828916.7454050221</v>
      </c>
      <c r="H14" s="35">
        <v>2900664.6462262748</v>
      </c>
      <c r="I14" s="35">
        <v>2981037.374765045</v>
      </c>
      <c r="J14" s="35">
        <v>3030503.8944313233</v>
      </c>
      <c r="K14" s="35">
        <v>3070882.7328743162</v>
      </c>
      <c r="L14" s="35">
        <v>3087807.7332002502</v>
      </c>
      <c r="M14" s="35">
        <v>3124992.4318330428</v>
      </c>
      <c r="N14" s="35">
        <v>3094227.2095295563</v>
      </c>
      <c r="O14" s="35">
        <v>3115449.0401399205</v>
      </c>
      <c r="P14" s="35">
        <v>3133267.2930262634</v>
      </c>
      <c r="Q14" s="35">
        <v>3157027.9536798345</v>
      </c>
      <c r="R14" s="35"/>
      <c r="S14" s="35"/>
      <c r="T14" s="35"/>
    </row>
    <row r="15" spans="1:21" x14ac:dyDescent="0.25">
      <c r="A15" s="28"/>
      <c r="B15" s="42"/>
      <c r="C15" s="42"/>
      <c r="D15" s="42"/>
      <c r="E15" s="42"/>
      <c r="F15" s="42"/>
      <c r="G15" s="42"/>
      <c r="H15" s="42"/>
      <c r="I15" s="42"/>
      <c r="J15" s="42"/>
      <c r="K15" s="42"/>
      <c r="L15" s="42"/>
      <c r="M15" s="42"/>
      <c r="N15" s="42"/>
      <c r="O15" s="42"/>
      <c r="P15" s="42"/>
      <c r="Q15" s="42"/>
      <c r="R15" s="42"/>
      <c r="S15" s="42"/>
      <c r="T15" s="42"/>
      <c r="U15" s="42"/>
    </row>
    <row r="16" spans="1:21" x14ac:dyDescent="0.25">
      <c r="A16" s="28"/>
      <c r="B16" s="28"/>
      <c r="C16" s="28"/>
      <c r="D16" s="28"/>
      <c r="E16" s="28"/>
      <c r="F16" s="28"/>
      <c r="G16" s="28"/>
      <c r="H16" s="28"/>
      <c r="I16" s="28"/>
      <c r="J16" s="28"/>
      <c r="K16" s="28"/>
      <c r="L16" s="28"/>
      <c r="M16" s="28"/>
      <c r="N16" s="28"/>
      <c r="O16" s="28"/>
      <c r="P16" s="28"/>
      <c r="Q16" s="28"/>
      <c r="R16" s="28"/>
    </row>
    <row r="17" spans="1:18" x14ac:dyDescent="0.25">
      <c r="A17" t="s">
        <v>38</v>
      </c>
      <c r="B17" s="28"/>
      <c r="C17" s="28"/>
      <c r="D17" s="28"/>
      <c r="E17" s="28"/>
      <c r="F17" s="28"/>
      <c r="G17" s="28"/>
      <c r="H17" s="28"/>
      <c r="I17" s="28"/>
      <c r="J17" s="28"/>
      <c r="K17" s="28"/>
      <c r="L17" s="28"/>
      <c r="M17" s="28"/>
      <c r="N17" s="28"/>
      <c r="O17" s="28"/>
      <c r="P17" s="28"/>
      <c r="Q17" s="28"/>
      <c r="R17" s="28"/>
    </row>
    <row r="18" spans="1:18" x14ac:dyDescent="0.25">
      <c r="A18" t="s">
        <v>176</v>
      </c>
      <c r="B18" s="28"/>
      <c r="C18" s="28"/>
      <c r="D18" s="28"/>
      <c r="E18" s="28"/>
      <c r="F18" s="28"/>
      <c r="G18" s="28"/>
      <c r="H18" s="28"/>
      <c r="I18" s="28"/>
      <c r="J18" s="28"/>
      <c r="K18" s="28"/>
      <c r="L18" s="28"/>
      <c r="M18" s="28"/>
      <c r="N18" s="28"/>
      <c r="O18" s="28"/>
      <c r="P18" s="28"/>
      <c r="Q18" s="28"/>
      <c r="R18" s="28"/>
    </row>
    <row r="19" spans="1:18" x14ac:dyDescent="0.25">
      <c r="A19" s="28"/>
      <c r="B19" s="28"/>
      <c r="C19" s="28"/>
      <c r="D19" s="28"/>
      <c r="E19" s="28"/>
      <c r="F19" s="28"/>
      <c r="G19" s="28"/>
      <c r="H19" s="28"/>
      <c r="I19" s="28"/>
      <c r="J19" s="28"/>
      <c r="K19" s="28"/>
      <c r="L19" s="28"/>
      <c r="M19" s="28"/>
      <c r="N19" s="28"/>
      <c r="O19" s="28"/>
      <c r="P19" s="28"/>
      <c r="Q19" s="28"/>
      <c r="R19" s="28"/>
    </row>
    <row r="20" spans="1:18" x14ac:dyDescent="0.25">
      <c r="A20" s="28"/>
      <c r="B20" s="28"/>
      <c r="C20" s="28"/>
      <c r="D20" s="28"/>
      <c r="E20" s="28"/>
      <c r="F20" s="28"/>
      <c r="G20" s="28"/>
      <c r="H20" s="28"/>
      <c r="I20" s="28"/>
      <c r="J20" s="28"/>
      <c r="K20" s="28"/>
      <c r="L20" s="28"/>
      <c r="M20" s="28"/>
      <c r="N20" s="28"/>
      <c r="O20" s="28"/>
      <c r="P20" s="28"/>
      <c r="Q20" s="28"/>
      <c r="R20" s="28"/>
    </row>
    <row r="21" spans="1:18" x14ac:dyDescent="0.25">
      <c r="A21" s="28"/>
      <c r="B21" s="28"/>
      <c r="C21" s="28"/>
      <c r="D21" s="28"/>
      <c r="E21" s="28"/>
      <c r="F21" s="28"/>
      <c r="G21" s="28"/>
      <c r="H21" s="28"/>
      <c r="I21" s="28"/>
      <c r="J21" s="28"/>
      <c r="K21" s="28"/>
      <c r="L21" s="28"/>
      <c r="M21" s="28"/>
      <c r="N21" s="28"/>
      <c r="O21" s="28"/>
      <c r="P21" s="28"/>
      <c r="Q21" s="28"/>
      <c r="R21" s="28"/>
    </row>
    <row r="22" spans="1:18" x14ac:dyDescent="0.25">
      <c r="A22" s="28"/>
      <c r="B22" s="28"/>
      <c r="C22" s="28"/>
      <c r="D22" s="28"/>
      <c r="E22" s="28"/>
      <c r="F22" s="28"/>
      <c r="G22" s="28"/>
      <c r="H22" s="28"/>
      <c r="I22" s="28"/>
      <c r="J22" s="28"/>
      <c r="K22" s="28"/>
      <c r="L22" s="28"/>
      <c r="M22" s="28"/>
      <c r="N22" s="28"/>
      <c r="O22" s="28"/>
      <c r="P22" s="28"/>
      <c r="Q22" s="28"/>
      <c r="R22" s="28"/>
    </row>
    <row r="23" spans="1:18" x14ac:dyDescent="0.25">
      <c r="A23" s="28"/>
      <c r="B23" s="28"/>
      <c r="C23" s="28"/>
      <c r="D23" s="28"/>
      <c r="E23" s="28"/>
      <c r="F23" s="28"/>
      <c r="G23" s="28"/>
      <c r="H23" s="28"/>
      <c r="I23" s="28"/>
      <c r="J23" s="28"/>
      <c r="K23" s="28"/>
      <c r="L23" s="28"/>
      <c r="M23" s="28"/>
      <c r="N23" s="28"/>
      <c r="O23" s="28"/>
      <c r="P23" s="28"/>
      <c r="Q23" s="28"/>
      <c r="R23" s="28"/>
    </row>
    <row r="24" spans="1:18" x14ac:dyDescent="0.25">
      <c r="A24" s="28"/>
      <c r="B24" s="28"/>
      <c r="C24" s="28"/>
      <c r="D24" s="28"/>
      <c r="E24" s="28"/>
      <c r="F24" s="28"/>
      <c r="G24" s="28"/>
      <c r="H24" s="28"/>
      <c r="I24" s="28"/>
      <c r="J24" s="28"/>
      <c r="K24" s="28"/>
      <c r="L24" s="28"/>
      <c r="M24" s="28"/>
      <c r="N24" s="28"/>
      <c r="O24" s="28"/>
      <c r="P24" s="28"/>
      <c r="Q24" s="28"/>
      <c r="R24" s="28"/>
    </row>
    <row r="25" spans="1:18" x14ac:dyDescent="0.25">
      <c r="A25" s="28"/>
      <c r="B25" s="28"/>
      <c r="C25" s="28"/>
      <c r="D25" s="28"/>
      <c r="E25" s="28"/>
      <c r="F25" s="28"/>
      <c r="G25" s="28"/>
      <c r="H25" s="28"/>
      <c r="I25" s="28"/>
      <c r="J25" s="28"/>
      <c r="K25" s="28"/>
      <c r="L25" s="28"/>
      <c r="M25" s="28"/>
      <c r="N25" s="28"/>
      <c r="O25" s="28"/>
      <c r="P25" s="28"/>
      <c r="Q25" s="28"/>
      <c r="R25" s="28"/>
    </row>
  </sheetData>
  <mergeCells count="1">
    <mergeCell ref="N7:Q7"/>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C23"/>
  <sheetViews>
    <sheetView zoomScaleNormal="100" workbookViewId="0">
      <pane xSplit="1" ySplit="8" topLeftCell="B23" activePane="bottomRight" state="frozen"/>
      <selection pane="topRight"/>
      <selection pane="bottomLeft"/>
      <selection pane="bottomRight" activeCell="U30" sqref="U30"/>
    </sheetView>
  </sheetViews>
  <sheetFormatPr defaultRowHeight="15" x14ac:dyDescent="0.25"/>
  <sheetData>
    <row r="1" spans="1:29" ht="26.25" x14ac:dyDescent="0.4">
      <c r="A1" s="1" t="s">
        <v>39</v>
      </c>
      <c r="B1" s="28"/>
      <c r="C1" s="28"/>
      <c r="D1" s="28"/>
      <c r="E1" s="28"/>
      <c r="F1" s="28"/>
      <c r="G1" s="28"/>
      <c r="H1" s="28"/>
      <c r="I1" s="28"/>
      <c r="J1" s="28"/>
      <c r="K1" s="28"/>
      <c r="L1" s="28"/>
      <c r="M1" s="28"/>
      <c r="N1" s="28"/>
      <c r="O1" s="28"/>
      <c r="P1" s="28"/>
      <c r="Q1" s="41"/>
      <c r="R1" s="28"/>
      <c r="S1" s="28"/>
      <c r="T1" s="28"/>
      <c r="U1" s="28"/>
      <c r="V1" s="28"/>
      <c r="W1" s="28"/>
      <c r="X1" s="28"/>
      <c r="Y1" s="28"/>
      <c r="Z1" s="28"/>
    </row>
    <row r="2" spans="1:29" x14ac:dyDescent="0.25">
      <c r="A2" s="38" t="s">
        <v>40</v>
      </c>
      <c r="B2" s="28"/>
      <c r="C2" s="28"/>
      <c r="D2" s="28"/>
      <c r="E2" s="28"/>
      <c r="F2" s="28"/>
      <c r="G2" s="28"/>
      <c r="H2" s="28"/>
      <c r="I2" s="28"/>
      <c r="J2" s="28"/>
      <c r="K2" s="28"/>
      <c r="L2" s="28"/>
      <c r="M2" s="28"/>
      <c r="N2" s="28"/>
      <c r="O2" s="28"/>
      <c r="P2" s="28"/>
      <c r="Q2" s="41"/>
      <c r="R2" s="28"/>
      <c r="S2" s="28"/>
      <c r="T2" s="28"/>
      <c r="U2" s="28"/>
      <c r="V2" s="28"/>
      <c r="W2" s="28"/>
      <c r="X2" s="28"/>
      <c r="Y2" s="28"/>
      <c r="Z2" s="28"/>
    </row>
    <row r="3" spans="1:29" x14ac:dyDescent="0.25">
      <c r="A3" s="38" t="s">
        <v>41</v>
      </c>
      <c r="B3" s="28"/>
      <c r="C3" s="28"/>
      <c r="D3" s="28"/>
      <c r="E3" s="28"/>
      <c r="F3" s="28"/>
      <c r="G3" s="28"/>
      <c r="H3" s="28"/>
      <c r="I3" s="28"/>
      <c r="J3" s="28"/>
      <c r="K3" s="28"/>
      <c r="L3" s="28"/>
      <c r="M3" s="28"/>
      <c r="N3" s="28"/>
      <c r="O3" s="28"/>
      <c r="P3" s="28"/>
      <c r="Q3" s="41"/>
      <c r="R3" s="28"/>
      <c r="S3" s="28"/>
      <c r="T3" s="28"/>
      <c r="U3" s="28"/>
      <c r="V3" s="28"/>
      <c r="W3" s="28"/>
      <c r="X3" s="28"/>
      <c r="Y3" s="28"/>
      <c r="Z3" s="28"/>
    </row>
    <row r="4" spans="1:29" x14ac:dyDescent="0.25">
      <c r="A4" s="28" t="s">
        <v>42</v>
      </c>
      <c r="B4" s="39"/>
      <c r="C4" s="39"/>
      <c r="D4" s="39"/>
      <c r="E4" s="39"/>
      <c r="F4" s="39"/>
      <c r="G4" s="39"/>
      <c r="H4" s="39"/>
      <c r="I4" s="39"/>
      <c r="J4" s="39"/>
      <c r="K4" s="39"/>
      <c r="L4" s="39"/>
      <c r="M4" s="39"/>
      <c r="N4" s="39"/>
      <c r="O4" s="39"/>
      <c r="P4" s="39"/>
      <c r="Q4" s="44"/>
      <c r="R4" s="39"/>
      <c r="S4" s="39"/>
      <c r="T4" s="39"/>
      <c r="U4" s="39"/>
      <c r="V4" s="39"/>
      <c r="W4" s="39"/>
      <c r="X4" s="39"/>
      <c r="Y4" s="39"/>
      <c r="Z4" s="39"/>
    </row>
    <row r="5" spans="1:29" x14ac:dyDescent="0.25">
      <c r="A5" s="28" t="s">
        <v>27</v>
      </c>
      <c r="B5" s="40"/>
      <c r="C5" s="40"/>
      <c r="D5" s="40"/>
      <c r="E5" s="40"/>
      <c r="F5" s="40"/>
      <c r="G5" s="40"/>
      <c r="H5" s="40"/>
      <c r="I5" s="40"/>
      <c r="J5" s="40"/>
      <c r="K5" s="40"/>
      <c r="L5" s="40"/>
      <c r="M5" s="40"/>
      <c r="N5" s="40"/>
      <c r="O5" s="40"/>
      <c r="P5" s="40"/>
      <c r="Q5" s="41"/>
      <c r="R5" s="40"/>
      <c r="S5" s="40"/>
      <c r="T5" s="40"/>
      <c r="U5" s="40"/>
      <c r="V5" s="40"/>
      <c r="W5" s="40"/>
      <c r="X5" s="40"/>
      <c r="Y5" s="40"/>
      <c r="Z5" s="40"/>
    </row>
    <row r="6" spans="1:29" x14ac:dyDescent="0.25">
      <c r="A6" s="30"/>
      <c r="B6" s="41"/>
      <c r="C6" s="41"/>
      <c r="D6" s="41"/>
      <c r="E6" s="41"/>
      <c r="F6" s="41"/>
      <c r="G6" s="41"/>
      <c r="H6" s="41"/>
      <c r="I6" s="41"/>
      <c r="J6" s="41"/>
      <c r="K6" s="41"/>
      <c r="L6" s="41"/>
      <c r="M6" s="41"/>
      <c r="N6" s="41"/>
      <c r="O6" s="41"/>
      <c r="P6" s="41"/>
      <c r="Q6" s="45"/>
      <c r="R6" s="30"/>
      <c r="S6" s="30"/>
      <c r="T6" s="30"/>
      <c r="U6" s="30"/>
      <c r="V6" s="30"/>
      <c r="W6" s="30"/>
      <c r="X6" s="30"/>
      <c r="Y6" s="30"/>
      <c r="Z6" s="30"/>
    </row>
    <row r="7" spans="1:29" x14ac:dyDescent="0.25">
      <c r="A7" s="30"/>
      <c r="B7" s="30">
        <v>2011</v>
      </c>
      <c r="C7" s="30"/>
      <c r="D7" s="30"/>
      <c r="E7" s="30"/>
      <c r="F7" s="30">
        <v>2012</v>
      </c>
      <c r="G7" s="30"/>
      <c r="H7" s="30"/>
      <c r="I7" s="30"/>
      <c r="J7" s="30">
        <v>2013</v>
      </c>
      <c r="K7" s="30"/>
      <c r="L7" s="30"/>
      <c r="M7" s="30"/>
      <c r="N7" s="30">
        <v>2014</v>
      </c>
      <c r="O7" s="30"/>
      <c r="P7" s="30"/>
      <c r="Q7" s="30"/>
      <c r="R7" s="30">
        <v>2015</v>
      </c>
      <c r="S7" s="30"/>
      <c r="T7" s="30"/>
      <c r="U7" s="30"/>
      <c r="V7" s="30">
        <v>2016</v>
      </c>
      <c r="W7" s="45"/>
      <c r="X7" s="30"/>
      <c r="Y7" s="30"/>
      <c r="Z7" s="30">
        <v>2017</v>
      </c>
    </row>
    <row r="8" spans="1:29" x14ac:dyDescent="0.25">
      <c r="A8" s="30"/>
      <c r="B8" s="30">
        <v>1</v>
      </c>
      <c r="C8" s="30">
        <v>2</v>
      </c>
      <c r="D8" s="30">
        <v>3</v>
      </c>
      <c r="E8" s="30">
        <v>4</v>
      </c>
      <c r="F8" s="30">
        <v>1</v>
      </c>
      <c r="G8" s="30">
        <v>2</v>
      </c>
      <c r="H8" s="30">
        <v>3</v>
      </c>
      <c r="I8" s="30">
        <v>4</v>
      </c>
      <c r="J8" s="30">
        <v>1</v>
      </c>
      <c r="K8" s="30">
        <v>2</v>
      </c>
      <c r="L8" s="30">
        <v>3</v>
      </c>
      <c r="M8" s="30">
        <v>4</v>
      </c>
      <c r="N8" s="30">
        <v>1</v>
      </c>
      <c r="O8" s="30">
        <v>2</v>
      </c>
      <c r="P8" s="30">
        <v>3</v>
      </c>
      <c r="Q8" s="30">
        <v>4</v>
      </c>
      <c r="R8" s="30">
        <v>1</v>
      </c>
      <c r="S8" s="30">
        <v>2</v>
      </c>
      <c r="T8" s="30">
        <v>3</v>
      </c>
      <c r="U8" s="30">
        <v>4</v>
      </c>
      <c r="V8" s="30">
        <v>1</v>
      </c>
      <c r="W8" s="45">
        <v>2</v>
      </c>
      <c r="X8" s="30">
        <v>3</v>
      </c>
      <c r="Y8" s="30">
        <v>4</v>
      </c>
      <c r="Z8" s="30">
        <v>1</v>
      </c>
      <c r="AA8" s="30">
        <v>2</v>
      </c>
      <c r="AB8" s="30">
        <v>3</v>
      </c>
      <c r="AC8" s="30">
        <v>4</v>
      </c>
    </row>
    <row r="9" spans="1:29" x14ac:dyDescent="0.25">
      <c r="A9" s="28" t="s">
        <v>3</v>
      </c>
      <c r="B9" s="27">
        <f t="shared" ref="B9:AB13" si="0">B16/$B16*100</f>
        <v>100</v>
      </c>
      <c r="C9" s="27">
        <f t="shared" si="0"/>
        <v>98.240425200183225</v>
      </c>
      <c r="D9" s="27">
        <f t="shared" si="0"/>
        <v>97.682269236502236</v>
      </c>
      <c r="E9" s="27">
        <f t="shared" si="0"/>
        <v>97.570333104886302</v>
      </c>
      <c r="F9" s="27">
        <f t="shared" si="0"/>
        <v>98.047525167366118</v>
      </c>
      <c r="G9" s="27">
        <f t="shared" si="0"/>
        <v>99.533789354608444</v>
      </c>
      <c r="H9" s="27">
        <f t="shared" si="0"/>
        <v>100.57462660061056</v>
      </c>
      <c r="I9" s="27">
        <f t="shared" si="0"/>
        <v>102.27594691495325</v>
      </c>
      <c r="J9" s="27">
        <f t="shared" si="0"/>
        <v>102.24339865443939</v>
      </c>
      <c r="K9" s="27">
        <f t="shared" si="0"/>
        <v>102.82920149563076</v>
      </c>
      <c r="L9" s="27">
        <f t="shared" si="0"/>
        <v>105.26072874725081</v>
      </c>
      <c r="M9" s="27">
        <f t="shared" si="0"/>
        <v>108.03751595579686</v>
      </c>
      <c r="N9" s="27">
        <f t="shared" si="0"/>
        <v>109.04450566901018</v>
      </c>
      <c r="O9" s="27">
        <f t="shared" si="0"/>
        <v>110.26180414942579</v>
      </c>
      <c r="P9" s="27">
        <f t="shared" si="0"/>
        <v>112.72433428794815</v>
      </c>
      <c r="Q9" s="27">
        <f t="shared" si="0"/>
        <v>114.79552942802702</v>
      </c>
      <c r="R9" s="27">
        <f t="shared" si="0"/>
        <v>111.32891594870455</v>
      </c>
      <c r="S9" s="27">
        <f t="shared" si="0"/>
        <v>105.16314036733607</v>
      </c>
      <c r="T9" s="27">
        <f t="shared" si="0"/>
        <v>101.87681083302873</v>
      </c>
      <c r="U9" s="27">
        <f t="shared" si="0"/>
        <v>100.06119544781613</v>
      </c>
      <c r="V9" s="27">
        <f t="shared" si="0"/>
        <v>96.823339532887928</v>
      </c>
      <c r="W9" s="27">
        <f t="shared" si="0"/>
        <v>93.927136519548185</v>
      </c>
      <c r="X9" s="27">
        <f t="shared" si="0"/>
        <v>92.906258263984455</v>
      </c>
      <c r="Y9" s="27">
        <f t="shared" si="0"/>
        <v>91.938535375398843</v>
      </c>
      <c r="Z9" s="27">
        <f t="shared" si="0"/>
        <v>97.453412247080806</v>
      </c>
      <c r="AA9" s="27">
        <f t="shared" si="0"/>
        <v>105.40292704741503</v>
      </c>
      <c r="AB9" s="27">
        <f t="shared" si="0"/>
        <v>114.87791090578681</v>
      </c>
      <c r="AC9" s="27">
        <f t="shared" ref="AC9" si="1">AC16/$B16*100</f>
        <v>124.4010221591524</v>
      </c>
    </row>
    <row r="10" spans="1:29" x14ac:dyDescent="0.25">
      <c r="A10" s="28" t="s">
        <v>9</v>
      </c>
      <c r="B10" s="27">
        <f t="shared" si="0"/>
        <v>100</v>
      </c>
      <c r="C10" s="27">
        <f t="shared" si="0"/>
        <v>99.268364064935909</v>
      </c>
      <c r="D10" s="27">
        <f t="shared" si="0"/>
        <v>94.436927258393879</v>
      </c>
      <c r="E10" s="27">
        <f t="shared" si="0"/>
        <v>94.023033388605484</v>
      </c>
      <c r="F10" s="27">
        <f t="shared" si="0"/>
        <v>91.472992719622425</v>
      </c>
      <c r="G10" s="27">
        <f t="shared" si="0"/>
        <v>96.902397928261337</v>
      </c>
      <c r="H10" s="27">
        <f t="shared" si="0"/>
        <v>94.863244414280445</v>
      </c>
      <c r="I10" s="27">
        <f t="shared" si="0"/>
        <v>93.20326322938574</v>
      </c>
      <c r="J10" s="27">
        <f t="shared" si="0"/>
        <v>96.325838888151296</v>
      </c>
      <c r="K10" s="27">
        <f t="shared" si="0"/>
        <v>95.190949950071229</v>
      </c>
      <c r="L10" s="27">
        <f t="shared" si="0"/>
        <v>97.945714925923184</v>
      </c>
      <c r="M10" s="27">
        <f t="shared" si="0"/>
        <v>101.87140339566598</v>
      </c>
      <c r="N10" s="27">
        <f t="shared" si="0"/>
        <v>95.458035397601279</v>
      </c>
      <c r="O10" s="27">
        <f t="shared" si="0"/>
        <v>94.712209700607289</v>
      </c>
      <c r="P10" s="27">
        <f t="shared" si="0"/>
        <v>95.579974234094706</v>
      </c>
      <c r="Q10" s="27">
        <f t="shared" si="0"/>
        <v>98.832602991759686</v>
      </c>
      <c r="R10" s="27">
        <f t="shared" si="0"/>
        <v>101.66073968438822</v>
      </c>
      <c r="S10" s="27">
        <f t="shared" si="0"/>
        <v>99.787348578012455</v>
      </c>
      <c r="T10" s="27">
        <f t="shared" si="0"/>
        <v>97.21964477744595</v>
      </c>
      <c r="U10" s="27">
        <f t="shared" si="0"/>
        <v>97.707481519984015</v>
      </c>
      <c r="V10" s="27">
        <f t="shared" si="0"/>
        <v>92.308532583096621</v>
      </c>
      <c r="W10" s="27">
        <f t="shared" si="0"/>
        <v>95.81357886996166</v>
      </c>
      <c r="X10" s="27">
        <f t="shared" si="0"/>
        <v>97.133283413213164</v>
      </c>
      <c r="Y10" s="27">
        <f t="shared" si="0"/>
        <v>94.622427627747285</v>
      </c>
      <c r="Z10" s="27">
        <f t="shared" si="0"/>
        <v>97.47717330226142</v>
      </c>
      <c r="AA10" s="27">
        <f t="shared" si="0"/>
        <v>99.328054070754817</v>
      </c>
      <c r="AB10" s="27">
        <f t="shared" si="0"/>
        <v>100.82757293433421</v>
      </c>
      <c r="AC10" s="27">
        <f t="shared" ref="AC10" si="2">AC17/$B17*100</f>
        <v>99.692972347060987</v>
      </c>
    </row>
    <row r="11" spans="1:29" x14ac:dyDescent="0.25">
      <c r="A11" s="28" t="s">
        <v>10</v>
      </c>
      <c r="B11" s="27">
        <f t="shared" si="0"/>
        <v>100</v>
      </c>
      <c r="C11" s="27">
        <f t="shared" si="0"/>
        <v>98.753415637957659</v>
      </c>
      <c r="D11" s="27">
        <f t="shared" si="0"/>
        <v>98.552076673000315</v>
      </c>
      <c r="E11" s="27">
        <f t="shared" si="0"/>
        <v>99.55324051666058</v>
      </c>
      <c r="F11" s="27">
        <f t="shared" si="0"/>
        <v>101.0634397481422</v>
      </c>
      <c r="G11" s="27">
        <f t="shared" si="0"/>
        <v>100.9404119046374</v>
      </c>
      <c r="H11" s="27">
        <f t="shared" si="0"/>
        <v>101.07136057173851</v>
      </c>
      <c r="I11" s="27">
        <f t="shared" si="0"/>
        <v>102.10345565362913</v>
      </c>
      <c r="J11" s="27">
        <f t="shared" si="0"/>
        <v>100.19469565944243</v>
      </c>
      <c r="K11" s="27">
        <f t="shared" si="0"/>
        <v>103.17676865643244</v>
      </c>
      <c r="L11" s="27">
        <f t="shared" si="0"/>
        <v>101.39222682795995</v>
      </c>
      <c r="M11" s="27">
        <f t="shared" si="0"/>
        <v>104.54162414437194</v>
      </c>
      <c r="N11" s="27">
        <f t="shared" si="0"/>
        <v>103.13729229413462</v>
      </c>
      <c r="O11" s="27">
        <f t="shared" si="0"/>
        <v>102.0556459735996</v>
      </c>
      <c r="P11" s="27">
        <f t="shared" si="0"/>
        <v>101.75021820600951</v>
      </c>
      <c r="Q11" s="27">
        <f t="shared" si="0"/>
        <v>103.78487458536662</v>
      </c>
      <c r="R11" s="27">
        <f t="shared" si="0"/>
        <v>103.18457056544754</v>
      </c>
      <c r="S11" s="27">
        <f t="shared" si="0"/>
        <v>101.48688760899557</v>
      </c>
      <c r="T11" s="27">
        <f t="shared" si="0"/>
        <v>102.63935018082412</v>
      </c>
      <c r="U11" s="27">
        <f t="shared" si="0"/>
        <v>101.96822153167363</v>
      </c>
      <c r="V11" s="27">
        <f t="shared" si="0"/>
        <v>102.2709145171891</v>
      </c>
      <c r="W11" s="27">
        <f t="shared" si="0"/>
        <v>104.29547446137985</v>
      </c>
      <c r="X11" s="27">
        <f t="shared" si="0"/>
        <v>103.54704217853143</v>
      </c>
      <c r="Y11" s="27">
        <f t="shared" si="0"/>
        <v>102.88721131755159</v>
      </c>
      <c r="Z11" s="27">
        <f t="shared" si="0"/>
        <v>101.8034209535797</v>
      </c>
      <c r="AA11" s="27">
        <f t="shared" si="0"/>
        <v>102.54191903092349</v>
      </c>
      <c r="AB11" s="27">
        <f t="shared" si="0"/>
        <v>103.46781585488878</v>
      </c>
      <c r="AC11" s="27">
        <f t="shared" ref="AC11" si="3">AC18/$B18*100</f>
        <v>104.56608416299125</v>
      </c>
    </row>
    <row r="12" spans="1:29" x14ac:dyDescent="0.25">
      <c r="A12" s="28" t="s">
        <v>11</v>
      </c>
      <c r="B12" s="27">
        <f t="shared" si="0"/>
        <v>100</v>
      </c>
      <c r="C12" s="27">
        <f t="shared" si="0"/>
        <v>101.06008827532405</v>
      </c>
      <c r="D12" s="27">
        <f t="shared" si="0"/>
        <v>102.17200968399808</v>
      </c>
      <c r="E12" s="27">
        <f t="shared" si="0"/>
        <v>103.20559840239471</v>
      </c>
      <c r="F12" s="27">
        <f t="shared" si="0"/>
        <v>102.87189478191925</v>
      </c>
      <c r="G12" s="27">
        <f t="shared" si="0"/>
        <v>103.37337239721352</v>
      </c>
      <c r="H12" s="27">
        <f t="shared" si="0"/>
        <v>104.50967339826079</v>
      </c>
      <c r="I12" s="27">
        <f t="shared" si="0"/>
        <v>106.15505208752909</v>
      </c>
      <c r="J12" s="27">
        <f t="shared" si="0"/>
        <v>106.40543898106026</v>
      </c>
      <c r="K12" s="27">
        <f t="shared" si="0"/>
        <v>108.69935086685352</v>
      </c>
      <c r="L12" s="27">
        <f t="shared" si="0"/>
        <v>109.57174596040755</v>
      </c>
      <c r="M12" s="27">
        <f t="shared" si="0"/>
        <v>111.26288832450722</v>
      </c>
      <c r="N12" s="27">
        <f t="shared" si="0"/>
        <v>112.10941138649393</v>
      </c>
      <c r="O12" s="27">
        <f t="shared" si="0"/>
        <v>112.48896136041837</v>
      </c>
      <c r="P12" s="27">
        <f t="shared" si="0"/>
        <v>112.91476896091528</v>
      </c>
      <c r="Q12" s="27">
        <f t="shared" si="0"/>
        <v>113.62985420469001</v>
      </c>
      <c r="R12" s="27">
        <f t="shared" si="0"/>
        <v>114.30764652710377</v>
      </c>
      <c r="S12" s="27">
        <f t="shared" si="0"/>
        <v>114.70982500267965</v>
      </c>
      <c r="T12" s="27">
        <f t="shared" si="0"/>
        <v>115.02270209137471</v>
      </c>
      <c r="U12" s="27">
        <f t="shared" si="0"/>
        <v>115.40723822193061</v>
      </c>
      <c r="V12" s="27">
        <f t="shared" si="0"/>
        <v>115.75089521670914</v>
      </c>
      <c r="W12" s="27">
        <f t="shared" si="0"/>
        <v>115.88109919969854</v>
      </c>
      <c r="X12" s="27">
        <f t="shared" si="0"/>
        <v>116.24037807255579</v>
      </c>
      <c r="Y12" s="27">
        <f t="shared" si="0"/>
        <v>116.50197469263166</v>
      </c>
      <c r="Z12" s="27">
        <f t="shared" si="0"/>
        <v>116.16487740195799</v>
      </c>
      <c r="AA12" s="27">
        <f t="shared" si="0"/>
        <v>115.96869559771979</v>
      </c>
      <c r="AB12" s="27">
        <f t="shared" si="0"/>
        <v>115.60724164122993</v>
      </c>
      <c r="AC12" s="27">
        <f t="shared" ref="AC12" si="4">AC19/$B19*100</f>
        <v>115.19664196793092</v>
      </c>
    </row>
    <row r="13" spans="1:29" x14ac:dyDescent="0.25">
      <c r="A13" s="28" t="s">
        <v>20</v>
      </c>
      <c r="B13" s="27">
        <f t="shared" si="0"/>
        <v>100</v>
      </c>
      <c r="C13" s="27">
        <f t="shared" si="0"/>
        <v>101.16215504943453</v>
      </c>
      <c r="D13" s="27">
        <f t="shared" si="0"/>
        <v>102.15549639696162</v>
      </c>
      <c r="E13" s="27">
        <f t="shared" si="0"/>
        <v>103.0763392270684</v>
      </c>
      <c r="F13" s="27">
        <f t="shared" si="0"/>
        <v>103.74274201843959</v>
      </c>
      <c r="G13" s="27">
        <f t="shared" si="0"/>
        <v>104.31494136369635</v>
      </c>
      <c r="H13" s="27">
        <f t="shared" si="0"/>
        <v>104.82500638769771</v>
      </c>
      <c r="I13" s="27">
        <f t="shared" si="0"/>
        <v>105.35453862806141</v>
      </c>
      <c r="J13" s="27">
        <f t="shared" si="0"/>
        <v>105.9745657685734</v>
      </c>
      <c r="K13" s="27">
        <f t="shared" si="0"/>
        <v>106.92946875027245</v>
      </c>
      <c r="L13" s="27">
        <f t="shared" si="0"/>
        <v>107.58746323918436</v>
      </c>
      <c r="M13" s="27">
        <f t="shared" si="0"/>
        <v>108.30487938172708</v>
      </c>
      <c r="N13" s="27">
        <f t="shared" si="0"/>
        <v>108.79501683444528</v>
      </c>
      <c r="O13" s="27">
        <f t="shared" si="0"/>
        <v>109.4231036396168</v>
      </c>
      <c r="P13" s="27">
        <f t="shared" si="0"/>
        <v>110.2155887157777</v>
      </c>
      <c r="Q13" s="27">
        <f t="shared" si="0"/>
        <v>110.83930674747637</v>
      </c>
      <c r="R13" s="27">
        <f t="shared" si="0"/>
        <v>111.26189189455289</v>
      </c>
      <c r="S13" s="27">
        <f t="shared" si="0"/>
        <v>111.40093275757152</v>
      </c>
      <c r="T13" s="27">
        <f t="shared" si="0"/>
        <v>111.68961343174604</v>
      </c>
      <c r="U13" s="27">
        <f t="shared" si="0"/>
        <v>111.9988751101296</v>
      </c>
      <c r="V13" s="27">
        <f t="shared" si="0"/>
        <v>112.48442056546037</v>
      </c>
      <c r="W13" s="27">
        <f t="shared" si="0"/>
        <v>113.13377558574192</v>
      </c>
      <c r="X13" s="27">
        <f t="shared" si="0"/>
        <v>113.50555527108281</v>
      </c>
      <c r="Y13" s="27">
        <f t="shared" si="0"/>
        <v>114.14693003350493</v>
      </c>
      <c r="Z13" s="27">
        <f t="shared" si="0"/>
        <v>113.63105027855624</v>
      </c>
      <c r="AA13" s="27">
        <f t="shared" si="0"/>
        <v>114.03250966658334</v>
      </c>
      <c r="AB13" s="27">
        <f t="shared" si="0"/>
        <v>114.27286538674323</v>
      </c>
      <c r="AC13" s="27">
        <f t="shared" ref="AC13" si="5">AC20/$B20*100</f>
        <v>115.0284771158788</v>
      </c>
    </row>
    <row r="14" spans="1:29" x14ac:dyDescent="0.25">
      <c r="A14" s="30"/>
      <c r="B14" s="30"/>
      <c r="C14" s="30"/>
      <c r="D14" s="30"/>
      <c r="E14" s="30"/>
      <c r="F14" s="30"/>
      <c r="G14" s="30"/>
      <c r="H14" s="30"/>
      <c r="I14" s="30"/>
      <c r="J14" s="30"/>
      <c r="K14" s="30"/>
      <c r="L14" s="30"/>
      <c r="M14" s="30"/>
      <c r="N14" s="30"/>
      <c r="O14" s="30"/>
      <c r="P14" s="30"/>
      <c r="Q14" s="30"/>
      <c r="R14" s="30"/>
      <c r="S14" s="30"/>
      <c r="T14" s="30"/>
      <c r="U14" s="30"/>
      <c r="V14" s="30"/>
      <c r="W14" s="45"/>
      <c r="X14" s="30"/>
      <c r="Y14" s="30"/>
      <c r="Z14" s="30"/>
    </row>
    <row r="15" spans="1:29" x14ac:dyDescent="0.25">
      <c r="A15" s="30"/>
      <c r="B15" s="42"/>
      <c r="C15" s="42"/>
      <c r="D15" s="42"/>
      <c r="E15" s="42"/>
      <c r="F15" s="42"/>
      <c r="G15" s="42"/>
      <c r="H15" s="42"/>
      <c r="I15" s="42"/>
      <c r="J15" s="42"/>
      <c r="K15" s="42"/>
      <c r="L15" s="42"/>
      <c r="M15" s="42"/>
      <c r="N15" s="42"/>
      <c r="O15" s="42"/>
      <c r="P15" s="42"/>
      <c r="Q15" s="42"/>
      <c r="R15" s="42"/>
      <c r="S15" s="42"/>
      <c r="T15" s="42"/>
      <c r="U15" s="42"/>
      <c r="V15" s="42"/>
      <c r="W15" s="42"/>
      <c r="X15" s="42"/>
      <c r="Y15" s="42"/>
      <c r="Z15" s="30"/>
    </row>
    <row r="16" spans="1:29" x14ac:dyDescent="0.25">
      <c r="A16" s="28" t="s">
        <v>3</v>
      </c>
      <c r="B16" s="42">
        <v>68019.47207863121</v>
      </c>
      <c r="C16" s="42">
        <v>66822.618588967205</v>
      </c>
      <c r="D16" s="42">
        <v>66442.963849096006</v>
      </c>
      <c r="E16" s="42">
        <v>66366.825483305598</v>
      </c>
      <c r="F16" s="42">
        <v>66691.409005005509</v>
      </c>
      <c r="G16" s="42">
        <v>67702.3580588615</v>
      </c>
      <c r="H16" s="42">
        <v>68410.330058789899</v>
      </c>
      <c r="I16" s="42">
        <v>69567.559154972303</v>
      </c>
      <c r="J16" s="42">
        <v>69545.42</v>
      </c>
      <c r="K16" s="42">
        <v>69943.87999999999</v>
      </c>
      <c r="L16" s="42">
        <v>71597.792000000001</v>
      </c>
      <c r="M16" s="42">
        <v>73486.547999999995</v>
      </c>
      <c r="N16" s="42">
        <v>74171.497086813804</v>
      </c>
      <c r="O16" s="42">
        <v>74999.497086813702</v>
      </c>
      <c r="P16" s="42">
        <v>76674.497086813804</v>
      </c>
      <c r="Q16" s="42">
        <v>78083.313086813709</v>
      </c>
      <c r="R16" s="42">
        <v>75725.340899171904</v>
      </c>
      <c r="S16" s="42">
        <v>71531.412899171904</v>
      </c>
      <c r="T16" s="42">
        <v>69296.068899171907</v>
      </c>
      <c r="U16" s="42">
        <v>68061.096899171898</v>
      </c>
      <c r="V16" s="42">
        <v>65858.724399170998</v>
      </c>
      <c r="W16" s="42">
        <v>63888.742399171897</v>
      </c>
      <c r="X16" s="42">
        <v>63194.346399171904</v>
      </c>
      <c r="Y16" s="42">
        <v>62536.106399171898</v>
      </c>
      <c r="Z16" s="42">
        <v>66287.2965330765</v>
      </c>
      <c r="AA16" s="42">
        <v>71694.514533076494</v>
      </c>
      <c r="AB16" s="42">
        <v>78139.348533076496</v>
      </c>
      <c r="AC16" s="42">
        <v>84616.918533076503</v>
      </c>
    </row>
    <row r="17" spans="1:29" x14ac:dyDescent="0.25">
      <c r="A17" s="28" t="s">
        <v>9</v>
      </c>
      <c r="B17" s="42">
        <v>235882.19165558601</v>
      </c>
      <c r="C17" s="42">
        <v>234156.392777017</v>
      </c>
      <c r="D17" s="42">
        <v>222759.89374929099</v>
      </c>
      <c r="E17" s="42">
        <v>221783.59181810601</v>
      </c>
      <c r="F17" s="42">
        <v>215768.5</v>
      </c>
      <c r="G17" s="42">
        <v>228575.5</v>
      </c>
      <c r="H17" s="42">
        <v>223765.5</v>
      </c>
      <c r="I17" s="42">
        <v>219849.9</v>
      </c>
      <c r="J17" s="42">
        <v>227215.49990000002</v>
      </c>
      <c r="K17" s="42">
        <v>224538.49899999998</v>
      </c>
      <c r="L17" s="42">
        <v>231036.49900000001</v>
      </c>
      <c r="M17" s="42">
        <v>240296.49900000001</v>
      </c>
      <c r="N17" s="42">
        <v>225168.506007227</v>
      </c>
      <c r="O17" s="42">
        <v>223409.23600722701</v>
      </c>
      <c r="P17" s="42">
        <v>225456.13800722701</v>
      </c>
      <c r="Q17" s="42">
        <v>233128.51000722701</v>
      </c>
      <c r="R17" s="42">
        <v>239799.580820815</v>
      </c>
      <c r="S17" s="42">
        <v>235380.58482081501</v>
      </c>
      <c r="T17" s="42">
        <v>229323.82882081499</v>
      </c>
      <c r="U17" s="42">
        <v>230474.54882081499</v>
      </c>
      <c r="V17" s="42">
        <v>217739.389742119</v>
      </c>
      <c r="W17" s="42">
        <v>226007.169742119</v>
      </c>
      <c r="X17" s="42">
        <v>229120.11774211901</v>
      </c>
      <c r="Y17" s="42">
        <v>223197.45608605101</v>
      </c>
      <c r="Z17" s="42">
        <v>229931.292749288</v>
      </c>
      <c r="AA17" s="42">
        <v>234297.19087094199</v>
      </c>
      <c r="AB17" s="42">
        <v>237834.28883064201</v>
      </c>
      <c r="AC17" s="42">
        <v>235157.96809884475</v>
      </c>
    </row>
    <row r="18" spans="1:29" x14ac:dyDescent="0.25">
      <c r="A18" s="28" t="s">
        <v>10</v>
      </c>
      <c r="B18" s="42">
        <v>372507.71564654802</v>
      </c>
      <c r="C18" s="42">
        <v>367864.09271589702</v>
      </c>
      <c r="D18" s="42">
        <v>367114.08953682799</v>
      </c>
      <c r="E18" s="42">
        <v>370843.50210072601</v>
      </c>
      <c r="F18" s="42">
        <v>376469.11075962998</v>
      </c>
      <c r="G18" s="42">
        <v>376010.82255018101</v>
      </c>
      <c r="H18" s="42">
        <v>376498.61643866898</v>
      </c>
      <c r="I18" s="42">
        <v>380343.25025152002</v>
      </c>
      <c r="J18" s="42">
        <v>373232.97200000001</v>
      </c>
      <c r="K18" s="42">
        <v>384341.424</v>
      </c>
      <c r="L18" s="42">
        <v>377693.86800000002</v>
      </c>
      <c r="M18" s="42">
        <v>389425.61599999998</v>
      </c>
      <c r="N18" s="42">
        <v>384194.37150458404</v>
      </c>
      <c r="O18" s="42">
        <v>380165.15550458408</v>
      </c>
      <c r="P18" s="42">
        <v>379027.41350458405</v>
      </c>
      <c r="Q18" s="42">
        <v>386606.66550458397</v>
      </c>
      <c r="R18" s="42">
        <v>384370.486713049</v>
      </c>
      <c r="S18" s="42">
        <v>378046.486713049</v>
      </c>
      <c r="T18" s="42">
        <v>382339.49871304899</v>
      </c>
      <c r="U18" s="42">
        <v>379839.492713049</v>
      </c>
      <c r="V18" s="42">
        <v>380967.047438815</v>
      </c>
      <c r="W18" s="42">
        <v>388508.689438815</v>
      </c>
      <c r="X18" s="42">
        <v>385720.721438815</v>
      </c>
      <c r="Y18" s="42">
        <v>383262.800571448</v>
      </c>
      <c r="Z18" s="42">
        <v>379225.59784421901</v>
      </c>
      <c r="AA18" s="42">
        <v>381976.56016222597</v>
      </c>
      <c r="AB18" s="42">
        <v>385425.59727042302</v>
      </c>
      <c r="AC18" s="42">
        <v>389516.73145660548</v>
      </c>
    </row>
    <row r="19" spans="1:29" x14ac:dyDescent="0.25">
      <c r="A19" s="28" t="s">
        <v>11</v>
      </c>
      <c r="B19" s="42">
        <v>94341.2</v>
      </c>
      <c r="C19" s="42">
        <v>95341.3</v>
      </c>
      <c r="D19" s="42">
        <v>96390.3</v>
      </c>
      <c r="E19" s="42">
        <v>97365.4</v>
      </c>
      <c r="F19" s="42">
        <v>97050.58</v>
      </c>
      <c r="G19" s="42">
        <v>97523.68</v>
      </c>
      <c r="H19" s="42">
        <v>98595.68</v>
      </c>
      <c r="I19" s="42">
        <v>100147.95</v>
      </c>
      <c r="J19" s="42">
        <v>100384.16800000001</v>
      </c>
      <c r="K19" s="42">
        <v>102548.272</v>
      </c>
      <c r="L19" s="42">
        <v>103371.3</v>
      </c>
      <c r="M19" s="42">
        <v>104966.74400000001</v>
      </c>
      <c r="N19" s="42">
        <v>105765.364014955</v>
      </c>
      <c r="O19" s="42">
        <v>106123.436014955</v>
      </c>
      <c r="P19" s="42">
        <v>106525.148014955</v>
      </c>
      <c r="Q19" s="42">
        <v>107199.768014955</v>
      </c>
      <c r="R19" s="42">
        <v>107839.20542542801</v>
      </c>
      <c r="S19" s="42">
        <v>108218.62542542801</v>
      </c>
      <c r="T19" s="42">
        <v>108513.797425428</v>
      </c>
      <c r="U19" s="42">
        <v>108876.573425428</v>
      </c>
      <c r="V19" s="42">
        <v>109200.783558186</v>
      </c>
      <c r="W19" s="42">
        <v>109323.61955818599</v>
      </c>
      <c r="X19" s="42">
        <v>109662.567558186</v>
      </c>
      <c r="Y19" s="42">
        <v>109909.36094872501</v>
      </c>
      <c r="Z19" s="42">
        <v>109591.339319536</v>
      </c>
      <c r="AA19" s="42">
        <v>109406.259051236</v>
      </c>
      <c r="AB19" s="42">
        <v>109065.259051236</v>
      </c>
      <c r="AC19" s="42">
        <v>108677.89439224964</v>
      </c>
    </row>
    <row r="20" spans="1:29" x14ac:dyDescent="0.25">
      <c r="A20" s="28" t="s">
        <v>20</v>
      </c>
      <c r="B20" s="42">
        <v>1785436.5679485062</v>
      </c>
      <c r="C20" s="42">
        <v>1806186.1091773703</v>
      </c>
      <c r="D20" s="42">
        <v>1823921.5888406716</v>
      </c>
      <c r="E20" s="42">
        <v>1840362.6534627299</v>
      </c>
      <c r="F20" s="42">
        <v>1852260.8525897004</v>
      </c>
      <c r="G20" s="42">
        <v>1862477.1089414768</v>
      </c>
      <c r="H20" s="42">
        <v>1871583.9964003125</v>
      </c>
      <c r="I20" s="42">
        <v>1881038.4586588431</v>
      </c>
      <c r="J20" s="42">
        <v>1892108.6499567493</v>
      </c>
      <c r="K20" s="42">
        <v>1909157.8369804351</v>
      </c>
      <c r="L20" s="42">
        <v>1920905.9112005541</v>
      </c>
      <c r="M20" s="42">
        <v>1933714.9213538775</v>
      </c>
      <c r="N20" s="42">
        <v>1942466.0146679194</v>
      </c>
      <c r="O20" s="42">
        <v>1953680.1061659113</v>
      </c>
      <c r="P20" s="42">
        <v>1967829.4245112226</v>
      </c>
      <c r="Q20" s="42">
        <v>1978965.5143300591</v>
      </c>
      <c r="R20" s="42">
        <v>1986510.5040766823</v>
      </c>
      <c r="S20" s="42">
        <v>1988992.9904894081</v>
      </c>
      <c r="T20" s="42">
        <v>1994147.2008107202</v>
      </c>
      <c r="U20" s="42">
        <v>1999668.8719072319</v>
      </c>
      <c r="V20" s="42">
        <v>2008337.9780207195</v>
      </c>
      <c r="W20" s="42">
        <v>2019931.8000086353</v>
      </c>
      <c r="X20" s="42">
        <v>2026569.6904629159</v>
      </c>
      <c r="Y20" s="42">
        <v>2038021.0300087931</v>
      </c>
      <c r="Z20" s="42">
        <v>2028810.3242172962</v>
      </c>
      <c r="AA20" s="42">
        <v>2035978.1269365943</v>
      </c>
      <c r="AB20" s="42">
        <v>2040269.5258574851</v>
      </c>
      <c r="AC20" s="42">
        <v>2053760.4939811793</v>
      </c>
    </row>
    <row r="21" spans="1:29" s="46" customFormat="1" x14ac:dyDescent="0.25">
      <c r="A21" s="43" t="s">
        <v>43</v>
      </c>
      <c r="B21" s="35">
        <v>2556187.1473292713</v>
      </c>
      <c r="C21" s="35">
        <v>2570370.5132592516</v>
      </c>
      <c r="D21" s="35">
        <v>2576628.8359758868</v>
      </c>
      <c r="E21" s="35">
        <v>2596721.9728648672</v>
      </c>
      <c r="F21" s="35">
        <v>2608240.4523543357</v>
      </c>
      <c r="G21" s="35">
        <v>2632289.4695505193</v>
      </c>
      <c r="H21" s="35">
        <v>2638854.1228977712</v>
      </c>
      <c r="I21" s="35">
        <v>2650947.1180653353</v>
      </c>
      <c r="J21" s="35">
        <v>2662486.7098567495</v>
      </c>
      <c r="K21" s="35">
        <v>2690529.9119804348</v>
      </c>
      <c r="L21" s="35">
        <v>2704605.3702005539</v>
      </c>
      <c r="M21" s="35">
        <v>2741890.3283538772</v>
      </c>
      <c r="N21" s="35">
        <v>2731765.7532814993</v>
      </c>
      <c r="O21" s="35">
        <v>2738377.4307794911</v>
      </c>
      <c r="P21" s="35">
        <v>2755512.6211248022</v>
      </c>
      <c r="Q21" s="35">
        <v>2783983.7709436389</v>
      </c>
      <c r="R21" s="35">
        <v>2794245.1179351462</v>
      </c>
      <c r="S21" s="35">
        <v>2782170.1003478719</v>
      </c>
      <c r="T21" s="35">
        <v>2783620.394669184</v>
      </c>
      <c r="U21" s="35">
        <v>2786920.5837656958</v>
      </c>
      <c r="V21" s="35">
        <v>2782103.9231590102</v>
      </c>
      <c r="W21" s="35">
        <v>2807660.021146927</v>
      </c>
      <c r="X21" s="35">
        <v>2814267.4436012073</v>
      </c>
      <c r="Y21" s="35">
        <v>2816926.7540141894</v>
      </c>
      <c r="Z21" s="35">
        <v>2813845.8506634156</v>
      </c>
      <c r="AA21" s="35">
        <v>2833352.6515540751</v>
      </c>
      <c r="AB21" s="35">
        <v>2850734.0195428631</v>
      </c>
      <c r="AC21" s="35">
        <v>2871730.0064619556</v>
      </c>
    </row>
    <row r="22" spans="1:29" x14ac:dyDescent="0.25">
      <c r="B22" s="47"/>
      <c r="C22" s="47"/>
      <c r="D22" s="47"/>
      <c r="E22" s="47"/>
      <c r="F22" s="47"/>
      <c r="G22" s="47"/>
      <c r="H22" s="47"/>
      <c r="I22" s="47"/>
      <c r="J22" s="47"/>
      <c r="K22" s="47"/>
      <c r="L22" s="47"/>
      <c r="M22" s="47"/>
      <c r="N22" s="47"/>
      <c r="O22" s="47"/>
      <c r="P22" s="47"/>
      <c r="Q22" s="47"/>
      <c r="R22" s="47"/>
      <c r="S22" s="47"/>
      <c r="T22" s="47"/>
      <c r="U22" s="47"/>
      <c r="V22" s="47"/>
      <c r="W22" s="47"/>
      <c r="X22" s="47"/>
      <c r="Y22" s="47"/>
      <c r="Z22" s="47"/>
      <c r="AA22" s="47"/>
      <c r="AB22" s="47"/>
    </row>
    <row r="23" spans="1:29" x14ac:dyDescent="0.25">
      <c r="A23" t="s">
        <v>176</v>
      </c>
    </row>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N20"/>
  <sheetViews>
    <sheetView zoomScale="75" zoomScaleNormal="75" workbookViewId="0">
      <pane xSplit="1" ySplit="4" topLeftCell="B5" activePane="bottomRight" state="frozen"/>
      <selection pane="topRight" activeCell="B1" sqref="B1"/>
      <selection pane="bottomLeft" activeCell="A5" sqref="A5"/>
      <selection pane="bottomRight" activeCell="E23" sqref="E23"/>
    </sheetView>
  </sheetViews>
  <sheetFormatPr defaultColWidth="9.140625" defaultRowHeight="15" x14ac:dyDescent="0.25"/>
  <cols>
    <col min="1" max="1" width="25.140625" customWidth="1"/>
    <col min="2" max="4" width="12.85546875" bestFit="1" customWidth="1"/>
    <col min="5" max="5" width="11.140625" bestFit="1" customWidth="1"/>
    <col min="6" max="6" width="11.5703125" bestFit="1" customWidth="1"/>
  </cols>
  <sheetData>
    <row r="1" spans="1:14" ht="26.25" x14ac:dyDescent="0.4">
      <c r="A1" s="1" t="s">
        <v>61</v>
      </c>
      <c r="B1" s="53"/>
      <c r="C1" s="53"/>
      <c r="D1" s="53"/>
      <c r="E1" s="53"/>
      <c r="F1" s="53"/>
      <c r="G1" s="8"/>
    </row>
    <row r="2" spans="1:14" x14ac:dyDescent="0.25">
      <c r="A2" s="53"/>
      <c r="B2" s="53"/>
      <c r="C2" s="53"/>
      <c r="D2" s="53"/>
      <c r="E2" s="53"/>
      <c r="F2" s="53"/>
      <c r="G2" s="8"/>
    </row>
    <row r="3" spans="1:14" x14ac:dyDescent="0.25">
      <c r="A3" s="54"/>
      <c r="B3" s="8"/>
      <c r="C3" s="8"/>
      <c r="D3" s="8"/>
      <c r="E3" s="8"/>
      <c r="F3" s="8"/>
      <c r="G3" s="8"/>
    </row>
    <row r="4" spans="1:14" s="46" customFormat="1" x14ac:dyDescent="0.25">
      <c r="A4" s="55"/>
      <c r="B4" s="26" t="s">
        <v>62</v>
      </c>
      <c r="C4" s="26" t="s">
        <v>63</v>
      </c>
      <c r="D4" s="26" t="s">
        <v>64</v>
      </c>
      <c r="E4" s="50" t="s">
        <v>65</v>
      </c>
      <c r="F4" s="50" t="s">
        <v>66</v>
      </c>
      <c r="G4" s="26"/>
    </row>
    <row r="5" spans="1:14" x14ac:dyDescent="0.25">
      <c r="A5" s="56" t="s">
        <v>67</v>
      </c>
      <c r="B5" s="57">
        <v>127.5763729019608</v>
      </c>
      <c r="C5" s="57">
        <v>144.77768160784314</v>
      </c>
      <c r="D5" s="57">
        <v>140.47735443137256</v>
      </c>
      <c r="E5" s="57">
        <v>146.21112400000001</v>
      </c>
      <c r="F5" s="57">
        <v>146.21112400000001</v>
      </c>
      <c r="G5" s="8"/>
      <c r="J5" s="57"/>
      <c r="K5" s="57"/>
      <c r="L5" s="57"/>
      <c r="M5" s="57"/>
      <c r="N5" s="57"/>
    </row>
    <row r="6" spans="1:14" x14ac:dyDescent="0.25">
      <c r="A6" s="56" t="s">
        <v>68</v>
      </c>
      <c r="B6" s="57">
        <v>90.083126458715597</v>
      </c>
      <c r="C6" s="57">
        <v>83.153655192660565</v>
      </c>
      <c r="D6" s="57">
        <v>90.083126458715597</v>
      </c>
      <c r="E6" s="57">
        <v>93.547862091743127</v>
      </c>
      <c r="F6" s="57">
        <v>94.414045999999999</v>
      </c>
      <c r="G6" s="8"/>
      <c r="J6" s="57"/>
      <c r="K6" s="57"/>
      <c r="L6" s="57"/>
      <c r="M6" s="57"/>
      <c r="N6" s="57"/>
    </row>
    <row r="7" spans="1:14" x14ac:dyDescent="0.25">
      <c r="A7" s="56" t="s">
        <v>69</v>
      </c>
      <c r="B7" s="57">
        <v>73.36091206930692</v>
      </c>
      <c r="C7" s="57">
        <v>83.252270999999993</v>
      </c>
      <c r="D7" s="57">
        <v>84.076550910891072</v>
      </c>
      <c r="E7" s="57">
        <v>81.603711178217807</v>
      </c>
      <c r="F7" s="57">
        <v>83.252270999999993</v>
      </c>
      <c r="G7" s="8"/>
      <c r="J7" s="57"/>
      <c r="K7" s="57"/>
      <c r="L7" s="57"/>
      <c r="M7" s="57"/>
      <c r="N7" s="57"/>
    </row>
    <row r="8" spans="1:14" x14ac:dyDescent="0.25">
      <c r="A8" s="56" t="s">
        <v>70</v>
      </c>
      <c r="B8" s="57">
        <v>78.77898144000001</v>
      </c>
      <c r="C8" s="57">
        <v>75.719603520000007</v>
      </c>
      <c r="D8" s="57">
        <v>72.660225600000004</v>
      </c>
      <c r="E8" s="57">
        <v>78.014136960000002</v>
      </c>
      <c r="F8" s="57">
        <v>76.484448</v>
      </c>
      <c r="G8" s="8"/>
      <c r="J8" s="57"/>
      <c r="K8" s="57"/>
      <c r="L8" s="57"/>
      <c r="M8" s="57"/>
      <c r="N8" s="57"/>
    </row>
    <row r="9" spans="1:14" ht="30" x14ac:dyDescent="0.25">
      <c r="A9" s="56" t="s">
        <v>71</v>
      </c>
      <c r="B9" s="57">
        <v>34.162923518181813</v>
      </c>
      <c r="C9" s="57">
        <v>41.14244552727272</v>
      </c>
      <c r="D9" s="57">
        <v>39.305729209090913</v>
      </c>
      <c r="E9" s="57">
        <v>37.469012890909084</v>
      </c>
      <c r="F9" s="57">
        <v>40.407758999999999</v>
      </c>
      <c r="G9" s="8"/>
      <c r="J9" s="57"/>
      <c r="K9" s="57"/>
      <c r="L9" s="57"/>
      <c r="M9" s="57"/>
      <c r="N9" s="57"/>
    </row>
    <row r="10" spans="1:14" x14ac:dyDescent="0.25">
      <c r="A10" s="56" t="s">
        <v>72</v>
      </c>
      <c r="B10" s="57">
        <v>33.830087703296705</v>
      </c>
      <c r="C10" s="57">
        <v>31.300735351648349</v>
      </c>
      <c r="D10" s="57">
        <v>32.249242483516483</v>
      </c>
      <c r="E10" s="57">
        <v>29.403721087912086</v>
      </c>
      <c r="F10" s="57">
        <v>28.771383</v>
      </c>
      <c r="G10" s="8"/>
      <c r="J10" s="57"/>
      <c r="K10" s="57"/>
      <c r="L10" s="57"/>
      <c r="M10" s="57"/>
      <c r="N10" s="57"/>
    </row>
    <row r="11" spans="1:14" x14ac:dyDescent="0.25">
      <c r="A11" s="56" t="s">
        <v>73</v>
      </c>
      <c r="B11" s="57">
        <v>28.55449824489796</v>
      </c>
      <c r="C11" s="57">
        <v>26.874821877551021</v>
      </c>
      <c r="D11" s="57">
        <v>26.594875816326532</v>
      </c>
      <c r="E11" s="57">
        <v>27.434714</v>
      </c>
      <c r="F11" s="57">
        <v>27.434714</v>
      </c>
      <c r="G11" s="8"/>
      <c r="J11" s="57"/>
      <c r="K11" s="57"/>
      <c r="L11" s="57"/>
      <c r="M11" s="57"/>
      <c r="N11" s="57"/>
    </row>
    <row r="12" spans="1:14" ht="30" x14ac:dyDescent="0.25">
      <c r="A12" s="56" t="s">
        <v>74</v>
      </c>
      <c r="B12" s="57">
        <v>17.447166444444441</v>
      </c>
      <c r="C12" s="57">
        <v>17.101678</v>
      </c>
      <c r="D12" s="57">
        <v>16.583445333333334</v>
      </c>
      <c r="E12" s="57">
        <v>16.583445333333334</v>
      </c>
      <c r="F12" s="57">
        <v>17.101678</v>
      </c>
      <c r="G12" s="8"/>
      <c r="J12" s="57"/>
      <c r="K12" s="57"/>
      <c r="L12" s="57"/>
      <c r="M12" s="57"/>
      <c r="N12" s="57"/>
    </row>
    <row r="13" spans="1:14" x14ac:dyDescent="0.25">
      <c r="A13" s="53" t="s">
        <v>75</v>
      </c>
      <c r="B13" s="57">
        <v>18.390154306930693</v>
      </c>
      <c r="C13" s="57">
        <v>16.98899969306931</v>
      </c>
      <c r="D13" s="57">
        <v>17.339288346534651</v>
      </c>
      <c r="E13" s="57">
        <v>17.164144019801981</v>
      </c>
      <c r="F13" s="57">
        <v>17.689577</v>
      </c>
      <c r="G13" s="8"/>
      <c r="J13" s="57"/>
      <c r="K13" s="57"/>
      <c r="L13" s="57"/>
      <c r="M13" s="57"/>
      <c r="N13" s="57"/>
    </row>
    <row r="14" spans="1:14" ht="30" x14ac:dyDescent="0.25">
      <c r="A14" s="56" t="s">
        <v>76</v>
      </c>
      <c r="B14" s="57">
        <v>16.364299999999997</v>
      </c>
      <c r="C14" s="57">
        <v>16.037014000000003</v>
      </c>
      <c r="D14" s="57">
        <v>16.037014000000003</v>
      </c>
      <c r="E14" s="57">
        <v>15.546085</v>
      </c>
      <c r="F14" s="57">
        <v>15.546085</v>
      </c>
      <c r="G14" s="8"/>
      <c r="J14" s="57"/>
      <c r="K14" s="57"/>
      <c r="L14" s="57"/>
      <c r="M14" s="57"/>
      <c r="N14" s="57"/>
    </row>
    <row r="15" spans="1:14" x14ac:dyDescent="0.25">
      <c r="A15" s="56" t="s">
        <v>77</v>
      </c>
      <c r="B15" s="57">
        <v>14.571247233333334</v>
      </c>
      <c r="C15" s="57">
        <v>16.294728088888888</v>
      </c>
      <c r="D15" s="57">
        <v>15.197967544444444</v>
      </c>
      <c r="E15" s="57">
        <v>14.257887077777777</v>
      </c>
      <c r="F15" s="57">
        <v>14.101207</v>
      </c>
      <c r="G15" s="8"/>
      <c r="J15" s="57"/>
      <c r="K15" s="57"/>
      <c r="L15" s="57"/>
      <c r="M15" s="57"/>
      <c r="N15" s="57"/>
    </row>
    <row r="16" spans="1:14" x14ac:dyDescent="0.25">
      <c r="A16" s="56" t="s">
        <v>78</v>
      </c>
      <c r="B16" s="57">
        <v>13.328277119999999</v>
      </c>
      <c r="C16" s="57">
        <v>14.022458219999999</v>
      </c>
      <c r="D16" s="57">
        <v>14.022458219999999</v>
      </c>
      <c r="E16" s="57">
        <v>13.744785780000001</v>
      </c>
      <c r="F16" s="57">
        <v>13.883621999999999</v>
      </c>
      <c r="G16" s="8"/>
      <c r="J16" s="57"/>
      <c r="K16" s="57"/>
      <c r="L16" s="57"/>
      <c r="M16" s="57"/>
      <c r="N16" s="57"/>
    </row>
    <row r="17" spans="1:14" x14ac:dyDescent="0.25">
      <c r="A17" s="56" t="s">
        <v>79</v>
      </c>
      <c r="B17" s="57">
        <v>5.6996998217821782</v>
      </c>
      <c r="C17" s="57">
        <v>7.7198465940594057</v>
      </c>
      <c r="D17" s="57">
        <v>7.7919946930693067</v>
      </c>
      <c r="E17" s="57">
        <v>7.5034022970297025</v>
      </c>
      <c r="F17" s="57">
        <v>7.2869579999999994</v>
      </c>
      <c r="G17" s="8"/>
      <c r="J17" s="57"/>
      <c r="K17" s="57"/>
      <c r="L17" s="57"/>
      <c r="M17" s="57"/>
      <c r="N17" s="57"/>
    </row>
    <row r="18" spans="1:14" x14ac:dyDescent="0.25">
      <c r="A18" s="53" t="s">
        <v>80</v>
      </c>
      <c r="B18" s="57">
        <v>4.5618783437499992</v>
      </c>
      <c r="C18" s="57">
        <v>4.9127920624999994</v>
      </c>
      <c r="D18" s="57">
        <v>4.8125309999999999</v>
      </c>
      <c r="E18" s="57">
        <v>4.7122699375000003</v>
      </c>
      <c r="F18" s="57">
        <v>4.8125309999999999</v>
      </c>
      <c r="G18" s="8"/>
      <c r="J18" s="57"/>
      <c r="K18" s="57"/>
      <c r="L18" s="57"/>
      <c r="M18" s="57"/>
      <c r="N18" s="57"/>
    </row>
    <row r="19" spans="1:14" x14ac:dyDescent="0.25">
      <c r="A19" s="53" t="s">
        <v>81</v>
      </c>
      <c r="B19" s="57">
        <v>556.70962560660041</v>
      </c>
      <c r="C19" s="57">
        <v>579.29873073549334</v>
      </c>
      <c r="D19" s="57">
        <v>577.23180404729487</v>
      </c>
      <c r="E19" s="57">
        <v>583.19630165422473</v>
      </c>
      <c r="F19" s="57">
        <v>587.39740300000005</v>
      </c>
      <c r="G19" s="8"/>
      <c r="J19" s="57"/>
      <c r="K19" s="57"/>
      <c r="L19" s="57"/>
      <c r="M19" s="57"/>
      <c r="N19" s="57"/>
    </row>
    <row r="20" spans="1:14" x14ac:dyDescent="0.25">
      <c r="A20" s="53" t="s">
        <v>178</v>
      </c>
      <c r="B20" s="53"/>
      <c r="C20" s="53"/>
      <c r="D20" s="53"/>
      <c r="E20" s="53"/>
      <c r="F20" s="53"/>
    </row>
  </sheetData>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V46"/>
  <sheetViews>
    <sheetView zoomScale="70" zoomScaleNormal="70" workbookViewId="0">
      <pane xSplit="1" ySplit="3" topLeftCell="B4" activePane="bottomRight" state="frozen"/>
      <selection activeCell="J13" sqref="J13"/>
      <selection pane="topRight" activeCell="J13" sqref="J13"/>
      <selection pane="bottomLeft" activeCell="J13" sqref="J13"/>
      <selection pane="bottomRight" activeCell="G34" sqref="G34"/>
    </sheetView>
  </sheetViews>
  <sheetFormatPr defaultColWidth="9.140625" defaultRowHeight="15" x14ac:dyDescent="0.25"/>
  <cols>
    <col min="1" max="1" width="33.140625" customWidth="1"/>
    <col min="2" max="2" width="12" bestFit="1" customWidth="1"/>
    <col min="3" max="4" width="10.28515625" bestFit="1" customWidth="1"/>
    <col min="5" max="5" width="10.28515625" customWidth="1"/>
    <col min="6" max="10" width="10.28515625" bestFit="1" customWidth="1"/>
    <col min="11" max="11" width="10.28515625" style="5" customWidth="1"/>
    <col min="12" max="12" width="10" bestFit="1" customWidth="1"/>
    <col min="14" max="14" width="9.140625" style="59" customWidth="1"/>
  </cols>
  <sheetData>
    <row r="1" spans="1:22" s="5" customFormat="1" ht="26.25" x14ac:dyDescent="0.4">
      <c r="A1" s="2" t="s">
        <v>82</v>
      </c>
      <c r="B1" s="58"/>
      <c r="C1" s="58"/>
      <c r="D1" s="58"/>
      <c r="E1" s="58"/>
      <c r="F1" s="58"/>
      <c r="G1" s="58"/>
      <c r="H1" s="58"/>
      <c r="I1" s="58"/>
      <c r="J1" s="58"/>
      <c r="K1" s="58"/>
      <c r="L1" s="58"/>
      <c r="N1" s="59"/>
    </row>
    <row r="2" spans="1:22" x14ac:dyDescent="0.25">
      <c r="A2" s="8"/>
      <c r="B2" s="8"/>
      <c r="C2" s="8"/>
      <c r="D2" s="8"/>
      <c r="E2" s="8"/>
      <c r="F2" s="8"/>
      <c r="G2" s="8"/>
      <c r="H2" s="8"/>
      <c r="I2" s="8"/>
      <c r="J2" s="8"/>
      <c r="K2" s="58"/>
      <c r="L2" s="8"/>
    </row>
    <row r="3" spans="1:22" x14ac:dyDescent="0.25">
      <c r="A3" s="8"/>
      <c r="B3" s="50">
        <v>2008</v>
      </c>
      <c r="C3" s="50">
        <v>2009</v>
      </c>
      <c r="D3" s="50">
        <v>2010</v>
      </c>
      <c r="E3" s="50">
        <v>2011</v>
      </c>
      <c r="F3" s="50">
        <v>2012</v>
      </c>
      <c r="G3" s="50">
        <v>2013</v>
      </c>
      <c r="H3" s="50">
        <v>2014</v>
      </c>
      <c r="I3" s="50">
        <v>2015</v>
      </c>
      <c r="J3" s="50">
        <v>2016</v>
      </c>
      <c r="K3" s="60" t="s">
        <v>65</v>
      </c>
      <c r="L3" s="50">
        <v>2017</v>
      </c>
      <c r="O3" s="18"/>
      <c r="P3" s="18"/>
      <c r="Q3" s="18"/>
      <c r="R3" s="18"/>
      <c r="S3" s="18"/>
      <c r="T3" s="18"/>
      <c r="U3" s="18"/>
      <c r="V3" s="18"/>
    </row>
    <row r="4" spans="1:22" x14ac:dyDescent="0.25">
      <c r="A4" s="8" t="s">
        <v>3</v>
      </c>
      <c r="B4" s="8">
        <f>ROUND(B10/10,0)*10</f>
        <v>810</v>
      </c>
      <c r="C4" s="8">
        <f t="shared" ref="B4:L7" si="0">ROUND(C10/10,0)*10</f>
        <v>650</v>
      </c>
      <c r="D4" s="8">
        <f t="shared" si="0"/>
        <v>650</v>
      </c>
      <c r="E4" s="8">
        <f t="shared" si="0"/>
        <v>670</v>
      </c>
      <c r="F4" s="8">
        <f t="shared" si="0"/>
        <v>720</v>
      </c>
      <c r="G4" s="8">
        <f t="shared" si="0"/>
        <v>710</v>
      </c>
      <c r="H4" s="8">
        <f t="shared" si="0"/>
        <v>740</v>
      </c>
      <c r="I4" s="8">
        <f t="shared" si="0"/>
        <v>860</v>
      </c>
      <c r="J4" s="8">
        <f t="shared" si="0"/>
        <v>920</v>
      </c>
      <c r="K4" s="8">
        <f t="shared" si="0"/>
        <v>810</v>
      </c>
      <c r="L4" s="8">
        <f t="shared" si="0"/>
        <v>850</v>
      </c>
      <c r="O4" s="8"/>
      <c r="P4" s="8"/>
      <c r="Q4" s="8"/>
      <c r="R4" s="8"/>
      <c r="S4" s="8"/>
      <c r="T4" s="8"/>
      <c r="U4" s="8"/>
    </row>
    <row r="5" spans="1:22" x14ac:dyDescent="0.25">
      <c r="A5" s="8" t="s">
        <v>10</v>
      </c>
      <c r="B5" s="8">
        <f t="shared" si="0"/>
        <v>2100</v>
      </c>
      <c r="C5" s="8">
        <f t="shared" si="0"/>
        <v>1890</v>
      </c>
      <c r="D5" s="8">
        <f t="shared" si="0"/>
        <v>1890</v>
      </c>
      <c r="E5" s="8">
        <f t="shared" si="0"/>
        <v>1910</v>
      </c>
      <c r="F5" s="8">
        <f t="shared" si="0"/>
        <v>1810</v>
      </c>
      <c r="G5" s="8">
        <f t="shared" si="0"/>
        <v>1770</v>
      </c>
      <c r="H5" s="8">
        <f t="shared" si="0"/>
        <v>1750</v>
      </c>
      <c r="I5" s="8">
        <f>ROUND(I11/10,0)*10</f>
        <v>1740</v>
      </c>
      <c r="J5" s="8">
        <f t="shared" si="0"/>
        <v>1730</v>
      </c>
      <c r="K5" s="8">
        <f t="shared" si="0"/>
        <v>1750</v>
      </c>
      <c r="L5" s="8">
        <f t="shared" si="0"/>
        <v>1790</v>
      </c>
      <c r="O5" s="8"/>
      <c r="P5" s="8"/>
      <c r="Q5" s="8"/>
      <c r="R5" s="8"/>
      <c r="S5" s="8"/>
      <c r="T5" s="8"/>
      <c r="U5" s="8"/>
    </row>
    <row r="6" spans="1:22" x14ac:dyDescent="0.25">
      <c r="A6" s="8" t="s">
        <v>83</v>
      </c>
      <c r="B6" s="8">
        <f t="shared" si="0"/>
        <v>90</v>
      </c>
      <c r="C6" s="8">
        <f t="shared" si="0"/>
        <v>110</v>
      </c>
      <c r="D6" s="8">
        <f t="shared" si="0"/>
        <v>100</v>
      </c>
      <c r="E6" s="8">
        <f t="shared" si="0"/>
        <v>90</v>
      </c>
      <c r="F6" s="8">
        <f t="shared" si="0"/>
        <v>100</v>
      </c>
      <c r="G6" s="8">
        <f t="shared" si="0"/>
        <v>130</v>
      </c>
      <c r="H6" s="8">
        <f t="shared" si="0"/>
        <v>100</v>
      </c>
      <c r="I6" s="8">
        <f t="shared" si="0"/>
        <v>120</v>
      </c>
      <c r="J6" s="8">
        <f t="shared" si="0"/>
        <v>130</v>
      </c>
      <c r="K6" s="8">
        <f t="shared" si="0"/>
        <v>150</v>
      </c>
      <c r="L6" s="8">
        <f t="shared" si="0"/>
        <v>150</v>
      </c>
      <c r="O6" s="8"/>
      <c r="P6" s="8"/>
      <c r="Q6" s="8"/>
      <c r="R6" s="8"/>
      <c r="S6" s="8"/>
      <c r="T6" s="8"/>
      <c r="U6" s="8"/>
    </row>
    <row r="7" spans="1:22" x14ac:dyDescent="0.25">
      <c r="A7" s="8" t="s">
        <v>11</v>
      </c>
      <c r="B7" s="8">
        <f t="shared" si="0"/>
        <v>1280</v>
      </c>
      <c r="C7" s="8">
        <f t="shared" si="0"/>
        <v>1180</v>
      </c>
      <c r="D7" s="8">
        <f t="shared" si="0"/>
        <v>1110</v>
      </c>
      <c r="E7" s="8">
        <f t="shared" si="0"/>
        <v>1110</v>
      </c>
      <c r="F7" s="8">
        <f t="shared" si="0"/>
        <v>1130</v>
      </c>
      <c r="G7" s="8">
        <f t="shared" si="0"/>
        <v>1200</v>
      </c>
      <c r="H7" s="8">
        <f t="shared" si="0"/>
        <v>1330</v>
      </c>
      <c r="I7" s="8">
        <f t="shared" si="0"/>
        <v>1440</v>
      </c>
      <c r="J7" s="8">
        <f t="shared" si="0"/>
        <v>1480</v>
      </c>
      <c r="K7" s="8">
        <f t="shared" si="0"/>
        <v>1360</v>
      </c>
      <c r="L7" s="8">
        <f t="shared" si="0"/>
        <v>1390</v>
      </c>
      <c r="O7" s="8"/>
      <c r="P7" s="8"/>
      <c r="Q7" s="8"/>
      <c r="R7" s="8"/>
      <c r="S7" s="8"/>
      <c r="T7" s="8"/>
      <c r="U7" s="8"/>
    </row>
    <row r="8" spans="1:22" x14ac:dyDescent="0.25">
      <c r="A8" s="49" t="s">
        <v>84</v>
      </c>
      <c r="B8" s="8">
        <f t="shared" ref="B8:L8" si="1">B14/1000</f>
        <v>10.494907655919251</v>
      </c>
      <c r="C8" s="8">
        <f t="shared" si="1"/>
        <v>10.153520485801659</v>
      </c>
      <c r="D8" s="8">
        <f t="shared" si="1"/>
        <v>10.149569336728954</v>
      </c>
      <c r="E8" s="8">
        <f t="shared" si="1"/>
        <v>10.565432115592619</v>
      </c>
      <c r="F8" s="8">
        <f t="shared" si="1"/>
        <v>10.75728816753424</v>
      </c>
      <c r="G8" s="8">
        <f t="shared" si="1"/>
        <v>11.366189849952807</v>
      </c>
      <c r="H8" s="8">
        <f t="shared" si="1"/>
        <v>11.390888343022509</v>
      </c>
      <c r="I8" s="8">
        <f t="shared" si="1"/>
        <v>11.857839905414993</v>
      </c>
      <c r="J8" s="8">
        <f t="shared" si="1"/>
        <v>11.807862383145256</v>
      </c>
      <c r="K8" s="8">
        <f t="shared" si="1"/>
        <v>11.896543919969721</v>
      </c>
      <c r="L8" s="8">
        <f t="shared" si="1"/>
        <v>11.991272631454128</v>
      </c>
      <c r="O8" s="8"/>
      <c r="P8" s="8"/>
      <c r="Q8" s="8"/>
      <c r="R8" s="8"/>
      <c r="S8" s="8"/>
      <c r="T8" s="8"/>
      <c r="U8" s="8"/>
    </row>
    <row r="9" spans="1:22" x14ac:dyDescent="0.25">
      <c r="A9" s="8"/>
      <c r="B9" s="8"/>
      <c r="C9" s="8"/>
      <c r="D9" s="8"/>
      <c r="E9" s="8"/>
      <c r="F9" s="8"/>
      <c r="G9" s="8"/>
      <c r="H9" s="8"/>
      <c r="I9" s="8"/>
      <c r="J9" s="8"/>
      <c r="K9" s="58"/>
      <c r="L9" s="15"/>
      <c r="O9" s="8"/>
      <c r="P9" s="8"/>
      <c r="Q9" s="8"/>
      <c r="R9" s="8"/>
      <c r="S9" s="8"/>
      <c r="T9" s="8"/>
      <c r="U9" s="8"/>
    </row>
    <row r="10" spans="1:22" x14ac:dyDescent="0.25">
      <c r="A10" s="8" t="s">
        <v>3</v>
      </c>
      <c r="B10" s="8">
        <v>806.56191758766488</v>
      </c>
      <c r="C10" s="8">
        <v>647.08990643913376</v>
      </c>
      <c r="D10" s="8">
        <v>648.96148704883922</v>
      </c>
      <c r="E10" s="8">
        <v>670.53681665134593</v>
      </c>
      <c r="F10" s="8">
        <v>717.9011545544065</v>
      </c>
      <c r="G10" s="8">
        <v>713.49545916067405</v>
      </c>
      <c r="H10" s="8">
        <v>741.89424288808391</v>
      </c>
      <c r="I10" s="8">
        <v>860.31987489221569</v>
      </c>
      <c r="J10" s="8">
        <v>919.39347935511137</v>
      </c>
      <c r="K10" s="58">
        <v>810.46808053601637</v>
      </c>
      <c r="L10" s="8">
        <v>849.49510449023512</v>
      </c>
      <c r="M10" s="61"/>
      <c r="O10" s="8"/>
      <c r="P10" s="8"/>
      <c r="Q10" s="8"/>
      <c r="R10" s="8"/>
      <c r="S10" s="8"/>
      <c r="T10" s="8"/>
      <c r="U10" s="8"/>
    </row>
    <row r="11" spans="1:22" x14ac:dyDescent="0.25">
      <c r="A11" s="8" t="s">
        <v>10</v>
      </c>
      <c r="B11" s="8">
        <v>2097.1740190934156</v>
      </c>
      <c r="C11" s="8">
        <v>1886.2485974333208</v>
      </c>
      <c r="D11" s="8">
        <v>1888.5846889160332</v>
      </c>
      <c r="E11" s="8">
        <v>1909.3748189180458</v>
      </c>
      <c r="F11" s="8">
        <v>1814.4799819814725</v>
      </c>
      <c r="G11" s="8">
        <v>1766.3449172739579</v>
      </c>
      <c r="H11" s="8">
        <v>1749.4085891183986</v>
      </c>
      <c r="I11" s="8">
        <v>1738.144213221572</v>
      </c>
      <c r="J11" s="8">
        <v>1727.3661098743169</v>
      </c>
      <c r="K11" s="58">
        <v>1749.0216842724385</v>
      </c>
      <c r="L11" s="8">
        <v>1790.6225706028654</v>
      </c>
      <c r="O11" s="8"/>
      <c r="P11" s="8"/>
      <c r="Q11" s="8"/>
      <c r="R11" s="8"/>
      <c r="S11" s="8"/>
      <c r="T11" s="8"/>
      <c r="U11" s="8"/>
    </row>
    <row r="12" spans="1:22" x14ac:dyDescent="0.25">
      <c r="A12" s="8" t="s">
        <v>83</v>
      </c>
      <c r="B12" s="8">
        <v>94.348621244466969</v>
      </c>
      <c r="C12" s="8">
        <v>109.14405252269792</v>
      </c>
      <c r="D12" s="8">
        <v>96.225263947057172</v>
      </c>
      <c r="E12" s="8">
        <v>85.868725908088294</v>
      </c>
      <c r="F12" s="8">
        <v>102.16069822850054</v>
      </c>
      <c r="G12" s="8">
        <v>126.75293540863822</v>
      </c>
      <c r="H12" s="8">
        <v>103.51600238129718</v>
      </c>
      <c r="I12" s="8">
        <v>123.3025075927481</v>
      </c>
      <c r="J12" s="8">
        <v>131.25469894574687</v>
      </c>
      <c r="K12" s="58">
        <v>153.05886629235491</v>
      </c>
      <c r="L12" s="8">
        <v>149.39793692314194</v>
      </c>
      <c r="O12" s="8"/>
      <c r="P12" s="8"/>
      <c r="Q12" s="8"/>
      <c r="R12" s="8"/>
      <c r="S12" s="8"/>
      <c r="T12" s="8"/>
      <c r="U12" s="8"/>
    </row>
    <row r="13" spans="1:22" x14ac:dyDescent="0.25">
      <c r="A13" s="8" t="s">
        <v>11</v>
      </c>
      <c r="B13" s="8">
        <v>1275.7068782233657</v>
      </c>
      <c r="C13" s="8">
        <v>1177.0338438396709</v>
      </c>
      <c r="D13" s="8">
        <v>1114.8104974105895</v>
      </c>
      <c r="E13" s="8">
        <v>1105.2016508398485</v>
      </c>
      <c r="F13" s="8">
        <v>1132.0204974206586</v>
      </c>
      <c r="G13" s="8">
        <v>1203.9716386840844</v>
      </c>
      <c r="H13" s="8">
        <v>1333.9038889319233</v>
      </c>
      <c r="I13" s="8">
        <v>1438.4617806639342</v>
      </c>
      <c r="J13" s="8">
        <v>1482.7354736475738</v>
      </c>
      <c r="K13" s="58">
        <v>1364.7172043264172</v>
      </c>
      <c r="L13" s="8">
        <v>1390.2376244387624</v>
      </c>
      <c r="O13" s="8"/>
      <c r="P13" s="8"/>
      <c r="Q13" s="8"/>
      <c r="R13" s="8"/>
      <c r="S13" s="8"/>
      <c r="T13" s="8"/>
      <c r="U13" s="8"/>
    </row>
    <row r="14" spans="1:22" x14ac:dyDescent="0.25">
      <c r="A14" s="8" t="s">
        <v>20</v>
      </c>
      <c r="B14" s="8">
        <f t="shared" ref="B14:L14" si="2">SUM(B16:B22)</f>
        <v>10494.907655919251</v>
      </c>
      <c r="C14" s="8">
        <f t="shared" si="2"/>
        <v>10153.520485801659</v>
      </c>
      <c r="D14" s="8">
        <f t="shared" si="2"/>
        <v>10149.569336728953</v>
      </c>
      <c r="E14" s="8">
        <f t="shared" si="2"/>
        <v>10565.432115592619</v>
      </c>
      <c r="F14" s="8">
        <f t="shared" si="2"/>
        <v>10757.28816753424</v>
      </c>
      <c r="G14" s="8">
        <f t="shared" si="2"/>
        <v>11366.189849952807</v>
      </c>
      <c r="H14" s="8">
        <f t="shared" si="2"/>
        <v>11390.888343022509</v>
      </c>
      <c r="I14" s="8">
        <f t="shared" si="2"/>
        <v>11857.839905414992</v>
      </c>
      <c r="J14" s="8">
        <f t="shared" si="2"/>
        <v>11807.862383145257</v>
      </c>
      <c r="K14" s="58">
        <v>11896.543919969721</v>
      </c>
      <c r="L14" s="8">
        <f t="shared" si="2"/>
        <v>11991.272631454129</v>
      </c>
      <c r="M14" s="61"/>
      <c r="O14" s="8"/>
      <c r="P14" s="8"/>
      <c r="Q14" s="8"/>
      <c r="R14" s="8"/>
      <c r="S14" s="8"/>
      <c r="T14" s="8"/>
      <c r="U14" s="8"/>
    </row>
    <row r="15" spans="1:22" x14ac:dyDescent="0.25">
      <c r="A15" s="8"/>
      <c r="B15" s="8"/>
      <c r="C15" s="8"/>
      <c r="D15" s="8"/>
      <c r="E15" s="8"/>
      <c r="F15" s="8"/>
      <c r="G15" s="8"/>
      <c r="H15" s="8"/>
      <c r="I15" s="8"/>
      <c r="J15" s="8"/>
      <c r="K15" s="58"/>
      <c r="L15" s="8"/>
      <c r="O15" s="8"/>
      <c r="P15" s="8"/>
      <c r="Q15" s="8"/>
      <c r="R15" s="8"/>
      <c r="S15" s="8"/>
      <c r="T15" s="8"/>
      <c r="U15" s="8"/>
    </row>
    <row r="16" spans="1:22" x14ac:dyDescent="0.25">
      <c r="A16" s="8" t="s">
        <v>13</v>
      </c>
      <c r="B16" s="8">
        <v>3334.5780716145036</v>
      </c>
      <c r="C16" s="8">
        <v>3079.1563175103024</v>
      </c>
      <c r="D16" s="8">
        <v>3126.189611064714</v>
      </c>
      <c r="E16" s="8">
        <v>3197.9455853120439</v>
      </c>
      <c r="F16" s="8">
        <v>3107.8817405937189</v>
      </c>
      <c r="G16" s="8">
        <v>3224.4006811305508</v>
      </c>
      <c r="H16" s="8">
        <v>3246.8113828573673</v>
      </c>
      <c r="I16" s="8">
        <v>3280.1710000152925</v>
      </c>
      <c r="J16" s="8">
        <v>3222.1155553237527</v>
      </c>
      <c r="K16" s="58">
        <v>3285.6339520344718</v>
      </c>
      <c r="L16" s="8">
        <v>3240.3030148348353</v>
      </c>
      <c r="O16" s="8"/>
      <c r="P16" s="8"/>
      <c r="Q16" s="8"/>
      <c r="R16" s="8"/>
      <c r="S16" s="8"/>
      <c r="T16" s="8"/>
      <c r="U16" s="8"/>
    </row>
    <row r="17" spans="1:21" x14ac:dyDescent="0.25">
      <c r="A17" s="8" t="s">
        <v>85</v>
      </c>
      <c r="B17" s="8">
        <v>830.04215276263528</v>
      </c>
      <c r="C17" s="8">
        <v>801.14709949699375</v>
      </c>
      <c r="D17" s="8">
        <v>804.58521977229975</v>
      </c>
      <c r="E17" s="8">
        <v>838.90205511137128</v>
      </c>
      <c r="F17" s="8">
        <v>877.23562852787484</v>
      </c>
      <c r="G17" s="8">
        <v>961.29268747591095</v>
      </c>
      <c r="H17" s="8">
        <v>951.60107593778446</v>
      </c>
      <c r="I17" s="8">
        <v>899.89452901187201</v>
      </c>
      <c r="J17" s="8">
        <v>961.30691456906084</v>
      </c>
      <c r="K17" s="58">
        <v>987.86944991616326</v>
      </c>
      <c r="L17" s="8">
        <v>1001.2574918143904</v>
      </c>
      <c r="O17" s="8"/>
      <c r="P17" s="8"/>
      <c r="Q17" s="8"/>
      <c r="R17" s="8"/>
      <c r="S17" s="8"/>
      <c r="T17" s="8"/>
      <c r="U17" s="8"/>
    </row>
    <row r="18" spans="1:21" x14ac:dyDescent="0.25">
      <c r="A18" s="8" t="s">
        <v>86</v>
      </c>
      <c r="B18" s="8">
        <v>1768.7444032897606</v>
      </c>
      <c r="C18" s="8">
        <v>1908.9087808788486</v>
      </c>
      <c r="D18" s="8">
        <v>1700.0517871526447</v>
      </c>
      <c r="E18" s="8">
        <v>1845.9550174548929</v>
      </c>
      <c r="F18" s="8">
        <v>1949.8208995761956</v>
      </c>
      <c r="G18" s="8">
        <v>2037.3428777525389</v>
      </c>
      <c r="H18" s="8">
        <v>2038.8666204456665</v>
      </c>
      <c r="I18" s="8">
        <v>2273.0434698866502</v>
      </c>
      <c r="J18" s="8">
        <v>2328.6708284329229</v>
      </c>
      <c r="K18" s="58">
        <v>2463.2961254617676</v>
      </c>
      <c r="L18" s="8">
        <v>2372.7448465273574</v>
      </c>
      <c r="O18" s="8"/>
      <c r="P18" s="8"/>
      <c r="Q18" s="8"/>
      <c r="R18" s="8"/>
      <c r="S18" s="8"/>
      <c r="T18" s="8"/>
      <c r="U18" s="8"/>
    </row>
    <row r="19" spans="1:21" x14ac:dyDescent="0.25">
      <c r="A19" s="8" t="s">
        <v>87</v>
      </c>
      <c r="B19" s="8">
        <v>2831.2545436462747</v>
      </c>
      <c r="C19" s="8">
        <v>2806.6405540491164</v>
      </c>
      <c r="D19" s="8">
        <v>2985.4135850051975</v>
      </c>
      <c r="E19" s="8">
        <v>3100.1703691902107</v>
      </c>
      <c r="F19" s="8">
        <v>3251.1573491830472</v>
      </c>
      <c r="G19" s="8">
        <v>3470.2726218224725</v>
      </c>
      <c r="H19" s="8">
        <v>3501.1522015511787</v>
      </c>
      <c r="I19" s="8">
        <v>3624.2825515472286</v>
      </c>
      <c r="J19" s="8">
        <v>3571.4547389441659</v>
      </c>
      <c r="K19" s="58">
        <v>3616.2790672362089</v>
      </c>
      <c r="L19" s="8">
        <v>3690.7969528045778</v>
      </c>
      <c r="O19" s="8"/>
      <c r="P19" s="8"/>
      <c r="Q19" s="8"/>
      <c r="R19" s="8"/>
      <c r="S19" s="8"/>
      <c r="T19" s="8"/>
      <c r="U19" s="8"/>
    </row>
    <row r="20" spans="1:21" x14ac:dyDescent="0.25">
      <c r="A20" s="8" t="s">
        <v>88</v>
      </c>
      <c r="B20" s="8">
        <v>1375.7916969662849</v>
      </c>
      <c r="C20" s="8">
        <v>1232.1521068490542</v>
      </c>
      <c r="D20" s="8">
        <v>1212.0931026795658</v>
      </c>
      <c r="E20" s="8">
        <v>1223.6549597278668</v>
      </c>
      <c r="F20" s="8">
        <v>1189.1398893043549</v>
      </c>
      <c r="G20" s="8">
        <v>1244.254478153325</v>
      </c>
      <c r="H20" s="8">
        <v>1218.6454968812916</v>
      </c>
      <c r="I20" s="8">
        <v>1293.6124443860508</v>
      </c>
      <c r="J20" s="8">
        <v>1298.5266182755188</v>
      </c>
      <c r="K20" s="58">
        <v>1312.5547413903225</v>
      </c>
      <c r="L20" s="8">
        <v>1269.5302469722624</v>
      </c>
      <c r="M20" s="61"/>
      <c r="O20" s="8"/>
      <c r="P20" s="8"/>
      <c r="Q20" s="8"/>
      <c r="R20" s="8"/>
      <c r="S20" s="8"/>
      <c r="T20" s="8"/>
      <c r="U20" s="8"/>
    </row>
    <row r="21" spans="1:21" x14ac:dyDescent="0.25">
      <c r="A21" s="8" t="s">
        <v>20</v>
      </c>
      <c r="B21" s="8">
        <v>5.143257652992518</v>
      </c>
      <c r="C21" s="8">
        <v>3.6228789693737227</v>
      </c>
      <c r="D21" s="8">
        <v>0.62667567747573971</v>
      </c>
      <c r="E21" s="8">
        <v>6.4950283274468097</v>
      </c>
      <c r="F21" s="8">
        <v>1.9196197344420147</v>
      </c>
      <c r="G21" s="8">
        <v>2.7848272482830856</v>
      </c>
      <c r="H21" s="8">
        <v>6.6369276482345159</v>
      </c>
      <c r="I21" s="8">
        <v>3.5908992827069079</v>
      </c>
      <c r="J21" s="8">
        <v>4.5388551896849147</v>
      </c>
      <c r="K21" s="58">
        <v>2.7920389521240887</v>
      </c>
      <c r="L21" s="8">
        <v>5.7898908977642405</v>
      </c>
      <c r="O21" s="8"/>
      <c r="P21" s="8"/>
      <c r="Q21" s="8"/>
      <c r="R21" s="8"/>
      <c r="S21" s="8"/>
      <c r="T21" s="8"/>
      <c r="U21" s="8"/>
    </row>
    <row r="22" spans="1:21" x14ac:dyDescent="0.25">
      <c r="A22" s="8" t="s">
        <v>9</v>
      </c>
      <c r="B22" s="8">
        <v>349.35352998679781</v>
      </c>
      <c r="C22" s="8">
        <v>321.89274804796941</v>
      </c>
      <c r="D22" s="8">
        <v>320.6093553770562</v>
      </c>
      <c r="E22" s="8">
        <v>352.30910046878608</v>
      </c>
      <c r="F22" s="8">
        <v>380.133040614604</v>
      </c>
      <c r="G22" s="8">
        <v>425.84167636972552</v>
      </c>
      <c r="H22" s="8">
        <v>427.17463770098351</v>
      </c>
      <c r="I22" s="8">
        <v>483.24501128519046</v>
      </c>
      <c r="J22" s="8">
        <v>421.24887241015142</v>
      </c>
      <c r="K22" s="58">
        <v>445.97867624762131</v>
      </c>
      <c r="L22" s="8">
        <v>410.8501876029419</v>
      </c>
      <c r="O22" s="8"/>
      <c r="P22" s="8"/>
      <c r="Q22" s="8"/>
      <c r="R22" s="8"/>
      <c r="S22" s="8"/>
      <c r="T22" s="8"/>
      <c r="U22" s="8"/>
    </row>
    <row r="23" spans="1:21" x14ac:dyDescent="0.25">
      <c r="A23" s="8"/>
      <c r="B23" s="8"/>
      <c r="C23" s="8"/>
      <c r="D23" s="8"/>
      <c r="E23" s="8"/>
      <c r="F23" s="8"/>
      <c r="G23" s="8"/>
      <c r="H23" s="8"/>
      <c r="I23" s="8"/>
      <c r="J23" s="8"/>
      <c r="L23" s="8"/>
      <c r="O23" s="8"/>
      <c r="P23" s="8"/>
      <c r="Q23" s="8"/>
      <c r="R23" s="8"/>
      <c r="S23" s="8"/>
      <c r="T23" s="8"/>
      <c r="U23" s="8"/>
    </row>
    <row r="24" spans="1:21" x14ac:dyDescent="0.25">
      <c r="A24" s="26" t="s">
        <v>21</v>
      </c>
      <c r="B24" s="26">
        <v>14768.699092068233</v>
      </c>
      <c r="C24" s="26">
        <v>13973.036886036474</v>
      </c>
      <c r="D24" s="26">
        <v>13898.151274051343</v>
      </c>
      <c r="E24" s="26">
        <v>14336.414127909935</v>
      </c>
      <c r="F24" s="26">
        <v>14523.850499719241</v>
      </c>
      <c r="G24" s="26">
        <v>15176.754800480037</v>
      </c>
      <c r="H24" s="26">
        <v>15319.611066342213</v>
      </c>
      <c r="I24" s="26">
        <v>16018.06828178533</v>
      </c>
      <c r="J24" s="26">
        <v>16068.61214496801</v>
      </c>
      <c r="K24" s="26">
        <v>16191.669886665872</v>
      </c>
      <c r="L24" s="26">
        <v>16171.025867909169</v>
      </c>
      <c r="M24" s="8"/>
      <c r="O24" s="8"/>
      <c r="P24" s="8"/>
      <c r="Q24" s="8"/>
      <c r="R24" s="8"/>
      <c r="S24" s="8"/>
      <c r="T24" s="8"/>
      <c r="U24" s="8"/>
    </row>
    <row r="25" spans="1:21" x14ac:dyDescent="0.25">
      <c r="A25" s="8"/>
      <c r="B25" s="8"/>
      <c r="C25" s="8"/>
      <c r="D25" s="8"/>
      <c r="E25" s="8"/>
      <c r="F25" s="8"/>
      <c r="G25" s="8"/>
      <c r="H25" s="8"/>
      <c r="I25" s="8"/>
      <c r="J25" s="8"/>
      <c r="K25" s="58"/>
      <c r="L25" s="8"/>
      <c r="O25" s="8"/>
      <c r="P25" s="8"/>
      <c r="Q25" s="8"/>
      <c r="R25" s="8"/>
      <c r="S25" s="8"/>
      <c r="T25" s="8"/>
      <c r="U25" s="8"/>
    </row>
    <row r="26" spans="1:21" x14ac:dyDescent="0.25">
      <c r="A26" s="62" t="s">
        <v>89</v>
      </c>
      <c r="B26" s="8">
        <f>B24-B10-B22</f>
        <v>13612.783644493769</v>
      </c>
      <c r="C26" s="8">
        <f t="shared" ref="C26:L26" si="3">C24-C10-C22</f>
        <v>13004.054231549371</v>
      </c>
      <c r="D26" s="8">
        <f t="shared" si="3"/>
        <v>12928.580431625447</v>
      </c>
      <c r="E26" s="8">
        <f t="shared" si="3"/>
        <v>13313.568210789803</v>
      </c>
      <c r="F26" s="8">
        <f t="shared" si="3"/>
        <v>13425.81630455023</v>
      </c>
      <c r="G26" s="8">
        <f t="shared" si="3"/>
        <v>14037.417664949637</v>
      </c>
      <c r="H26" s="8">
        <f t="shared" si="3"/>
        <v>14150.542185753146</v>
      </c>
      <c r="I26" s="8">
        <f t="shared" si="3"/>
        <v>14674.503395607924</v>
      </c>
      <c r="J26" s="8">
        <f t="shared" si="3"/>
        <v>14727.969793202748</v>
      </c>
      <c r="K26" s="8">
        <f t="shared" si="3"/>
        <v>14935.223129882233</v>
      </c>
      <c r="L26" s="8">
        <f t="shared" si="3"/>
        <v>14910.680575815992</v>
      </c>
      <c r="O26" s="8"/>
      <c r="P26" s="8"/>
      <c r="Q26" s="8"/>
      <c r="R26" s="8"/>
      <c r="S26" s="8"/>
      <c r="T26" s="8"/>
      <c r="U26" s="8"/>
    </row>
    <row r="27" spans="1:21" x14ac:dyDescent="0.25">
      <c r="A27" s="8"/>
      <c r="B27" s="24"/>
      <c r="C27" s="63"/>
      <c r="D27" s="63"/>
      <c r="E27" s="63"/>
      <c r="F27" s="63"/>
      <c r="G27" s="63"/>
      <c r="H27" s="63"/>
      <c r="I27" s="63"/>
      <c r="J27" s="63"/>
      <c r="K27" s="64"/>
      <c r="L27" s="63"/>
      <c r="O27" s="15"/>
      <c r="P27" s="15"/>
      <c r="Q27" s="15"/>
      <c r="R27" s="15"/>
      <c r="S27" s="15"/>
      <c r="T27" s="15"/>
      <c r="U27" s="15"/>
    </row>
    <row r="28" spans="1:21" x14ac:dyDescent="0.25">
      <c r="A28" s="8"/>
      <c r="B28" s="8"/>
      <c r="C28" s="8"/>
      <c r="D28" s="8"/>
      <c r="E28" s="8"/>
      <c r="F28" s="8"/>
      <c r="G28" s="8"/>
      <c r="H28" s="8"/>
      <c r="I28" s="8"/>
      <c r="J28" s="8"/>
      <c r="K28" s="58"/>
      <c r="L28" s="8"/>
      <c r="O28" s="8"/>
      <c r="P28" s="8"/>
      <c r="Q28" s="8"/>
      <c r="R28" s="8"/>
      <c r="S28" s="8"/>
      <c r="T28" s="8"/>
      <c r="U28" s="8"/>
    </row>
    <row r="29" spans="1:21" x14ac:dyDescent="0.25">
      <c r="A29" s="8"/>
      <c r="B29" s="8">
        <f t="shared" ref="B29:L29" si="4">SUM(B10:B13)</f>
        <v>4273.7914361489129</v>
      </c>
      <c r="C29" s="8">
        <f t="shared" si="4"/>
        <v>3819.5164002348238</v>
      </c>
      <c r="D29" s="8">
        <f t="shared" si="4"/>
        <v>3748.581937322519</v>
      </c>
      <c r="E29" s="8">
        <f t="shared" si="4"/>
        <v>3770.9820123173286</v>
      </c>
      <c r="F29" s="8">
        <f t="shared" si="4"/>
        <v>3766.562332185038</v>
      </c>
      <c r="G29" s="8">
        <f t="shared" si="4"/>
        <v>3810.564950527355</v>
      </c>
      <c r="H29" s="8">
        <f t="shared" si="4"/>
        <v>3928.7227233197027</v>
      </c>
      <c r="I29" s="8">
        <f t="shared" si="4"/>
        <v>4160.22837637047</v>
      </c>
      <c r="J29" s="8">
        <f t="shared" si="4"/>
        <v>4260.749761822749</v>
      </c>
      <c r="K29" s="8">
        <f t="shared" si="4"/>
        <v>4077.2658354272271</v>
      </c>
      <c r="L29" s="8">
        <f t="shared" si="4"/>
        <v>4179.7532364550043</v>
      </c>
      <c r="O29" s="8"/>
      <c r="P29" s="8"/>
      <c r="Q29" s="8"/>
      <c r="R29" s="8"/>
      <c r="S29" s="8"/>
      <c r="T29" s="8"/>
      <c r="U29" s="8"/>
    </row>
    <row r="30" spans="1:21" x14ac:dyDescent="0.25">
      <c r="A30" s="8"/>
      <c r="B30" s="8"/>
      <c r="C30" s="8"/>
      <c r="D30" s="8"/>
      <c r="E30" s="8"/>
      <c r="F30" s="8"/>
      <c r="G30" s="8"/>
      <c r="H30" s="8"/>
      <c r="I30" s="8"/>
      <c r="J30" s="8"/>
      <c r="K30" s="58"/>
      <c r="L30" s="8"/>
    </row>
    <row r="31" spans="1:21" s="5" customFormat="1" x14ac:dyDescent="0.25">
      <c r="A31" s="58" t="s">
        <v>90</v>
      </c>
      <c r="B31" s="58"/>
      <c r="C31" s="58"/>
      <c r="D31" s="58"/>
      <c r="E31" s="58"/>
      <c r="F31" s="58"/>
      <c r="G31" s="58"/>
      <c r="H31" s="58"/>
      <c r="I31" s="58"/>
      <c r="J31" s="58"/>
      <c r="K31" s="58"/>
      <c r="L31" s="58"/>
      <c r="N31" s="59"/>
    </row>
    <row r="35" spans="2:12" x14ac:dyDescent="0.25">
      <c r="B35" s="47"/>
      <c r="C35" s="47"/>
      <c r="D35" s="47"/>
      <c r="E35" s="47"/>
      <c r="F35" s="47"/>
      <c r="G35" s="47"/>
      <c r="H35" s="47"/>
      <c r="I35" s="47"/>
      <c r="J35" s="47"/>
      <c r="K35" s="65"/>
      <c r="L35" s="47"/>
    </row>
    <row r="36" spans="2:12" x14ac:dyDescent="0.25">
      <c r="B36" s="47"/>
      <c r="C36" s="47"/>
      <c r="D36" s="47"/>
      <c r="E36" s="47"/>
      <c r="F36" s="47"/>
      <c r="G36" s="47"/>
      <c r="H36" s="47"/>
      <c r="I36" s="47"/>
      <c r="J36" s="47"/>
      <c r="K36" s="65"/>
      <c r="L36" s="47"/>
    </row>
    <row r="37" spans="2:12" x14ac:dyDescent="0.25">
      <c r="B37" s="47"/>
      <c r="C37" s="47"/>
      <c r="D37" s="47"/>
      <c r="E37" s="47"/>
      <c r="F37" s="47"/>
      <c r="G37" s="47"/>
      <c r="H37" s="47"/>
      <c r="I37" s="47"/>
      <c r="J37" s="47"/>
      <c r="K37" s="65"/>
      <c r="L37" s="47"/>
    </row>
    <row r="38" spans="2:12" x14ac:dyDescent="0.25">
      <c r="B38" s="47"/>
      <c r="C38" s="47"/>
      <c r="D38" s="47"/>
      <c r="E38" s="47"/>
      <c r="F38" s="47"/>
      <c r="G38" s="47"/>
      <c r="H38" s="47"/>
      <c r="I38" s="47"/>
      <c r="J38" s="47"/>
      <c r="K38" s="65"/>
      <c r="L38" s="47"/>
    </row>
    <row r="39" spans="2:12" x14ac:dyDescent="0.25">
      <c r="B39" s="47"/>
      <c r="C39" s="47"/>
      <c r="D39" s="47"/>
      <c r="E39" s="47"/>
      <c r="F39" s="47"/>
      <c r="G39" s="47"/>
      <c r="H39" s="47"/>
      <c r="I39" s="47"/>
      <c r="J39" s="47"/>
      <c r="K39" s="65"/>
      <c r="L39" s="47"/>
    </row>
    <row r="40" spans="2:12" x14ac:dyDescent="0.25">
      <c r="B40" s="47"/>
      <c r="C40" s="47"/>
      <c r="D40" s="47"/>
      <c r="E40" s="47"/>
      <c r="F40" s="47"/>
      <c r="G40" s="47"/>
      <c r="H40" s="47"/>
      <c r="I40" s="47"/>
      <c r="J40" s="47"/>
      <c r="K40" s="65"/>
      <c r="L40" s="47"/>
    </row>
    <row r="41" spans="2:12" x14ac:dyDescent="0.25">
      <c r="B41" s="47"/>
      <c r="C41" s="47"/>
      <c r="D41" s="47"/>
      <c r="E41" s="47"/>
      <c r="F41" s="47"/>
      <c r="G41" s="47"/>
      <c r="H41" s="47"/>
      <c r="I41" s="47"/>
      <c r="J41" s="47"/>
      <c r="K41" s="65"/>
      <c r="L41" s="47"/>
    </row>
    <row r="42" spans="2:12" x14ac:dyDescent="0.25">
      <c r="B42" s="47"/>
      <c r="C42" s="47"/>
      <c r="D42" s="47"/>
      <c r="E42" s="47"/>
      <c r="F42" s="47"/>
      <c r="G42" s="47"/>
      <c r="H42" s="47"/>
      <c r="I42" s="47"/>
      <c r="J42" s="47"/>
      <c r="K42" s="65"/>
      <c r="L42" s="47"/>
    </row>
    <row r="43" spans="2:12" x14ac:dyDescent="0.25">
      <c r="B43" s="47"/>
      <c r="C43" s="47"/>
      <c r="D43" s="47"/>
      <c r="E43" s="47"/>
      <c r="F43" s="47"/>
      <c r="G43" s="47"/>
      <c r="H43" s="47"/>
      <c r="I43" s="47"/>
      <c r="J43" s="47"/>
      <c r="K43" s="65"/>
      <c r="L43" s="47"/>
    </row>
    <row r="44" spans="2:12" x14ac:dyDescent="0.25">
      <c r="B44" s="47"/>
      <c r="C44" s="47"/>
      <c r="D44" s="47"/>
      <c r="E44" s="47"/>
      <c r="F44" s="47"/>
      <c r="G44" s="47"/>
      <c r="H44" s="47"/>
      <c r="I44" s="47"/>
      <c r="J44" s="47"/>
      <c r="K44" s="65"/>
      <c r="L44" s="47"/>
    </row>
    <row r="45" spans="2:12" x14ac:dyDescent="0.25">
      <c r="B45" s="47"/>
      <c r="C45" s="47"/>
      <c r="D45" s="47"/>
      <c r="E45" s="47"/>
      <c r="F45" s="47"/>
      <c r="G45" s="47"/>
      <c r="H45" s="47"/>
      <c r="I45" s="47"/>
      <c r="J45" s="47"/>
      <c r="K45" s="65"/>
      <c r="L45" s="47"/>
    </row>
    <row r="46" spans="2:12" x14ac:dyDescent="0.25">
      <c r="B46" s="47"/>
      <c r="C46" s="47"/>
      <c r="D46" s="47"/>
      <c r="E46" s="47"/>
      <c r="F46" s="47"/>
      <c r="G46" s="47"/>
      <c r="H46" s="47"/>
      <c r="I46" s="47"/>
      <c r="J46" s="47"/>
      <c r="K46" s="65"/>
      <c r="L46" s="47"/>
    </row>
  </sheetData>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O13"/>
  <sheetViews>
    <sheetView zoomScale="55" zoomScaleNormal="55" workbookViewId="0">
      <pane xSplit="1" ySplit="4" topLeftCell="B5" activePane="bottomRight" state="frozen"/>
      <selection activeCell="J13" sqref="J13"/>
      <selection pane="topRight" activeCell="J13" sqref="J13"/>
      <selection pane="bottomLeft" activeCell="J13" sqref="J13"/>
      <selection pane="bottomRight" activeCell="N39" sqref="N39"/>
    </sheetView>
  </sheetViews>
  <sheetFormatPr defaultColWidth="9.140625" defaultRowHeight="15" x14ac:dyDescent="0.25"/>
  <cols>
    <col min="1" max="1" width="23.85546875" customWidth="1"/>
  </cols>
  <sheetData>
    <row r="1" spans="1:41" ht="26.25" x14ac:dyDescent="0.4">
      <c r="A1" s="1" t="s">
        <v>91</v>
      </c>
      <c r="B1" s="8"/>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row>
    <row r="2" spans="1:41" x14ac:dyDescent="0.25">
      <c r="A2" s="8"/>
      <c r="B2" s="8" t="s">
        <v>92</v>
      </c>
      <c r="C2" s="8" t="s">
        <v>93</v>
      </c>
      <c r="D2" s="8" t="s">
        <v>94</v>
      </c>
      <c r="E2" s="8" t="s">
        <v>95</v>
      </c>
      <c r="F2" s="8" t="s">
        <v>96</v>
      </c>
      <c r="G2" s="8" t="s">
        <v>97</v>
      </c>
      <c r="H2" s="8" t="s">
        <v>98</v>
      </c>
      <c r="I2" s="8" t="s">
        <v>99</v>
      </c>
      <c r="J2" s="8" t="s">
        <v>100</v>
      </c>
      <c r="K2" s="8" t="s">
        <v>101</v>
      </c>
      <c r="L2" s="8" t="s">
        <v>102</v>
      </c>
      <c r="M2" s="8" t="s">
        <v>103</v>
      </c>
      <c r="N2" s="8" t="s">
        <v>104</v>
      </c>
      <c r="O2" s="8" t="s">
        <v>105</v>
      </c>
      <c r="P2" s="8" t="s">
        <v>106</v>
      </c>
      <c r="Q2" s="8" t="s">
        <v>107</v>
      </c>
      <c r="R2" s="8" t="s">
        <v>108</v>
      </c>
      <c r="S2" s="8" t="s">
        <v>109</v>
      </c>
      <c r="T2" s="8" t="s">
        <v>110</v>
      </c>
      <c r="U2" s="8" t="s">
        <v>111</v>
      </c>
      <c r="V2" s="8" t="s">
        <v>112</v>
      </c>
      <c r="W2" s="8" t="s">
        <v>113</v>
      </c>
      <c r="X2" s="8" t="s">
        <v>114</v>
      </c>
      <c r="Y2" s="8" t="s">
        <v>115</v>
      </c>
      <c r="Z2" s="8" t="s">
        <v>116</v>
      </c>
      <c r="AA2" s="8" t="s">
        <v>117</v>
      </c>
      <c r="AB2" s="8" t="s">
        <v>118</v>
      </c>
      <c r="AC2" s="8" t="s">
        <v>119</v>
      </c>
      <c r="AD2" s="8" t="s">
        <v>120</v>
      </c>
      <c r="AE2" s="8" t="s">
        <v>121</v>
      </c>
      <c r="AF2" s="8" t="s">
        <v>122</v>
      </c>
      <c r="AG2" s="8" t="s">
        <v>123</v>
      </c>
      <c r="AH2" s="8" t="s">
        <v>124</v>
      </c>
      <c r="AI2" s="8" t="s">
        <v>125</v>
      </c>
      <c r="AJ2" s="8" t="s">
        <v>122</v>
      </c>
      <c r="AK2" s="8" t="s">
        <v>126</v>
      </c>
      <c r="AL2" s="8" t="s">
        <v>124</v>
      </c>
      <c r="AM2" s="8" t="s">
        <v>125</v>
      </c>
      <c r="AN2" t="s">
        <v>122</v>
      </c>
      <c r="AO2" t="s">
        <v>126</v>
      </c>
    </row>
    <row r="3" spans="1:41" x14ac:dyDescent="0.25">
      <c r="A3" s="8"/>
      <c r="B3" s="8"/>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row>
    <row r="4" spans="1:41" x14ac:dyDescent="0.25">
      <c r="A4" s="8"/>
      <c r="B4" s="18">
        <v>2008</v>
      </c>
      <c r="C4" s="18"/>
      <c r="D4" s="18"/>
      <c r="E4" s="18"/>
      <c r="F4" s="18">
        <v>2009</v>
      </c>
      <c r="G4" s="18"/>
      <c r="H4" s="18"/>
      <c r="I4" s="18"/>
      <c r="J4" s="18">
        <v>2010</v>
      </c>
      <c r="K4" s="18"/>
      <c r="L4" s="18"/>
      <c r="M4" s="18"/>
      <c r="N4" s="18">
        <v>2011</v>
      </c>
      <c r="O4" s="18"/>
      <c r="P4" s="18"/>
      <c r="Q4" s="18"/>
      <c r="R4" s="18">
        <v>2012</v>
      </c>
      <c r="S4" s="18"/>
      <c r="T4" s="18"/>
      <c r="U4" s="18"/>
      <c r="V4" s="18">
        <v>2013</v>
      </c>
      <c r="W4" s="18"/>
      <c r="X4" s="18"/>
      <c r="Y4" s="18"/>
      <c r="Z4" s="18">
        <v>2014</v>
      </c>
      <c r="AA4" s="18"/>
      <c r="AB4" s="18"/>
      <c r="AC4" s="18"/>
      <c r="AD4" s="18">
        <v>2015</v>
      </c>
      <c r="AE4" s="18"/>
      <c r="AF4" s="18"/>
      <c r="AG4" s="18"/>
      <c r="AH4" s="18">
        <v>2016</v>
      </c>
      <c r="AI4" s="18"/>
      <c r="AJ4" s="8"/>
      <c r="AK4" s="8"/>
      <c r="AL4" s="18">
        <v>2017</v>
      </c>
      <c r="AM4" s="8"/>
      <c r="AN4" s="8"/>
    </row>
    <row r="5" spans="1:41" x14ac:dyDescent="0.25">
      <c r="A5" s="8" t="s">
        <v>127</v>
      </c>
      <c r="B5" s="8">
        <v>100</v>
      </c>
      <c r="C5" s="8">
        <v>100</v>
      </c>
      <c r="D5" s="8">
        <v>100</v>
      </c>
      <c r="E5" s="8">
        <v>100</v>
      </c>
      <c r="F5" s="8">
        <v>100</v>
      </c>
      <c r="G5" s="8">
        <v>100</v>
      </c>
      <c r="H5" s="8">
        <v>100</v>
      </c>
      <c r="I5" s="8">
        <v>100</v>
      </c>
      <c r="J5" s="8">
        <v>100</v>
      </c>
      <c r="K5" s="8">
        <v>100</v>
      </c>
      <c r="L5" s="8">
        <v>100</v>
      </c>
      <c r="M5" s="8">
        <v>100</v>
      </c>
      <c r="N5" s="8">
        <v>100</v>
      </c>
      <c r="O5" s="8">
        <v>100</v>
      </c>
      <c r="P5" s="8">
        <v>100</v>
      </c>
      <c r="Q5" s="8">
        <v>100</v>
      </c>
      <c r="R5" s="8">
        <v>100</v>
      </c>
      <c r="S5" s="8">
        <v>100</v>
      </c>
      <c r="T5" s="8">
        <v>100</v>
      </c>
      <c r="U5" s="8">
        <v>100</v>
      </c>
      <c r="V5" s="8">
        <v>100</v>
      </c>
      <c r="W5" s="8">
        <v>100</v>
      </c>
      <c r="X5" s="8">
        <v>100</v>
      </c>
      <c r="Y5" s="8">
        <v>100</v>
      </c>
      <c r="Z5" s="8">
        <v>100</v>
      </c>
      <c r="AA5" s="8">
        <v>100</v>
      </c>
      <c r="AB5" s="8">
        <v>100</v>
      </c>
      <c r="AC5" s="8">
        <v>100</v>
      </c>
      <c r="AD5" s="8">
        <v>100</v>
      </c>
      <c r="AE5" s="8">
        <v>100</v>
      </c>
      <c r="AF5" s="8">
        <v>100</v>
      </c>
      <c r="AG5" s="8">
        <v>100</v>
      </c>
      <c r="AH5" s="8">
        <v>100</v>
      </c>
      <c r="AI5" s="8">
        <v>100</v>
      </c>
      <c r="AJ5" s="8">
        <v>100</v>
      </c>
      <c r="AK5" s="8">
        <v>100</v>
      </c>
      <c r="AL5" s="8">
        <v>100</v>
      </c>
      <c r="AM5" s="8">
        <v>100</v>
      </c>
      <c r="AN5" s="8">
        <v>100</v>
      </c>
      <c r="AO5" s="8">
        <v>100</v>
      </c>
    </row>
    <row r="6" spans="1:41" x14ac:dyDescent="0.25">
      <c r="A6" s="8" t="s">
        <v>10</v>
      </c>
      <c r="B6" s="8">
        <f>B9/$B9*100</f>
        <v>100</v>
      </c>
      <c r="C6" s="8">
        <f t="shared" ref="C6:AO7" si="0">C9/$B9*100</f>
        <v>99.416815108848652</v>
      </c>
      <c r="D6" s="8">
        <f t="shared" si="0"/>
        <v>97.350246847756537</v>
      </c>
      <c r="E6" s="8">
        <f t="shared" si="0"/>
        <v>99.330945876920779</v>
      </c>
      <c r="F6" s="8">
        <f t="shared" si="0"/>
        <v>96.2185343855908</v>
      </c>
      <c r="G6" s="8">
        <f t="shared" si="0"/>
        <v>96.232680515496199</v>
      </c>
      <c r="H6" s="8">
        <f t="shared" si="0"/>
        <v>88.353741857368234</v>
      </c>
      <c r="I6" s="8">
        <f t="shared" si="0"/>
        <v>89.340634413858382</v>
      </c>
      <c r="J6" s="8">
        <f t="shared" si="0"/>
        <v>87.449184837843433</v>
      </c>
      <c r="K6" s="8">
        <f t="shared" si="0"/>
        <v>85.561578809686523</v>
      </c>
      <c r="L6" s="8">
        <f t="shared" si="0"/>
        <v>85.949646539455145</v>
      </c>
      <c r="M6" s="8">
        <f t="shared" si="0"/>
        <v>89.451281491554468</v>
      </c>
      <c r="N6" s="8">
        <f t="shared" si="0"/>
        <v>90.266583579055677</v>
      </c>
      <c r="O6" s="8">
        <f t="shared" si="0"/>
        <v>86.78327389149419</v>
      </c>
      <c r="P6" s="8">
        <f t="shared" si="0"/>
        <v>86.978848883819651</v>
      </c>
      <c r="Q6" s="8">
        <f t="shared" si="0"/>
        <v>90.435989131074436</v>
      </c>
      <c r="R6" s="8">
        <f t="shared" si="0"/>
        <v>87.038078201555123</v>
      </c>
      <c r="S6" s="8">
        <f t="shared" si="0"/>
        <v>84.369510125257108</v>
      </c>
      <c r="T6" s="8">
        <f t="shared" si="0"/>
        <v>86.807381316404928</v>
      </c>
      <c r="U6" s="8">
        <f t="shared" si="0"/>
        <v>85.941372172286847</v>
      </c>
      <c r="V6" s="8">
        <f t="shared" si="0"/>
        <v>87.917187617573433</v>
      </c>
      <c r="W6" s="8">
        <f t="shared" si="0"/>
        <v>87.047456711501241</v>
      </c>
      <c r="X6" s="8">
        <f t="shared" si="0"/>
        <v>84.224105122238726</v>
      </c>
      <c r="Y6" s="8">
        <f t="shared" si="0"/>
        <v>83.661493886692256</v>
      </c>
      <c r="Z6" s="8">
        <f t="shared" si="0"/>
        <v>85.453145914671609</v>
      </c>
      <c r="AA6" s="8">
        <f t="shared" si="0"/>
        <v>82.633087453494696</v>
      </c>
      <c r="AB6" s="8">
        <f t="shared" si="0"/>
        <v>82.43761318187552</v>
      </c>
      <c r="AC6" s="8">
        <f t="shared" si="0"/>
        <v>82.859318444856072</v>
      </c>
      <c r="AD6" s="8">
        <f t="shared" si="0"/>
        <v>84.241728153874433</v>
      </c>
      <c r="AE6" s="8">
        <f t="shared" si="0"/>
        <v>83.17301641925809</v>
      </c>
      <c r="AF6" s="8">
        <f t="shared" si="0"/>
        <v>84.037614692946661</v>
      </c>
      <c r="AG6" s="8">
        <f t="shared" si="0"/>
        <v>82.325790419829019</v>
      </c>
      <c r="AH6" s="8">
        <f t="shared" si="0"/>
        <v>77.89904614213404</v>
      </c>
      <c r="AI6" s="8">
        <f t="shared" si="0"/>
        <v>81.06420748790822</v>
      </c>
      <c r="AJ6" s="8">
        <f t="shared" si="0"/>
        <v>79.721997543334012</v>
      </c>
      <c r="AK6" s="8">
        <f t="shared" si="0"/>
        <v>81.815294299576252</v>
      </c>
      <c r="AL6" s="8">
        <f t="shared" si="0"/>
        <v>84.77134258550295</v>
      </c>
      <c r="AM6" s="8">
        <f t="shared" si="0"/>
        <v>85.22514883289027</v>
      </c>
      <c r="AN6" s="8">
        <f t="shared" si="0"/>
        <v>82.840993010741542</v>
      </c>
      <c r="AO6" s="8">
        <f t="shared" si="0"/>
        <v>84.811385238996365</v>
      </c>
    </row>
    <row r="7" spans="1:41" x14ac:dyDescent="0.25">
      <c r="A7" s="62" t="s">
        <v>128</v>
      </c>
      <c r="B7" s="8">
        <f>B10/$B10*100</f>
        <v>100</v>
      </c>
      <c r="C7" s="8">
        <f t="shared" si="0"/>
        <v>101.29045841176602</v>
      </c>
      <c r="D7" s="8">
        <f t="shared" si="0"/>
        <v>101.35248623208383</v>
      </c>
      <c r="E7" s="8">
        <f t="shared" si="0"/>
        <v>102.79954680739314</v>
      </c>
      <c r="F7" s="8">
        <f t="shared" si="0"/>
        <v>102.08981354763935</v>
      </c>
      <c r="G7" s="8">
        <f t="shared" si="0"/>
        <v>99.989936415360958</v>
      </c>
      <c r="H7" s="8">
        <f t="shared" si="0"/>
        <v>97.062774634476995</v>
      </c>
      <c r="I7" s="8">
        <f t="shared" si="0"/>
        <v>98.055786597880527</v>
      </c>
      <c r="J7" s="8">
        <f t="shared" si="0"/>
        <v>96.953685508968192</v>
      </c>
      <c r="K7" s="8">
        <f t="shared" si="0"/>
        <v>97.370001165657712</v>
      </c>
      <c r="L7" s="8">
        <f t="shared" si="0"/>
        <v>95.997939798541495</v>
      </c>
      <c r="M7" s="8">
        <f t="shared" si="0"/>
        <v>97.429314561209921</v>
      </c>
      <c r="N7" s="8">
        <f t="shared" si="0"/>
        <v>97.333815860156122</v>
      </c>
      <c r="O7" s="8">
        <f t="shared" si="0"/>
        <v>98.078216981383235</v>
      </c>
      <c r="P7" s="8">
        <f t="shared" si="0"/>
        <v>99.639476202806577</v>
      </c>
      <c r="Q7" s="8">
        <f t="shared" si="0"/>
        <v>100.81612132438585</v>
      </c>
      <c r="R7" s="8">
        <f t="shared" si="0"/>
        <v>100.9735199927176</v>
      </c>
      <c r="S7" s="8">
        <f t="shared" si="0"/>
        <v>101.80329218931115</v>
      </c>
      <c r="T7" s="8">
        <f t="shared" si="0"/>
        <v>103.26461176692013</v>
      </c>
      <c r="U7" s="8">
        <f t="shared" si="0"/>
        <v>103.10657335297077</v>
      </c>
      <c r="V7" s="8">
        <f t="shared" si="0"/>
        <v>103.04823632702815</v>
      </c>
      <c r="W7" s="8">
        <f t="shared" si="0"/>
        <v>104.27751224370314</v>
      </c>
      <c r="X7" s="8">
        <f t="shared" si="0"/>
        <v>107.55432398604306</v>
      </c>
      <c r="Y7" s="8">
        <f t="shared" si="0"/>
        <v>108.7938547693162</v>
      </c>
      <c r="Z7" s="8">
        <f t="shared" si="0"/>
        <v>107.49753074048454</v>
      </c>
      <c r="AA7" s="8">
        <f t="shared" si="0"/>
        <v>108.30061470991473</v>
      </c>
      <c r="AB7" s="8">
        <f t="shared" si="0"/>
        <v>108.51521509221004</v>
      </c>
      <c r="AC7" s="8">
        <f t="shared" si="0"/>
        <v>110.09019488257019</v>
      </c>
      <c r="AD7" s="8">
        <f t="shared" si="0"/>
        <v>110.98763023895444</v>
      </c>
      <c r="AE7" s="8">
        <f t="shared" si="0"/>
        <v>112.77360212222796</v>
      </c>
      <c r="AF7" s="8">
        <f t="shared" si="0"/>
        <v>114.0163146529942</v>
      </c>
      <c r="AG7" s="8">
        <f t="shared" si="0"/>
        <v>115.84791208937834</v>
      </c>
      <c r="AH7" s="8">
        <f t="shared" si="0"/>
        <v>113.81899635296018</v>
      </c>
      <c r="AI7" s="8">
        <f t="shared" si="0"/>
        <v>112.22979438293666</v>
      </c>
      <c r="AJ7" s="8">
        <f t="shared" si="0"/>
        <v>114.79408497046846</v>
      </c>
      <c r="AK7" s="8">
        <f t="shared" si="0"/>
        <v>116.34539525200569</v>
      </c>
      <c r="AL7" s="8">
        <f t="shared" si="0"/>
        <v>117.00436297854178</v>
      </c>
      <c r="AM7" s="8">
        <f t="shared" si="0"/>
        <v>116.01361553174337</v>
      </c>
      <c r="AN7" s="8">
        <f t="shared" si="0"/>
        <v>117.1680347357039</v>
      </c>
      <c r="AO7" s="8">
        <f t="shared" si="0"/>
        <v>116.66306410295245</v>
      </c>
    </row>
    <row r="8" spans="1:41" x14ac:dyDescent="0.25">
      <c r="A8" s="8"/>
      <c r="B8" s="18"/>
      <c r="C8" s="18"/>
      <c r="D8" s="18"/>
      <c r="E8" s="18"/>
      <c r="F8" s="18"/>
      <c r="G8" s="18"/>
      <c r="H8" s="18"/>
      <c r="I8" s="18"/>
      <c r="J8" s="18"/>
      <c r="K8" s="18"/>
      <c r="L8" s="18"/>
      <c r="M8" s="18"/>
      <c r="N8" s="18"/>
      <c r="O8" s="18"/>
      <c r="P8" s="18"/>
      <c r="Q8" s="18"/>
      <c r="R8" s="18"/>
      <c r="S8" s="18"/>
      <c r="T8" s="18"/>
      <c r="U8" s="18"/>
      <c r="V8" s="18"/>
      <c r="W8" s="18"/>
      <c r="X8" s="18"/>
      <c r="Y8" s="18"/>
      <c r="Z8" s="18"/>
      <c r="AA8" s="18"/>
      <c r="AB8" s="18"/>
      <c r="AC8" s="18"/>
      <c r="AD8" s="18"/>
      <c r="AE8" s="18"/>
      <c r="AF8" s="18"/>
      <c r="AG8" s="18"/>
      <c r="AH8" s="18"/>
      <c r="AI8" s="18"/>
      <c r="AJ8" s="8"/>
      <c r="AK8" s="8"/>
      <c r="AL8" s="8"/>
      <c r="AM8" s="8"/>
    </row>
    <row r="9" spans="1:41" x14ac:dyDescent="0.25">
      <c r="A9" s="8" t="s">
        <v>129</v>
      </c>
      <c r="B9" s="8">
        <v>2111.2997571693186</v>
      </c>
      <c r="C9" s="8">
        <v>2098.986975978592</v>
      </c>
      <c r="D9" s="8">
        <v>2055.355525300416</v>
      </c>
      <c r="E9" s="8">
        <v>2097.1740190934156</v>
      </c>
      <c r="F9" s="8">
        <v>2031.461682834856</v>
      </c>
      <c r="G9" s="8">
        <v>2031.7603500411974</v>
      </c>
      <c r="H9" s="8">
        <v>1865.412337284622</v>
      </c>
      <c r="I9" s="8">
        <v>1886.2485974333208</v>
      </c>
      <c r="J9" s="8">
        <v>1846.3144271279368</v>
      </c>
      <c r="K9" s="8">
        <v>1806.4614056391467</v>
      </c>
      <c r="L9" s="8">
        <v>1814.6546786754043</v>
      </c>
      <c r="M9" s="8">
        <v>1888.5846889160332</v>
      </c>
      <c r="N9" s="8">
        <v>1905.7981599096424</v>
      </c>
      <c r="O9" s="8">
        <v>1832.2550509347013</v>
      </c>
      <c r="P9" s="8">
        <v>1836.3842252727527</v>
      </c>
      <c r="Q9" s="8">
        <v>1909.3748189180458</v>
      </c>
      <c r="R9" s="8">
        <v>1837.6347337142749</v>
      </c>
      <c r="S9" s="8">
        <v>1781.2932623994971</v>
      </c>
      <c r="T9" s="8">
        <v>1832.7640309383016</v>
      </c>
      <c r="U9" s="8">
        <v>1814.4799819814725</v>
      </c>
      <c r="V9" s="8">
        <v>1856.195368679922</v>
      </c>
      <c r="W9" s="8">
        <v>1837.8327421719932</v>
      </c>
      <c r="X9" s="8">
        <v>1778.2233269238577</v>
      </c>
      <c r="Y9" s="8">
        <v>1766.3449172739579</v>
      </c>
      <c r="Z9" s="8">
        <v>1804.1720621900051</v>
      </c>
      <c r="AA9" s="8">
        <v>1744.6321747471441</v>
      </c>
      <c r="AB9" s="8">
        <v>1740.5051269251198</v>
      </c>
      <c r="AC9" s="8">
        <v>1749.4085891183986</v>
      </c>
      <c r="AD9" s="8">
        <v>1778.5954019479886</v>
      </c>
      <c r="AE9" s="8">
        <v>1756.0316936901934</v>
      </c>
      <c r="AF9" s="8">
        <v>1774.2859549430705</v>
      </c>
      <c r="AG9" s="8">
        <v>1738.144213221572</v>
      </c>
      <c r="AH9" s="8">
        <v>1644.6823720360915</v>
      </c>
      <c r="AI9" s="8">
        <v>1711.508415843439</v>
      </c>
      <c r="AJ9" s="8">
        <v>1683.1703405429412</v>
      </c>
      <c r="AK9" s="8">
        <v>1727.3661098743169</v>
      </c>
      <c r="AL9" s="8">
        <v>1789.777150156895</v>
      </c>
      <c r="AM9" s="8">
        <v>1799.3583603560028</v>
      </c>
      <c r="AN9" s="8">
        <v>1749.0216842724385</v>
      </c>
      <c r="AO9" s="8">
        <v>1790.6225706028654</v>
      </c>
    </row>
    <row r="10" spans="1:41" x14ac:dyDescent="0.25">
      <c r="A10" s="62" t="s">
        <v>128</v>
      </c>
      <c r="B10" s="8">
        <f>B11-B9</f>
        <v>12326.440598727917</v>
      </c>
      <c r="C10" s="8">
        <f t="shared" ref="C10:AL10" si="1">C11-C9</f>
        <v>12485.508188305545</v>
      </c>
      <c r="D10" s="8">
        <f t="shared" si="1"/>
        <v>12493.154010731705</v>
      </c>
      <c r="E10" s="8">
        <f t="shared" si="1"/>
        <v>12671.525072974817</v>
      </c>
      <c r="F10" s="8">
        <f t="shared" si="1"/>
        <v>12584.040224301851</v>
      </c>
      <c r="G10" s="8">
        <f t="shared" si="1"/>
        <v>12325.200116945283</v>
      </c>
      <c r="H10" s="8">
        <f t="shared" si="1"/>
        <v>11964.385258795955</v>
      </c>
      <c r="I10" s="8">
        <f t="shared" si="1"/>
        <v>12086.788288603153</v>
      </c>
      <c r="J10" s="8">
        <f t="shared" si="1"/>
        <v>11950.93845254044</v>
      </c>
      <c r="K10" s="8">
        <f t="shared" si="1"/>
        <v>12002.255354665478</v>
      </c>
      <c r="L10" s="8">
        <f t="shared" si="1"/>
        <v>11833.129025269804</v>
      </c>
      <c r="M10" s="8">
        <f t="shared" si="1"/>
        <v>12009.56658513531</v>
      </c>
      <c r="N10" s="8">
        <f t="shared" si="1"/>
        <v>11997.794994477357</v>
      </c>
      <c r="O10" s="8">
        <f t="shared" si="1"/>
        <v>12089.553156501681</v>
      </c>
      <c r="P10" s="8">
        <f t="shared" si="1"/>
        <v>12282.000847022591</v>
      </c>
      <c r="Q10" s="8">
        <f t="shared" si="1"/>
        <v>12427.039308991889</v>
      </c>
      <c r="R10" s="8">
        <f t="shared" si="1"/>
        <v>12446.440962346993</v>
      </c>
      <c r="S10" s="8">
        <f t="shared" si="1"/>
        <v>12548.722339264856</v>
      </c>
      <c r="T10" s="8">
        <f t="shared" si="1"/>
        <v>12728.851028956407</v>
      </c>
      <c r="U10" s="8">
        <f t="shared" si="1"/>
        <v>12709.370517737769</v>
      </c>
      <c r="V10" s="8">
        <f t="shared" si="1"/>
        <v>12702.179638887888</v>
      </c>
      <c r="W10" s="8">
        <f t="shared" si="1"/>
        <v>12853.705604551298</v>
      </c>
      <c r="X10" s="8">
        <f t="shared" si="1"/>
        <v>13257.61985750297</v>
      </c>
      <c r="Y10" s="8">
        <f t="shared" si="1"/>
        <v>13410.409883206079</v>
      </c>
      <c r="Z10" s="8">
        <f t="shared" si="1"/>
        <v>13250.619271825108</v>
      </c>
      <c r="AA10" s="8">
        <f t="shared" si="1"/>
        <v>13349.610940274828</v>
      </c>
      <c r="AB10" s="8">
        <f t="shared" si="1"/>
        <v>13376.063528923103</v>
      </c>
      <c r="AC10" s="8">
        <f t="shared" si="1"/>
        <v>13570.202477223815</v>
      </c>
      <c r="AD10" s="8">
        <f t="shared" si="1"/>
        <v>13680.824313340503</v>
      </c>
      <c r="AE10" s="8">
        <f t="shared" si="1"/>
        <v>13900.971076642194</v>
      </c>
      <c r="AF10" s="8">
        <f t="shared" si="1"/>
        <v>14054.153298560044</v>
      </c>
      <c r="AG10" s="8">
        <f t="shared" si="1"/>
        <v>14279.924068563758</v>
      </c>
      <c r="AH10" s="8">
        <f t="shared" si="1"/>
        <v>14029.83097551593</v>
      </c>
      <c r="AI10" s="8">
        <f t="shared" si="1"/>
        <v>13833.938938687168</v>
      </c>
      <c r="AJ10" s="8">
        <f t="shared" si="1"/>
        <v>14150.024694738046</v>
      </c>
      <c r="AK10" s="8">
        <f t="shared" si="1"/>
        <v>14341.246035093693</v>
      </c>
      <c r="AL10" s="8">
        <f t="shared" si="1"/>
        <v>14422.47330046995</v>
      </c>
      <c r="AM10" s="8">
        <f>AM11-AM9</f>
        <v>14300.349404956931</v>
      </c>
      <c r="AN10" s="8">
        <f>AN11-AN9</f>
        <v>14442.648202393433</v>
      </c>
      <c r="AO10" s="8">
        <f>AO11-AO9</f>
        <v>14380.403297306304</v>
      </c>
    </row>
    <row r="11" spans="1:41" x14ac:dyDescent="0.25">
      <c r="A11" s="8" t="s">
        <v>21</v>
      </c>
      <c r="B11" s="8">
        <v>14437.740355897236</v>
      </c>
      <c r="C11" s="8">
        <v>14584.495164284137</v>
      </c>
      <c r="D11" s="8">
        <v>14548.509536032121</v>
      </c>
      <c r="E11" s="8">
        <v>14768.699092068233</v>
      </c>
      <c r="F11" s="8">
        <v>14615.501907136706</v>
      </c>
      <c r="G11" s="8">
        <v>14356.96046698648</v>
      </c>
      <c r="H11" s="8">
        <v>13829.797596080578</v>
      </c>
      <c r="I11" s="8">
        <v>13973.036886036474</v>
      </c>
      <c r="J11" s="8">
        <v>13797.252879668376</v>
      </c>
      <c r="K11" s="8">
        <v>13808.716760304625</v>
      </c>
      <c r="L11" s="8">
        <v>13647.783703945208</v>
      </c>
      <c r="M11" s="8">
        <v>13898.151274051343</v>
      </c>
      <c r="N11" s="8">
        <v>13903.593154386999</v>
      </c>
      <c r="O11" s="8">
        <v>13921.808207436383</v>
      </c>
      <c r="P11" s="8">
        <v>14118.385072295345</v>
      </c>
      <c r="Q11" s="8">
        <v>14336.414127909935</v>
      </c>
      <c r="R11" s="8">
        <v>14284.075696061267</v>
      </c>
      <c r="S11" s="8">
        <v>14330.015601664352</v>
      </c>
      <c r="T11" s="8">
        <v>14561.61505989471</v>
      </c>
      <c r="U11" s="8">
        <v>14523.850499719241</v>
      </c>
      <c r="V11" s="8">
        <v>14558.375007567811</v>
      </c>
      <c r="W11" s="8">
        <v>14691.538346723291</v>
      </c>
      <c r="X11" s="8">
        <v>15035.843184426829</v>
      </c>
      <c r="Y11" s="8">
        <v>15176.754800480037</v>
      </c>
      <c r="Z11" s="8">
        <v>15054.791334015114</v>
      </c>
      <c r="AA11" s="8">
        <v>15094.243115021973</v>
      </c>
      <c r="AB11" s="8">
        <v>15116.568655848223</v>
      </c>
      <c r="AC11" s="8">
        <v>15319.611066342213</v>
      </c>
      <c r="AD11" s="8">
        <v>15459.419715288492</v>
      </c>
      <c r="AE11" s="8">
        <v>15657.002770332387</v>
      </c>
      <c r="AF11" s="8">
        <v>15828.439253503115</v>
      </c>
      <c r="AG11" s="8">
        <v>16018.06828178533</v>
      </c>
      <c r="AH11" s="8">
        <v>15674.513347552022</v>
      </c>
      <c r="AI11" s="8">
        <v>15545.447354530606</v>
      </c>
      <c r="AJ11" s="8">
        <v>15833.195035280987</v>
      </c>
      <c r="AK11" s="8">
        <v>16068.61214496801</v>
      </c>
      <c r="AL11" s="8">
        <v>16212.250450626845</v>
      </c>
      <c r="AM11" s="8">
        <v>16099.707765312933</v>
      </c>
      <c r="AN11" s="8">
        <v>16191.669886665872</v>
      </c>
      <c r="AO11" s="8">
        <v>16171.025867909169</v>
      </c>
    </row>
    <row r="12" spans="1:41" x14ac:dyDescent="0.25">
      <c r="A12" s="8"/>
      <c r="B12" s="8"/>
      <c r="C12" s="8"/>
      <c r="D12" s="8"/>
      <c r="E12" s="8"/>
      <c r="F12" s="8"/>
      <c r="G12" s="8"/>
      <c r="H12" s="8"/>
      <c r="I12" s="8"/>
      <c r="J12" s="8"/>
      <c r="K12" s="8"/>
      <c r="L12" s="8"/>
      <c r="M12" s="8"/>
      <c r="N12" s="8"/>
      <c r="O12" s="8"/>
      <c r="P12" s="8"/>
      <c r="Q12" s="8"/>
      <c r="R12" s="8"/>
      <c r="S12" s="8"/>
      <c r="T12" s="8"/>
      <c r="U12" s="8"/>
      <c r="V12" s="8"/>
      <c r="W12" s="8"/>
      <c r="X12" s="8"/>
      <c r="Y12" s="8"/>
      <c r="Z12" s="8"/>
      <c r="AA12" s="8"/>
      <c r="AB12" s="8"/>
      <c r="AC12" s="8"/>
      <c r="AD12" s="8"/>
      <c r="AE12" s="8"/>
      <c r="AF12" s="8"/>
      <c r="AG12" s="8"/>
      <c r="AH12" s="8"/>
      <c r="AI12" s="8"/>
      <c r="AJ12" s="8"/>
      <c r="AK12" s="8"/>
      <c r="AL12" s="8"/>
      <c r="AM12" s="8"/>
      <c r="AN12" s="16"/>
    </row>
    <row r="13" spans="1:41" s="5" customFormat="1" x14ac:dyDescent="0.25">
      <c r="A13" s="58" t="s">
        <v>90</v>
      </c>
      <c r="B13" s="58"/>
      <c r="C13" s="58"/>
      <c r="D13" s="58"/>
      <c r="E13" s="58"/>
      <c r="F13" s="58"/>
      <c r="G13" s="58"/>
      <c r="H13" s="58"/>
      <c r="I13" s="58"/>
      <c r="J13" s="58"/>
      <c r="K13" s="58"/>
      <c r="L13" s="58"/>
      <c r="M13" s="58"/>
      <c r="N13" s="58"/>
      <c r="O13" s="58"/>
      <c r="P13" s="58"/>
      <c r="Q13" s="58"/>
      <c r="R13" s="58"/>
      <c r="S13" s="58"/>
      <c r="T13" s="58"/>
      <c r="U13" s="58"/>
      <c r="V13" s="58"/>
      <c r="W13" s="58"/>
      <c r="X13" s="58"/>
      <c r="Y13" s="58"/>
      <c r="Z13" s="58"/>
      <c r="AA13" s="58"/>
      <c r="AB13" s="58"/>
      <c r="AC13" s="58"/>
      <c r="AD13" s="58"/>
      <c r="AE13" s="58"/>
      <c r="AF13" s="58"/>
      <c r="AG13" s="58"/>
      <c r="AH13" s="58"/>
      <c r="AI13" s="58"/>
      <c r="AJ13" s="58"/>
      <c r="AK13" s="58"/>
      <c r="AL13" s="58"/>
      <c r="AM13" s="58"/>
      <c r="AN13" s="66"/>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20</vt:i4>
      </vt:variant>
    </vt:vector>
  </HeadingPairs>
  <TitlesOfParts>
    <vt:vector size="20" baseType="lpstr">
      <vt:lpstr>1. quarterly GDP growth</vt:lpstr>
      <vt:lpstr>2. GDP per capita</vt:lpstr>
      <vt:lpstr>3. Sectoral growth</vt:lpstr>
      <vt:lpstr>4. Real economy shares of GDP</vt:lpstr>
      <vt:lpstr>5. expenditure on GDP</vt:lpstr>
      <vt:lpstr>6. Quarterly production volumes</vt:lpstr>
      <vt:lpstr>7. Mfg sales in constant rands</vt:lpstr>
      <vt:lpstr>8. Employment by sector</vt:lpstr>
      <vt:lpstr>9. Employment in mfg and other</vt:lpstr>
      <vt:lpstr>10. Employment mfg subsectors</vt:lpstr>
      <vt:lpstr>11. Mining employment</vt:lpstr>
      <vt:lpstr>12. Exports, imports, BOT</vt:lpstr>
      <vt:lpstr>13 - 14 imports exports sector</vt:lpstr>
      <vt:lpstr>Table 1.Trade by mfg subsectors</vt:lpstr>
      <vt:lpstr>15. Quarterly investment</vt:lpstr>
      <vt:lpstr>16. Change in investment</vt:lpstr>
      <vt:lpstr>17. Return on assets</vt:lpstr>
      <vt:lpstr>18. Mining and mfg profits</vt:lpstr>
      <vt:lpstr>19. GDP revisions</vt:lpstr>
      <vt:lpstr>20. Bitcoin price in USD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Asanda Fotoyi</dc:creator>
  <cp:lastModifiedBy>Janet Wilhelm</cp:lastModifiedBy>
  <dcterms:created xsi:type="dcterms:W3CDTF">2018-03-06T09:17:14Z</dcterms:created>
  <dcterms:modified xsi:type="dcterms:W3CDTF">2018-03-13T14:56:44Z</dcterms:modified>
</cp:coreProperties>
</file>