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0.xml" ContentType="application/vnd.openxmlformats-officedocument.themeOverrid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s\econ data\real economy bulletin\REB Q4 2021\"/>
    </mc:Choice>
  </mc:AlternateContent>
  <bookViews>
    <workbookView xWindow="0" yWindow="0" windowWidth="19200" windowHeight="7670" firstSheet="21" activeTab="22"/>
  </bookViews>
  <sheets>
    <sheet name="1. Quarterly GDP" sheetId="1" r:id="rId1"/>
    <sheet name="2. GDP by sector from 1994" sheetId="9" r:id="rId2"/>
    <sheet name="3. GDP growth by sector" sheetId="2" r:id="rId3"/>
    <sheet name="4. Recovery by sector" sheetId="3" r:id="rId4"/>
    <sheet name="5-6. Manufacturing sales" sheetId="14" r:id="rId5"/>
    <sheet name="7. Mining output and sales" sheetId="7" r:id="rId6"/>
    <sheet name="8. World mining prices" sheetId="8" r:id="rId7"/>
    <sheet name="9. Expenditure on GDP" sheetId="27" r:id="rId8"/>
    <sheet name="10-11. Employment data" sheetId="32" r:id="rId9"/>
    <sheet name="12. Formal mfg employment" sheetId="34" r:id="rId10"/>
    <sheet name="13. Mining employment" sheetId="33" r:id="rId11"/>
    <sheet name="14. Exports, imports, BOT" sheetId="35" r:id="rId12"/>
    <sheet name="15. Exports by sector" sheetId="37" r:id="rId13"/>
    <sheet name="16. Mining exports volume value" sheetId="38" r:id="rId14"/>
    <sheet name="17. Imports by sector" sheetId="41" r:id="rId15"/>
    <sheet name="18. Petroleum imports" sheetId="36" r:id="rId16"/>
    <sheet name="Table 1. Trade by mfg subsector" sheetId="40" r:id="rId17"/>
    <sheet name="19. Investment value" sheetId="42" r:id="rId18"/>
    <sheet name="20. Long run investment" sheetId="43" r:id="rId19"/>
    <sheet name="21. Sectoral return on assets" sheetId="44" r:id="rId20"/>
    <sheet name="22. Mining &amp; mfg profits" sheetId="45" r:id="rId21"/>
    <sheet name="23. Trade with Ukraine and Russ" sheetId="46" r:id="rId22"/>
    <sheet name="24. World wheat and oil prices" sheetId="30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0" hidden="1">'[1]Table 2.5'!#REF!</definedName>
    <definedName name="_AMO_SingleObject_104386094_ROM_F0.SEC2.Tabulate_1.SEC2.BDY.Cross_tabular_summary_report_Table_1" localSheetId="10" hidden="1">'[1]Table 2.5'!#REF!</definedName>
    <definedName name="_AMO_SingleObject_104386094_ROM_F0.SEC2.Tabulate_1.SEC2.BDY.Cross_tabular_summary_report_Table_1" localSheetId="14" hidden="1">'[2]Table 2.5'!#REF!</definedName>
    <definedName name="_AMO_SingleObject_104386094_ROM_F0.SEC2.Tabulate_1.SEC2.BDY.Cross_tabular_summary_report_Table_1" localSheetId="17" hidden="1">'[1]Table 2.5'!#REF!</definedName>
    <definedName name="_AMO_SingleObject_104386094_ROM_F0.SEC2.Tabulate_1.SEC2.BDY.Cross_tabular_summary_report_Table_1" localSheetId="18" hidden="1">'[1]Table 2.5'!#REF!</definedName>
    <definedName name="_AMO_SingleObject_104386094_ROM_F0.SEC2.Tabulate_1.SEC2.BDY.Cross_tabular_summary_report_Table_1" localSheetId="22" hidden="1">'[2]Table 2.5'!#REF!</definedName>
    <definedName name="_AMO_SingleObject_104386094_ROM_F0.SEC2.Tabulate_1.SEC2.BDY.Cross_tabular_summary_report_Table_1" localSheetId="2" hidden="1">'[1]Table 2.5'!#REF!</definedName>
    <definedName name="_AMO_SingleObject_104386094_ROM_F0.SEC2.Tabulate_1.SEC2.BDY.Cross_tabular_summary_report_Table_1" hidden="1">'[2]Table 2.5'!#REF!</definedName>
    <definedName name="_AMO_SingleObject_205779628_ROM_F0.SEC2.Tabulate_1.SEC2.BDY.Cross_tabular_summary_report_Table_1" localSheetId="0" hidden="1">[1]Table3.8b!#REF!</definedName>
    <definedName name="_AMO_SingleObject_205779628_ROM_F0.SEC2.Tabulate_1.SEC2.BDY.Cross_tabular_summary_report_Table_1" localSheetId="10" hidden="1">[1]Table3.8b!#REF!</definedName>
    <definedName name="_AMO_SingleObject_205779628_ROM_F0.SEC2.Tabulate_1.SEC2.BDY.Cross_tabular_summary_report_Table_1" localSheetId="14" hidden="1">[2]Table3.8b!#REF!</definedName>
    <definedName name="_AMO_SingleObject_205779628_ROM_F0.SEC2.Tabulate_1.SEC2.BDY.Cross_tabular_summary_report_Table_1" localSheetId="17" hidden="1">[1]Table3.8b!#REF!</definedName>
    <definedName name="_AMO_SingleObject_205779628_ROM_F0.SEC2.Tabulate_1.SEC2.BDY.Cross_tabular_summary_report_Table_1" localSheetId="18" hidden="1">[1]Table3.8b!#REF!</definedName>
    <definedName name="_AMO_SingleObject_205779628_ROM_F0.SEC2.Tabulate_1.SEC2.BDY.Cross_tabular_summary_report_Table_1" localSheetId="22" hidden="1">[2]Table3.8b!#REF!</definedName>
    <definedName name="_AMO_SingleObject_205779628_ROM_F0.SEC2.Tabulate_1.SEC2.BDY.Cross_tabular_summary_report_Table_1" localSheetId="2" hidden="1">[1]Table3.8b!#REF!</definedName>
    <definedName name="_AMO_SingleObject_205779628_ROM_F0.SEC2.Tabulate_1.SEC2.BDY.Cross_tabular_summary_report_Table_1" hidden="1">[2]Table3.8b!#REF!</definedName>
    <definedName name="_AMO_SingleObject_30194841_ROM_F0.SEC2.Tabulate_1.SEC1.FTR.TXT1" localSheetId="0" hidden="1">[1]Table6!#REF!</definedName>
    <definedName name="_AMO_SingleObject_30194841_ROM_F0.SEC2.Tabulate_1.SEC1.FTR.TXT1" localSheetId="10" hidden="1">[1]Table6!#REF!</definedName>
    <definedName name="_AMO_SingleObject_30194841_ROM_F0.SEC2.Tabulate_1.SEC1.FTR.TXT1" localSheetId="14" hidden="1">[2]Table6!#REF!</definedName>
    <definedName name="_AMO_SingleObject_30194841_ROM_F0.SEC2.Tabulate_1.SEC1.FTR.TXT1" localSheetId="17" hidden="1">[1]Table6!#REF!</definedName>
    <definedName name="_AMO_SingleObject_30194841_ROM_F0.SEC2.Tabulate_1.SEC1.FTR.TXT1" localSheetId="18" hidden="1">[1]Table6!#REF!</definedName>
    <definedName name="_AMO_SingleObject_30194841_ROM_F0.SEC2.Tabulate_1.SEC1.FTR.TXT1" localSheetId="22" hidden="1">[2]Table6!#REF!</definedName>
    <definedName name="_AMO_SingleObject_30194841_ROM_F0.SEC2.Tabulate_1.SEC1.FTR.TXT1" localSheetId="2" hidden="1">[1]Table6!#REF!</definedName>
    <definedName name="_AMO_SingleObject_30194841_ROM_F0.SEC2.Tabulate_1.SEC1.FTR.TXT1" hidden="1">[2]Table6!#REF!</definedName>
    <definedName name="_AMO_SingleObject_362274166__A1">'[3]Use table 2007 '!$A$2:$BN$121</definedName>
    <definedName name="_AMO_SingleObject_37461558_ROM_F0.SEC2.Tabulate_1.SEC1.HDR.TXT1" localSheetId="0" hidden="1">'[1]Table 2.4'!#REF!</definedName>
    <definedName name="_AMO_SingleObject_37461558_ROM_F0.SEC2.Tabulate_1.SEC1.HDR.TXT1" localSheetId="10" hidden="1">'[1]Table 2.4'!#REF!</definedName>
    <definedName name="_AMO_SingleObject_37461558_ROM_F0.SEC2.Tabulate_1.SEC1.HDR.TXT1" localSheetId="14" hidden="1">'[2]Table 2.4'!#REF!</definedName>
    <definedName name="_AMO_SingleObject_37461558_ROM_F0.SEC2.Tabulate_1.SEC1.HDR.TXT1" localSheetId="17" hidden="1">'[1]Table 2.4'!#REF!</definedName>
    <definedName name="_AMO_SingleObject_37461558_ROM_F0.SEC2.Tabulate_1.SEC1.HDR.TXT1" localSheetId="18" hidden="1">'[1]Table 2.4'!#REF!</definedName>
    <definedName name="_AMO_SingleObject_37461558_ROM_F0.SEC2.Tabulate_1.SEC1.HDR.TXT1" localSheetId="22" hidden="1">'[2]Table 2.4'!#REF!</definedName>
    <definedName name="_AMO_SingleObject_37461558_ROM_F0.SEC2.Tabulate_1.SEC1.HDR.TXT1" localSheetId="2" hidden="1">'[1]Table 2.4'!#REF!</definedName>
    <definedName name="_AMO_SingleObject_37461558_ROM_F0.SEC2.Tabulate_1.SEC1.HDR.TXT1" hidden="1">'[2]Table 2.4'!#REF!</definedName>
    <definedName name="_AMO_SingleObject_732119577_ROM_F0.SEC2.Tabulate_1.SEC2.BDY.Cross_tabular_summary_report_Table_1" localSheetId="0" hidden="1">[1]Table3.8c!#REF!</definedName>
    <definedName name="_AMO_SingleObject_732119577_ROM_F0.SEC2.Tabulate_1.SEC2.BDY.Cross_tabular_summary_report_Table_1" localSheetId="10" hidden="1">[1]Table3.8c!#REF!</definedName>
    <definedName name="_AMO_SingleObject_732119577_ROM_F0.SEC2.Tabulate_1.SEC2.BDY.Cross_tabular_summary_report_Table_1" localSheetId="14" hidden="1">[2]Table3.8c!#REF!</definedName>
    <definedName name="_AMO_SingleObject_732119577_ROM_F0.SEC2.Tabulate_1.SEC2.BDY.Cross_tabular_summary_report_Table_1" localSheetId="17" hidden="1">[1]Table3.8c!#REF!</definedName>
    <definedName name="_AMO_SingleObject_732119577_ROM_F0.SEC2.Tabulate_1.SEC2.BDY.Cross_tabular_summary_report_Table_1" localSheetId="18" hidden="1">[1]Table3.8c!#REF!</definedName>
    <definedName name="_AMO_SingleObject_732119577_ROM_F0.SEC2.Tabulate_1.SEC2.BDY.Cross_tabular_summary_report_Table_1" localSheetId="22" hidden="1">[2]Table3.8c!#REF!</definedName>
    <definedName name="_AMO_SingleObject_732119577_ROM_F0.SEC2.Tabulate_1.SEC2.BDY.Cross_tabular_summary_report_Table_1" localSheetId="2" hidden="1">[1]Table3.8c!#REF!</definedName>
    <definedName name="_AMO_SingleObject_732119577_ROM_F0.SEC2.Tabulate_1.SEC2.BDY.Cross_tabular_summary_report_Table_1" hidden="1">[2]Table3.8c!#REF!</definedName>
    <definedName name="_AMO_SingleObject_921006515_ROM_F0.SEC2.Tabulate_1.SEC1.FTR.TXT1" localSheetId="0" hidden="1">'[1]Table 2'!#REF!</definedName>
    <definedName name="_AMO_SingleObject_921006515_ROM_F0.SEC2.Tabulate_1.SEC1.FTR.TXT1" localSheetId="10" hidden="1">'[1]Table 2'!#REF!</definedName>
    <definedName name="_AMO_SingleObject_921006515_ROM_F0.SEC2.Tabulate_1.SEC1.FTR.TXT1" localSheetId="14" hidden="1">'[2]Table 2'!#REF!</definedName>
    <definedName name="_AMO_SingleObject_921006515_ROM_F0.SEC2.Tabulate_1.SEC1.FTR.TXT1" localSheetId="17" hidden="1">'[1]Table 2'!#REF!</definedName>
    <definedName name="_AMO_SingleObject_921006515_ROM_F0.SEC2.Tabulate_1.SEC1.FTR.TXT1" localSheetId="18" hidden="1">'[1]Table 2'!#REF!</definedName>
    <definedName name="_AMO_SingleObject_921006515_ROM_F0.SEC2.Tabulate_1.SEC1.FTR.TXT1" localSheetId="22" hidden="1">'[2]Table 2'!#REF!</definedName>
    <definedName name="_AMO_SingleObject_921006515_ROM_F0.SEC2.Tabulate_1.SEC1.FTR.TXT1" localSheetId="2" hidden="1">'[1]Table 2'!#REF!</definedName>
    <definedName name="_AMO_SingleObject_921006515_ROM_F0.SEC2.Tabulate_1.SEC1.FTR.TXT1" hidden="1">'[2]Table 2'!#REF!</definedName>
    <definedName name="_AMO_SingleObject_921006515_ROM_F0.SEC2.Tabulate_1.SEC1.HDR.TXT1" localSheetId="0" hidden="1">'[1]Table 2'!#REF!</definedName>
    <definedName name="_AMO_SingleObject_921006515_ROM_F0.SEC2.Tabulate_1.SEC1.HDR.TXT1" localSheetId="10" hidden="1">'[1]Table 2'!#REF!</definedName>
    <definedName name="_AMO_SingleObject_921006515_ROM_F0.SEC2.Tabulate_1.SEC1.HDR.TXT1" localSheetId="14" hidden="1">'[2]Table 2'!#REF!</definedName>
    <definedName name="_AMO_SingleObject_921006515_ROM_F0.SEC2.Tabulate_1.SEC1.HDR.TXT1" localSheetId="17" hidden="1">'[1]Table 2'!#REF!</definedName>
    <definedName name="_AMO_SingleObject_921006515_ROM_F0.SEC2.Tabulate_1.SEC1.HDR.TXT1" localSheetId="18" hidden="1">'[1]Table 2'!#REF!</definedName>
    <definedName name="_AMO_SingleObject_921006515_ROM_F0.SEC2.Tabulate_1.SEC1.HDR.TXT1" localSheetId="22" hidden="1">'[2]Table 2'!#REF!</definedName>
    <definedName name="_AMO_SingleObject_921006515_ROM_F0.SEC2.Tabulate_1.SEC1.HDR.TXT1" localSheetId="2" hidden="1">'[1]Table 2'!#REF!</definedName>
    <definedName name="_AMO_SingleObject_921006515_ROM_F0.SEC2.Tabulate_1.SEC1.HDR.TXT1" hidden="1">'[2]Table 2'!#REF!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0" hidden="1">"'1d42739f-d7fd-4229-a551-64b856bb941d'"</definedName>
    <definedName name="_AMO_UniqueIdentifier" localSheetId="17" hidden="1">"'1d42739f-d7fd-4229-a551-64b856bb941d'"</definedName>
    <definedName name="_AMO_UniqueIdentifier" localSheetId="18" hidden="1">"'1d42739f-d7fd-4229-a551-64b856bb941d'"</definedName>
    <definedName name="_AMO_UniqueIdentifier" localSheetId="2" hidden="1">"'1d42739f-d7fd-4229-a551-64b856bb941d'"</definedName>
    <definedName name="_AMO_UniqueIdentifier" hidden="1">"'cadcb751-a4ec-47a5-837e-d7004bbc23e1'"</definedName>
    <definedName name="_AMO_XmlVersion" hidden="1">"'1'"</definedName>
    <definedName name="_xlnm._FilterDatabase" localSheetId="12" hidden="1">'15. Exports by sector'!$A$4:$B$36</definedName>
    <definedName name="_xlnm._FilterDatabase" localSheetId="14" hidden="1">'17. Imports by sector'!$A$5:$B$37</definedName>
    <definedName name="Asanda" localSheetId="0">'[2]Table 2'!#REF!</definedName>
    <definedName name="Asanda" localSheetId="10">'[2]Table 2'!#REF!</definedName>
    <definedName name="Asanda" localSheetId="14">'[2]Table 2'!#REF!</definedName>
    <definedName name="Asanda" localSheetId="17">'[2]Table 2'!#REF!</definedName>
    <definedName name="Asanda" localSheetId="18">'[2]Table 2'!#REF!</definedName>
    <definedName name="Asanda" localSheetId="22">'[2]Table 2'!#REF!</definedName>
    <definedName name="Asanda" localSheetId="2">'[2]Table 2'!#REF!</definedName>
    <definedName name="Asanda">'[2]Table 2'!#REF!</definedName>
    <definedName name="B1_av78" localSheetId="0">#REF!</definedName>
    <definedName name="B1_av78" localSheetId="10">#REF!</definedName>
    <definedName name="B1_av78" localSheetId="14">#REF!</definedName>
    <definedName name="B1_av78" localSheetId="17">#REF!</definedName>
    <definedName name="B1_av78" localSheetId="18">#REF!</definedName>
    <definedName name="B1_av78" localSheetId="22">#REF!</definedName>
    <definedName name="B1_av78" localSheetId="2">#REF!</definedName>
    <definedName name="B1_av78">#REF!</definedName>
    <definedName name="Budget_adjusted_96_97" localSheetId="0">#REF!</definedName>
    <definedName name="Budget_adjusted_96_97" localSheetId="10">#REF!</definedName>
    <definedName name="Budget_adjusted_96_97" localSheetId="14">#REF!</definedName>
    <definedName name="Budget_adjusted_96_97" localSheetId="17">#REF!</definedName>
    <definedName name="Budget_adjusted_96_97" localSheetId="18">#REF!</definedName>
    <definedName name="Budget_adjusted_96_97" localSheetId="22">#REF!</definedName>
    <definedName name="Budget_adjusted_96_97" localSheetId="2">#REF!</definedName>
    <definedName name="Budget_adjusted_96_97">#REF!</definedName>
    <definedName name="Budget_main_96_97" localSheetId="0">#REF!</definedName>
    <definedName name="Budget_main_96_97" localSheetId="10">#REF!</definedName>
    <definedName name="Budget_main_96_97" localSheetId="14">#REF!</definedName>
    <definedName name="Budget_main_96_97" localSheetId="17">#REF!</definedName>
    <definedName name="Budget_main_96_97" localSheetId="18">#REF!</definedName>
    <definedName name="Budget_main_96_97" localSheetId="22">#REF!</definedName>
    <definedName name="Budget_main_96_97" localSheetId="2">#REF!</definedName>
    <definedName name="Budget_main_96_97">#REF!</definedName>
    <definedName name="Budget_main_97_98" localSheetId="0">#REF!</definedName>
    <definedName name="Budget_main_97_98" localSheetId="10">#REF!</definedName>
    <definedName name="Budget_main_97_98" localSheetId="14">#REF!</definedName>
    <definedName name="Budget_main_97_98" localSheetId="17">#REF!</definedName>
    <definedName name="Budget_main_97_98" localSheetId="18">#REF!</definedName>
    <definedName name="Budget_main_97_98" localSheetId="22">#REF!</definedName>
    <definedName name="Budget_main_97_98" localSheetId="2">#REF!</definedName>
    <definedName name="Budget_main_97_98">#REF!</definedName>
    <definedName name="DHDHDH" localSheetId="0">#REF!</definedName>
    <definedName name="DHDHDH" localSheetId="10">#REF!</definedName>
    <definedName name="DHDHDH" localSheetId="14">#REF!</definedName>
    <definedName name="DHDHDH" localSheetId="17">#REF!</definedName>
    <definedName name="DHDHDH" localSheetId="18">#REF!</definedName>
    <definedName name="DHDHDH" localSheetId="22">#REF!</definedName>
    <definedName name="DHDHDH" localSheetId="2">#REF!</definedName>
    <definedName name="DHDHDH">#REF!</definedName>
    <definedName name="Emp" localSheetId="0" hidden="1">'[1]Table 2'!#REF!</definedName>
    <definedName name="Emp" localSheetId="10" hidden="1">'[1]Table 2'!#REF!</definedName>
    <definedName name="Emp" localSheetId="14" hidden="1">'[1]Table 2'!#REF!</definedName>
    <definedName name="Emp" localSheetId="17" hidden="1">'[1]Table 2'!#REF!</definedName>
    <definedName name="Emp" localSheetId="18" hidden="1">'[1]Table 2'!#REF!</definedName>
    <definedName name="Emp" localSheetId="22" hidden="1">'[1]Table 2'!#REF!</definedName>
    <definedName name="Emp" localSheetId="2" hidden="1">'[1]Table 2'!#REF!</definedName>
    <definedName name="Emp" hidden="1">'[1]Table 2'!#REF!</definedName>
    <definedName name="End_column" localSheetId="0">#REF!</definedName>
    <definedName name="End_column" localSheetId="10">#REF!</definedName>
    <definedName name="End_column" localSheetId="14">#REF!</definedName>
    <definedName name="End_column" localSheetId="17">#REF!</definedName>
    <definedName name="End_column" localSheetId="18">#REF!</definedName>
    <definedName name="End_column" localSheetId="22">#REF!</definedName>
    <definedName name="End_column" localSheetId="2">#REF!</definedName>
    <definedName name="End_column">#REF!</definedName>
    <definedName name="End_Row" localSheetId="0">#REF!</definedName>
    <definedName name="End_Row" localSheetId="10">#REF!</definedName>
    <definedName name="End_Row" localSheetId="14">#REF!</definedName>
    <definedName name="End_Row" localSheetId="17">#REF!</definedName>
    <definedName name="End_Row" localSheetId="18">#REF!</definedName>
    <definedName name="End_Row" localSheetId="22">#REF!</definedName>
    <definedName name="End_Row" localSheetId="2">#REF!</definedName>
    <definedName name="End_Row">#REF!</definedName>
    <definedName name="End_sheet" localSheetId="0">#REF!</definedName>
    <definedName name="End_sheet" localSheetId="10">#REF!</definedName>
    <definedName name="End_sheet" localSheetId="14">#REF!</definedName>
    <definedName name="End_sheet" localSheetId="17">#REF!</definedName>
    <definedName name="End_sheet" localSheetId="18">#REF!</definedName>
    <definedName name="End_sheet" localSheetId="22">#REF!</definedName>
    <definedName name="End_sheet" localSheetId="2">#REF!</definedName>
    <definedName name="End_sheet">#REF!</definedName>
    <definedName name="Expend_actual_96_97" localSheetId="0">#REF!</definedName>
    <definedName name="Expend_actual_96_97" localSheetId="10">#REF!</definedName>
    <definedName name="Expend_actual_96_97" localSheetId="14">#REF!</definedName>
    <definedName name="Expend_actual_96_97" localSheetId="17">#REF!</definedName>
    <definedName name="Expend_actual_96_97" localSheetId="18">#REF!</definedName>
    <definedName name="Expend_actual_96_97" localSheetId="22">#REF!</definedName>
    <definedName name="Expend_actual_96_97" localSheetId="2">#REF!</definedName>
    <definedName name="Expend_actual_96_97">#REF!</definedName>
    <definedName name="FitTall" localSheetId="0">#REF!</definedName>
    <definedName name="FitTall" localSheetId="10">#REF!</definedName>
    <definedName name="FitTall" localSheetId="14">#REF!</definedName>
    <definedName name="FitTall" localSheetId="17">#REF!</definedName>
    <definedName name="FitTall" localSheetId="18">#REF!</definedName>
    <definedName name="FitTall" localSheetId="22">#REF!</definedName>
    <definedName name="FitTall" localSheetId="2">#REF!</definedName>
    <definedName name="FitTall">#REF!</definedName>
    <definedName name="FitWide" localSheetId="0">#REF!</definedName>
    <definedName name="FitWide" localSheetId="10">#REF!</definedName>
    <definedName name="FitWide" localSheetId="14">#REF!</definedName>
    <definedName name="FitWide" localSheetId="17">#REF!</definedName>
    <definedName name="FitWide" localSheetId="18">#REF!</definedName>
    <definedName name="FitWide" localSheetId="22">#REF!</definedName>
    <definedName name="FitWide" localSheetId="2">#REF!</definedName>
    <definedName name="FitWide">#REF!</definedName>
    <definedName name="FooterLeft1" localSheetId="0">#REF!</definedName>
    <definedName name="FooterLeft1" localSheetId="10">#REF!</definedName>
    <definedName name="FooterLeft1" localSheetId="14">#REF!</definedName>
    <definedName name="FooterLeft1" localSheetId="17">#REF!</definedName>
    <definedName name="FooterLeft1" localSheetId="18">#REF!</definedName>
    <definedName name="FooterLeft1" localSheetId="22">#REF!</definedName>
    <definedName name="FooterLeft1" localSheetId="2">#REF!</definedName>
    <definedName name="FooterLeft1">#REF!</definedName>
    <definedName name="FooterLeft2" localSheetId="0">#REF!</definedName>
    <definedName name="FooterLeft2" localSheetId="10">#REF!</definedName>
    <definedName name="FooterLeft2" localSheetId="14">#REF!</definedName>
    <definedName name="FooterLeft2" localSheetId="17">#REF!</definedName>
    <definedName name="FooterLeft2" localSheetId="18">#REF!</definedName>
    <definedName name="FooterLeft2" localSheetId="22">#REF!</definedName>
    <definedName name="FooterLeft2" localSheetId="2">#REF!</definedName>
    <definedName name="FooterLeft2">#REF!</definedName>
    <definedName name="FooterLeft3" localSheetId="0">#REF!</definedName>
    <definedName name="FooterLeft3" localSheetId="10">#REF!</definedName>
    <definedName name="FooterLeft3" localSheetId="14">#REF!</definedName>
    <definedName name="FooterLeft3" localSheetId="17">#REF!</definedName>
    <definedName name="FooterLeft3" localSheetId="18">#REF!</definedName>
    <definedName name="FooterLeft3" localSheetId="22">#REF!</definedName>
    <definedName name="FooterLeft3" localSheetId="2">#REF!</definedName>
    <definedName name="FooterLeft3">#REF!</definedName>
    <definedName name="FooterLeft4" localSheetId="0">#REF!</definedName>
    <definedName name="FooterLeft4" localSheetId="10">#REF!</definedName>
    <definedName name="FooterLeft4" localSheetId="14">#REF!</definedName>
    <definedName name="FooterLeft4" localSheetId="17">#REF!</definedName>
    <definedName name="FooterLeft4" localSheetId="18">#REF!</definedName>
    <definedName name="FooterLeft4" localSheetId="22">#REF!</definedName>
    <definedName name="FooterLeft4" localSheetId="2">#REF!</definedName>
    <definedName name="FooterLeft4">#REF!</definedName>
    <definedName name="FooterLeft5" localSheetId="0">#REF!</definedName>
    <definedName name="FooterLeft5" localSheetId="10">#REF!</definedName>
    <definedName name="FooterLeft5" localSheetId="14">#REF!</definedName>
    <definedName name="FooterLeft5" localSheetId="17">#REF!</definedName>
    <definedName name="FooterLeft5" localSheetId="18">#REF!</definedName>
    <definedName name="FooterLeft5" localSheetId="22">#REF!</definedName>
    <definedName name="FooterLeft5" localSheetId="2">#REF!</definedName>
    <definedName name="FooterLeft5">#REF!</definedName>
    <definedName name="FooterLeft6" localSheetId="0">#REF!</definedName>
    <definedName name="FooterLeft6" localSheetId="10">#REF!</definedName>
    <definedName name="FooterLeft6" localSheetId="14">#REF!</definedName>
    <definedName name="FooterLeft6" localSheetId="17">#REF!</definedName>
    <definedName name="FooterLeft6" localSheetId="18">#REF!</definedName>
    <definedName name="FooterLeft6" localSheetId="22">#REF!</definedName>
    <definedName name="FooterLeft6" localSheetId="2">#REF!</definedName>
    <definedName name="FooterLeft6">#REF!</definedName>
    <definedName name="FooterRight1" localSheetId="0">#REF!</definedName>
    <definedName name="FooterRight1" localSheetId="10">#REF!</definedName>
    <definedName name="FooterRight1" localSheetId="14">#REF!</definedName>
    <definedName name="FooterRight1" localSheetId="17">#REF!</definedName>
    <definedName name="FooterRight1" localSheetId="18">#REF!</definedName>
    <definedName name="FooterRight1" localSheetId="22">#REF!</definedName>
    <definedName name="FooterRight1" localSheetId="2">#REF!</definedName>
    <definedName name="FooterRight1">#REF!</definedName>
    <definedName name="FooterRight2" localSheetId="0">#REF!</definedName>
    <definedName name="FooterRight2" localSheetId="10">#REF!</definedName>
    <definedName name="FooterRight2" localSheetId="14">#REF!</definedName>
    <definedName name="FooterRight2" localSheetId="17">#REF!</definedName>
    <definedName name="FooterRight2" localSheetId="18">#REF!</definedName>
    <definedName name="FooterRight2" localSheetId="22">#REF!</definedName>
    <definedName name="FooterRight2" localSheetId="2">#REF!</definedName>
    <definedName name="FooterRight2">#REF!</definedName>
    <definedName name="FooterRight3" localSheetId="0">#REF!</definedName>
    <definedName name="FooterRight3" localSheetId="10">#REF!</definedName>
    <definedName name="FooterRight3" localSheetId="14">#REF!</definedName>
    <definedName name="FooterRight3" localSheetId="17">#REF!</definedName>
    <definedName name="FooterRight3" localSheetId="18">#REF!</definedName>
    <definedName name="FooterRight3" localSheetId="22">#REF!</definedName>
    <definedName name="FooterRight3" localSheetId="2">#REF!</definedName>
    <definedName name="FooterRight3">#REF!</definedName>
    <definedName name="FooterRight4" localSheetId="0">#REF!</definedName>
    <definedName name="FooterRight4" localSheetId="10">#REF!</definedName>
    <definedName name="FooterRight4" localSheetId="14">#REF!</definedName>
    <definedName name="FooterRight4" localSheetId="17">#REF!</definedName>
    <definedName name="FooterRight4" localSheetId="18">#REF!</definedName>
    <definedName name="FooterRight4" localSheetId="22">#REF!</definedName>
    <definedName name="FooterRight4" localSheetId="2">#REF!</definedName>
    <definedName name="FooterRight4">#REF!</definedName>
    <definedName name="FooterRight5" localSheetId="0">#REF!</definedName>
    <definedName name="FooterRight5" localSheetId="10">#REF!</definedName>
    <definedName name="FooterRight5" localSheetId="14">#REF!</definedName>
    <definedName name="FooterRight5" localSheetId="17">#REF!</definedName>
    <definedName name="FooterRight5" localSheetId="18">#REF!</definedName>
    <definedName name="FooterRight5" localSheetId="22">#REF!</definedName>
    <definedName name="FooterRight5" localSheetId="2">#REF!</definedName>
    <definedName name="FooterRight5">#REF!</definedName>
    <definedName name="FooterRight6" localSheetId="0">#REF!</definedName>
    <definedName name="FooterRight6" localSheetId="10">#REF!</definedName>
    <definedName name="FooterRight6" localSheetId="14">#REF!</definedName>
    <definedName name="FooterRight6" localSheetId="17">#REF!</definedName>
    <definedName name="FooterRight6" localSheetId="18">#REF!</definedName>
    <definedName name="FooterRight6" localSheetId="22">#REF!</definedName>
    <definedName name="FooterRight6" localSheetId="2">#REF!</definedName>
    <definedName name="FooterRight6">#REF!</definedName>
    <definedName name="HeaderLeft1" localSheetId="0">#REF!</definedName>
    <definedName name="HeaderLeft1" localSheetId="10">#REF!</definedName>
    <definedName name="HeaderLeft1" localSheetId="14">#REF!</definedName>
    <definedName name="HeaderLeft1" localSheetId="17">#REF!</definedName>
    <definedName name="HeaderLeft1" localSheetId="18">#REF!</definedName>
    <definedName name="HeaderLeft1" localSheetId="22">#REF!</definedName>
    <definedName name="HeaderLeft1" localSheetId="2">#REF!</definedName>
    <definedName name="HeaderLeft1">#REF!</definedName>
    <definedName name="HeaderLeft2" localSheetId="0">#REF!</definedName>
    <definedName name="HeaderLeft2" localSheetId="10">#REF!</definedName>
    <definedName name="HeaderLeft2" localSheetId="14">#REF!</definedName>
    <definedName name="HeaderLeft2" localSheetId="17">#REF!</definedName>
    <definedName name="HeaderLeft2" localSheetId="18">#REF!</definedName>
    <definedName name="HeaderLeft2" localSheetId="22">#REF!</definedName>
    <definedName name="HeaderLeft2" localSheetId="2">#REF!</definedName>
    <definedName name="HeaderLeft2">#REF!</definedName>
    <definedName name="HeaderLeft3" localSheetId="0">#REF!</definedName>
    <definedName name="HeaderLeft3" localSheetId="10">#REF!</definedName>
    <definedName name="HeaderLeft3" localSheetId="14">#REF!</definedName>
    <definedName name="HeaderLeft3" localSheetId="17">#REF!</definedName>
    <definedName name="HeaderLeft3" localSheetId="18">#REF!</definedName>
    <definedName name="HeaderLeft3" localSheetId="22">#REF!</definedName>
    <definedName name="HeaderLeft3" localSheetId="2">#REF!</definedName>
    <definedName name="HeaderLeft3">#REF!</definedName>
    <definedName name="HeaderLeft4" localSheetId="0">#REF!</definedName>
    <definedName name="HeaderLeft4" localSheetId="10">#REF!</definedName>
    <definedName name="HeaderLeft4" localSheetId="14">#REF!</definedName>
    <definedName name="HeaderLeft4" localSheetId="17">#REF!</definedName>
    <definedName name="HeaderLeft4" localSheetId="18">#REF!</definedName>
    <definedName name="HeaderLeft4" localSheetId="22">#REF!</definedName>
    <definedName name="HeaderLeft4" localSheetId="2">#REF!</definedName>
    <definedName name="HeaderLeft4">#REF!</definedName>
    <definedName name="HeaderLeft5" localSheetId="0">#REF!</definedName>
    <definedName name="HeaderLeft5" localSheetId="10">#REF!</definedName>
    <definedName name="HeaderLeft5" localSheetId="14">#REF!</definedName>
    <definedName name="HeaderLeft5" localSheetId="17">#REF!</definedName>
    <definedName name="HeaderLeft5" localSheetId="18">#REF!</definedName>
    <definedName name="HeaderLeft5" localSheetId="22">#REF!</definedName>
    <definedName name="HeaderLeft5" localSheetId="2">#REF!</definedName>
    <definedName name="HeaderLeft5">#REF!</definedName>
    <definedName name="HeaderLeft6" localSheetId="0">#REF!</definedName>
    <definedName name="HeaderLeft6" localSheetId="10">#REF!</definedName>
    <definedName name="HeaderLeft6" localSheetId="14">#REF!</definedName>
    <definedName name="HeaderLeft6" localSheetId="17">#REF!</definedName>
    <definedName name="HeaderLeft6" localSheetId="18">#REF!</definedName>
    <definedName name="HeaderLeft6" localSheetId="22">#REF!</definedName>
    <definedName name="HeaderLeft6" localSheetId="2">#REF!</definedName>
    <definedName name="HeaderLeft6">#REF!</definedName>
    <definedName name="HeaderRight1" localSheetId="0">#REF!</definedName>
    <definedName name="HeaderRight1" localSheetId="10">#REF!</definedName>
    <definedName name="HeaderRight1" localSheetId="14">#REF!</definedName>
    <definedName name="HeaderRight1" localSheetId="17">#REF!</definedName>
    <definedName name="HeaderRight1" localSheetId="18">#REF!</definedName>
    <definedName name="HeaderRight1" localSheetId="22">#REF!</definedName>
    <definedName name="HeaderRight1" localSheetId="2">#REF!</definedName>
    <definedName name="HeaderRight1">#REF!</definedName>
    <definedName name="HeaderRight2" localSheetId="0">#REF!</definedName>
    <definedName name="HeaderRight2" localSheetId="10">#REF!</definedName>
    <definedName name="HeaderRight2" localSheetId="14">#REF!</definedName>
    <definedName name="HeaderRight2" localSheetId="17">#REF!</definedName>
    <definedName name="HeaderRight2" localSheetId="18">#REF!</definedName>
    <definedName name="HeaderRight2" localSheetId="22">#REF!</definedName>
    <definedName name="HeaderRight2" localSheetId="2">#REF!</definedName>
    <definedName name="HeaderRight2">#REF!</definedName>
    <definedName name="HeaderRight3" localSheetId="0">#REF!</definedName>
    <definedName name="HeaderRight3" localSheetId="10">#REF!</definedName>
    <definedName name="HeaderRight3" localSheetId="14">#REF!</definedName>
    <definedName name="HeaderRight3" localSheetId="17">#REF!</definedName>
    <definedName name="HeaderRight3" localSheetId="18">#REF!</definedName>
    <definedName name="HeaderRight3" localSheetId="22">#REF!</definedName>
    <definedName name="HeaderRight3" localSheetId="2">#REF!</definedName>
    <definedName name="HeaderRight3">#REF!</definedName>
    <definedName name="HeaderRight4" localSheetId="0">#REF!</definedName>
    <definedName name="HeaderRight4" localSheetId="10">#REF!</definedName>
    <definedName name="HeaderRight4" localSheetId="14">#REF!</definedName>
    <definedName name="HeaderRight4" localSheetId="17">#REF!</definedName>
    <definedName name="HeaderRight4" localSheetId="18">#REF!</definedName>
    <definedName name="HeaderRight4" localSheetId="22">#REF!</definedName>
    <definedName name="HeaderRight4" localSheetId="2">#REF!</definedName>
    <definedName name="HeaderRight4">#REF!</definedName>
    <definedName name="HeaderRight5" localSheetId="0">#REF!</definedName>
    <definedName name="HeaderRight5" localSheetId="10">#REF!</definedName>
    <definedName name="HeaderRight5" localSheetId="14">#REF!</definedName>
    <definedName name="HeaderRight5" localSheetId="17">#REF!</definedName>
    <definedName name="HeaderRight5" localSheetId="18">#REF!</definedName>
    <definedName name="HeaderRight5" localSheetId="22">#REF!</definedName>
    <definedName name="HeaderRight5" localSheetId="2">#REF!</definedName>
    <definedName name="HeaderRight5">#REF!</definedName>
    <definedName name="HeaderRight6" localSheetId="0">#REF!</definedName>
    <definedName name="HeaderRight6" localSheetId="10">#REF!</definedName>
    <definedName name="HeaderRight6" localSheetId="14">#REF!</definedName>
    <definedName name="HeaderRight6" localSheetId="17">#REF!</definedName>
    <definedName name="HeaderRight6" localSheetId="18">#REF!</definedName>
    <definedName name="HeaderRight6" localSheetId="22">#REF!</definedName>
    <definedName name="HeaderRight6" localSheetId="2">#REF!</definedName>
    <definedName name="HeaderRight6">#REF!</definedName>
    <definedName name="Hennie_Table_5_Page_1" localSheetId="0">#REF!</definedName>
    <definedName name="Hennie_Table_5_Page_1" localSheetId="10">#REF!</definedName>
    <definedName name="Hennie_Table_5_Page_1" localSheetId="14">#REF!</definedName>
    <definedName name="Hennie_Table_5_Page_1" localSheetId="17">#REF!</definedName>
    <definedName name="Hennie_Table_5_Page_1" localSheetId="18">#REF!</definedName>
    <definedName name="Hennie_Table_5_Page_1" localSheetId="22">#REF!</definedName>
    <definedName name="Hennie_Table_5_Page_1" localSheetId="2">#REF!</definedName>
    <definedName name="Hennie_Table_5_Page_1">#REF!</definedName>
    <definedName name="Hennie_Table_5_page_2" localSheetId="0">#REF!</definedName>
    <definedName name="Hennie_Table_5_page_2" localSheetId="10">#REF!</definedName>
    <definedName name="Hennie_Table_5_page_2" localSheetId="14">#REF!</definedName>
    <definedName name="Hennie_Table_5_page_2" localSheetId="17">#REF!</definedName>
    <definedName name="Hennie_Table_5_page_2" localSheetId="18">#REF!</definedName>
    <definedName name="Hennie_Table_5_page_2" localSheetId="22">#REF!</definedName>
    <definedName name="Hennie_Table_5_page_2" localSheetId="2">#REF!</definedName>
    <definedName name="Hennie_Table_5_page_2">#REF!</definedName>
    <definedName name="hhuh" localSheetId="0">#REF!</definedName>
    <definedName name="hhuh" localSheetId="10">#REF!</definedName>
    <definedName name="hhuh" localSheetId="14">#REF!</definedName>
    <definedName name="hhuh" localSheetId="17">#REF!</definedName>
    <definedName name="hhuh" localSheetId="18">#REF!</definedName>
    <definedName name="hhuh" localSheetId="22">#REF!</definedName>
    <definedName name="hhuh" localSheetId="2">#REF!</definedName>
    <definedName name="hhuh">#REF!</definedName>
    <definedName name="huh" localSheetId="0">#REF!</definedName>
    <definedName name="huh" localSheetId="10">#REF!</definedName>
    <definedName name="huh" localSheetId="14">#REF!</definedName>
    <definedName name="huh" localSheetId="17">#REF!</definedName>
    <definedName name="huh" localSheetId="18">#REF!</definedName>
    <definedName name="huh" localSheetId="22">#REF!</definedName>
    <definedName name="huh" localSheetId="2">#REF!</definedName>
    <definedName name="huh">#REF!</definedName>
    <definedName name="Index_Sheet_Kutools" localSheetId="0">#REF!</definedName>
    <definedName name="Index_Sheet_Kutools" localSheetId="10">#REF!</definedName>
    <definedName name="Index_Sheet_Kutools" localSheetId="14">#REF!</definedName>
    <definedName name="Index_Sheet_Kutools" localSheetId="17">#REF!</definedName>
    <definedName name="Index_Sheet_Kutools" localSheetId="18">#REF!</definedName>
    <definedName name="Index_Sheet_Kutools" localSheetId="22">#REF!</definedName>
    <definedName name="Index_Sheet_Kutools" localSheetId="2">#REF!</definedName>
    <definedName name="Index_Sheet_Kutools">#REF!</definedName>
    <definedName name="j" localSheetId="0" hidden="1">'[1]Table 2.5'!#REF!</definedName>
    <definedName name="j" localSheetId="10" hidden="1">'[1]Table 2.5'!#REF!</definedName>
    <definedName name="j" localSheetId="14" hidden="1">'[2]Table 2.5'!#REF!</definedName>
    <definedName name="j" localSheetId="17" hidden="1">'[1]Table 2.5'!#REF!</definedName>
    <definedName name="j" localSheetId="18" hidden="1">'[1]Table 2.5'!#REF!</definedName>
    <definedName name="j" localSheetId="22" hidden="1">'[2]Table 2.5'!#REF!</definedName>
    <definedName name="j" localSheetId="2" hidden="1">'[1]Table 2.5'!#REF!</definedName>
    <definedName name="j" hidden="1">'[2]Table 2.5'!#REF!</definedName>
    <definedName name="mmm" localSheetId="0" hidden="1">[1]Table6!#REF!</definedName>
    <definedName name="mmm" localSheetId="10" hidden="1">[1]Table6!#REF!</definedName>
    <definedName name="mmm" localSheetId="14" hidden="1">[1]Table6!#REF!</definedName>
    <definedName name="mmm" localSheetId="17" hidden="1">[1]Table6!#REF!</definedName>
    <definedName name="mmm" localSheetId="18" hidden="1">[1]Table6!#REF!</definedName>
    <definedName name="mmm" localSheetId="22" hidden="1">[1]Table6!#REF!</definedName>
    <definedName name="mmm" localSheetId="2" hidden="1">[1]Table6!#REF!</definedName>
    <definedName name="mmm" hidden="1">[1]Table6!#REF!</definedName>
    <definedName name="MTEF_initial_00_01" localSheetId="0">#REF!</definedName>
    <definedName name="MTEF_initial_00_01" localSheetId="10">#REF!</definedName>
    <definedName name="MTEF_initial_00_01" localSheetId="14">#REF!</definedName>
    <definedName name="MTEF_initial_00_01" localSheetId="17">#REF!</definedName>
    <definedName name="MTEF_initial_00_01" localSheetId="18">#REF!</definedName>
    <definedName name="MTEF_initial_00_01" localSheetId="22">#REF!</definedName>
    <definedName name="MTEF_initial_00_01" localSheetId="2">#REF!</definedName>
    <definedName name="MTEF_initial_00_01">#REF!</definedName>
    <definedName name="MTEF_initial_98_99" localSheetId="0">#REF!</definedName>
    <definedName name="MTEF_initial_98_99" localSheetId="10">#REF!</definedName>
    <definedName name="MTEF_initial_98_99" localSheetId="14">#REF!</definedName>
    <definedName name="MTEF_initial_98_99" localSheetId="17">#REF!</definedName>
    <definedName name="MTEF_initial_98_99" localSheetId="18">#REF!</definedName>
    <definedName name="MTEF_initial_98_99" localSheetId="22">#REF!</definedName>
    <definedName name="MTEF_initial_98_99" localSheetId="2">#REF!</definedName>
    <definedName name="MTEF_initial_98_99">#REF!</definedName>
    <definedName name="MTEF_initial_99_00" localSheetId="0">#REF!</definedName>
    <definedName name="MTEF_initial_99_00" localSheetId="10">#REF!</definedName>
    <definedName name="MTEF_initial_99_00" localSheetId="14">#REF!</definedName>
    <definedName name="MTEF_initial_99_00" localSheetId="17">#REF!</definedName>
    <definedName name="MTEF_initial_99_00" localSheetId="18">#REF!</definedName>
    <definedName name="MTEF_initial_99_00" localSheetId="22">#REF!</definedName>
    <definedName name="MTEF_initial_99_00" localSheetId="2">#REF!</definedName>
    <definedName name="MTEF_initial_99_00">#REF!</definedName>
    <definedName name="MTEF_revised_00_01" localSheetId="0">#REF!</definedName>
    <definedName name="MTEF_revised_00_01" localSheetId="10">#REF!</definedName>
    <definedName name="MTEF_revised_00_01" localSheetId="14">#REF!</definedName>
    <definedName name="MTEF_revised_00_01" localSheetId="17">#REF!</definedName>
    <definedName name="MTEF_revised_00_01" localSheetId="18">#REF!</definedName>
    <definedName name="MTEF_revised_00_01" localSheetId="22">#REF!</definedName>
    <definedName name="MTEF_revised_00_01" localSheetId="2">#REF!</definedName>
    <definedName name="MTEF_revised_00_01">#REF!</definedName>
    <definedName name="MTEF_revised_98_99" localSheetId="0">#REF!</definedName>
    <definedName name="MTEF_revised_98_99" localSheetId="10">#REF!</definedName>
    <definedName name="MTEF_revised_98_99" localSheetId="14">#REF!</definedName>
    <definedName name="MTEF_revised_98_99" localSheetId="17">#REF!</definedName>
    <definedName name="MTEF_revised_98_99" localSheetId="18">#REF!</definedName>
    <definedName name="MTEF_revised_98_99" localSheetId="22">#REF!</definedName>
    <definedName name="MTEF_revised_98_99" localSheetId="2">#REF!</definedName>
    <definedName name="MTEF_revised_98_99">#REF!</definedName>
    <definedName name="MTEF_revised_99_00" localSheetId="0">#REF!</definedName>
    <definedName name="MTEF_revised_99_00" localSheetId="10">#REF!</definedName>
    <definedName name="MTEF_revised_99_00" localSheetId="14">#REF!</definedName>
    <definedName name="MTEF_revised_99_00" localSheetId="17">#REF!</definedName>
    <definedName name="MTEF_revised_99_00" localSheetId="18">#REF!</definedName>
    <definedName name="MTEF_revised_99_00" localSheetId="22">#REF!</definedName>
    <definedName name="MTEF_revised_99_00" localSheetId="2">#REF!</definedName>
    <definedName name="MTEF_revised_99_00">#REF!</definedName>
    <definedName name="MyCurYear" localSheetId="0">#REF!</definedName>
    <definedName name="MyCurYear" localSheetId="10">#REF!</definedName>
    <definedName name="MyCurYear" localSheetId="14">#REF!</definedName>
    <definedName name="MyCurYear" localSheetId="17">#REF!</definedName>
    <definedName name="MyCurYear" localSheetId="18">#REF!</definedName>
    <definedName name="MyCurYear" localSheetId="22">#REF!</definedName>
    <definedName name="MyCurYear" localSheetId="2">#REF!</definedName>
    <definedName name="MyCurYear">#REF!</definedName>
    <definedName name="myHeight" localSheetId="0">#REF!</definedName>
    <definedName name="myHeight" localSheetId="10">#REF!</definedName>
    <definedName name="myHeight" localSheetId="14">#REF!</definedName>
    <definedName name="myHeight" localSheetId="17">#REF!</definedName>
    <definedName name="myHeight" localSheetId="18">#REF!</definedName>
    <definedName name="myHeight" localSheetId="22">#REF!</definedName>
    <definedName name="myHeight" localSheetId="2">#REF!</definedName>
    <definedName name="myHeight">#REF!</definedName>
    <definedName name="myWidth" localSheetId="0">#REF!</definedName>
    <definedName name="myWidth" localSheetId="10">#REF!</definedName>
    <definedName name="myWidth" localSheetId="14">#REF!</definedName>
    <definedName name="myWidth" localSheetId="17">#REF!</definedName>
    <definedName name="myWidth" localSheetId="18">#REF!</definedName>
    <definedName name="myWidth" localSheetId="22">#REF!</definedName>
    <definedName name="myWidth" localSheetId="2">#REF!</definedName>
    <definedName name="myWidth">#REF!</definedName>
    <definedName name="myWodth" localSheetId="0">#REF!</definedName>
    <definedName name="myWodth" localSheetId="10">#REF!</definedName>
    <definedName name="myWodth" localSheetId="14">#REF!</definedName>
    <definedName name="myWodth" localSheetId="17">#REF!</definedName>
    <definedName name="myWodth" localSheetId="18">#REF!</definedName>
    <definedName name="myWodth" localSheetId="22">#REF!</definedName>
    <definedName name="myWodth" localSheetId="2">#REF!</definedName>
    <definedName name="myWodth">#REF!</definedName>
    <definedName name="PrintArea" localSheetId="0">#REF!</definedName>
    <definedName name="PrintArea" localSheetId="10">#REF!</definedName>
    <definedName name="PrintArea" localSheetId="14">#REF!</definedName>
    <definedName name="PrintArea" localSheetId="17">#REF!</definedName>
    <definedName name="PrintArea" localSheetId="18">#REF!</definedName>
    <definedName name="PrintArea" localSheetId="22">#REF!</definedName>
    <definedName name="PrintArea" localSheetId="2">#REF!</definedName>
    <definedName name="PrintArea">#REF!</definedName>
    <definedName name="Projection_adjusted_97_98" localSheetId="0">#REF!</definedName>
    <definedName name="Projection_adjusted_97_98" localSheetId="10">#REF!</definedName>
    <definedName name="Projection_adjusted_97_98" localSheetId="14">#REF!</definedName>
    <definedName name="Projection_adjusted_97_98" localSheetId="17">#REF!</definedName>
    <definedName name="Projection_adjusted_97_98" localSheetId="18">#REF!</definedName>
    <definedName name="Projection_adjusted_97_98" localSheetId="22">#REF!</definedName>
    <definedName name="Projection_adjusted_97_98" localSheetId="2">#REF!</definedName>
    <definedName name="Projection_adjusted_97_98">#REF!</definedName>
    <definedName name="Projection_arithmetic_97_98" localSheetId="0">#REF!</definedName>
    <definedName name="Projection_arithmetic_97_98" localSheetId="10">#REF!</definedName>
    <definedName name="Projection_arithmetic_97_98" localSheetId="14">#REF!</definedName>
    <definedName name="Projection_arithmetic_97_98" localSheetId="17">#REF!</definedName>
    <definedName name="Projection_arithmetic_97_98" localSheetId="18">#REF!</definedName>
    <definedName name="Projection_arithmetic_97_98" localSheetId="22">#REF!</definedName>
    <definedName name="Projection_arithmetic_97_98" localSheetId="2">#REF!</definedName>
    <definedName name="Projection_arithmetic_97_98">#REF!</definedName>
    <definedName name="Projection_initial_97_98" localSheetId="0">#REF!</definedName>
    <definedName name="Projection_initial_97_98" localSheetId="10">#REF!</definedName>
    <definedName name="Projection_initial_97_98" localSheetId="14">#REF!</definedName>
    <definedName name="Projection_initial_97_98" localSheetId="17">#REF!</definedName>
    <definedName name="Projection_initial_97_98" localSheetId="18">#REF!</definedName>
    <definedName name="Projection_initial_97_98" localSheetId="22">#REF!</definedName>
    <definedName name="Projection_initial_97_98" localSheetId="2">#REF!</definedName>
    <definedName name="Projection_initial_97_98">#REF!</definedName>
    <definedName name="RowSettings" localSheetId="0">#REF!</definedName>
    <definedName name="RowSettings" localSheetId="10">#REF!</definedName>
    <definedName name="RowSettings" localSheetId="14">#REF!</definedName>
    <definedName name="RowSettings" localSheetId="17">#REF!</definedName>
    <definedName name="RowSettings" localSheetId="18">#REF!</definedName>
    <definedName name="RowSettings" localSheetId="22">#REF!</definedName>
    <definedName name="RowSettings" localSheetId="2">#REF!</definedName>
    <definedName name="RowSettings">#REF!</definedName>
    <definedName name="SASApp_GDPDATA_DISCREPANCY_TABLE" localSheetId="0">#REF!</definedName>
    <definedName name="SASApp_GDPDATA_DISCREPANCY_TABLE" localSheetId="10">#REF!</definedName>
    <definedName name="SASApp_GDPDATA_DISCREPANCY_TABLE" localSheetId="14">#REF!</definedName>
    <definedName name="SASApp_GDPDATA_DISCREPANCY_TABLE" localSheetId="17">#REF!</definedName>
    <definedName name="SASApp_GDPDATA_DISCREPANCY_TABLE" localSheetId="18">#REF!</definedName>
    <definedName name="SASApp_GDPDATA_DISCREPANCY_TABLE" localSheetId="22">#REF!</definedName>
    <definedName name="SASApp_GDPDATA_DISCREPANCY_TABLE" localSheetId="2">#REF!</definedName>
    <definedName name="SASApp_GDPDATA_DISCREPANCY_TABLE">#REF!</definedName>
    <definedName name="SASApp_GDPDATA_SUPPLY_TABLE_FIRST" localSheetId="0">#REF!</definedName>
    <definedName name="SASApp_GDPDATA_SUPPLY_TABLE_FIRST" localSheetId="10">#REF!</definedName>
    <definedName name="SASApp_GDPDATA_SUPPLY_TABLE_FIRST" localSheetId="14">#REF!</definedName>
    <definedName name="SASApp_GDPDATA_SUPPLY_TABLE_FIRST" localSheetId="17">#REF!</definedName>
    <definedName name="SASApp_GDPDATA_SUPPLY_TABLE_FIRST" localSheetId="18">#REF!</definedName>
    <definedName name="SASApp_GDPDATA_SUPPLY_TABLE_FIRST" localSheetId="22">#REF!</definedName>
    <definedName name="SASApp_GDPDATA_SUPPLY_TABLE_FIRST" localSheetId="2">#REF!</definedName>
    <definedName name="SASApp_GDPDATA_SUPPLY_TABLE_FIRST">#REF!</definedName>
    <definedName name="SASApp_GDPDATA_SUPPLY_TABLE_SECOND" localSheetId="0">#REF!</definedName>
    <definedName name="SASApp_GDPDATA_SUPPLY_TABLE_SECOND" localSheetId="10">#REF!</definedName>
    <definedName name="SASApp_GDPDATA_SUPPLY_TABLE_SECOND" localSheetId="14">#REF!</definedName>
    <definedName name="SASApp_GDPDATA_SUPPLY_TABLE_SECOND" localSheetId="17">#REF!</definedName>
    <definedName name="SASApp_GDPDATA_SUPPLY_TABLE_SECOND" localSheetId="18">#REF!</definedName>
    <definedName name="SASApp_GDPDATA_SUPPLY_TABLE_SECOND" localSheetId="22">#REF!</definedName>
    <definedName name="SASApp_GDPDATA_SUPPLY_TABLE_SECOND" localSheetId="2">#REF!</definedName>
    <definedName name="SASApp_GDPDATA_SUPPLY_TABLE_SECOND">#REF!</definedName>
    <definedName name="SASApp_GDPDATA_USE_TABLE_FIRST" localSheetId="0">#REF!</definedName>
    <definedName name="SASApp_GDPDATA_USE_TABLE_FIRST" localSheetId="10">#REF!</definedName>
    <definedName name="SASApp_GDPDATA_USE_TABLE_FIRST" localSheetId="14">#REF!</definedName>
    <definedName name="SASApp_GDPDATA_USE_TABLE_FIRST" localSheetId="17">#REF!</definedName>
    <definedName name="SASApp_GDPDATA_USE_TABLE_FIRST" localSheetId="18">#REF!</definedName>
    <definedName name="SASApp_GDPDATA_USE_TABLE_FIRST" localSheetId="22">#REF!</definedName>
    <definedName name="SASApp_GDPDATA_USE_TABLE_FIRST" localSheetId="2">#REF!</definedName>
    <definedName name="SASApp_GDPDATA_USE_TABLE_FIRST">#REF!</definedName>
    <definedName name="SASApp_GDPDATA_USE_TABLE_SECOND" localSheetId="0">#REF!</definedName>
    <definedName name="SASApp_GDPDATA_USE_TABLE_SECOND" localSheetId="10">#REF!</definedName>
    <definedName name="SASApp_GDPDATA_USE_TABLE_SECOND" localSheetId="14">#REF!</definedName>
    <definedName name="SASApp_GDPDATA_USE_TABLE_SECOND" localSheetId="17">#REF!</definedName>
    <definedName name="SASApp_GDPDATA_USE_TABLE_SECOND" localSheetId="18">#REF!</definedName>
    <definedName name="SASApp_GDPDATA_USE_TABLE_SECOND" localSheetId="22">#REF!</definedName>
    <definedName name="SASApp_GDPDATA_USE_TABLE_SECOND" localSheetId="2">#REF!</definedName>
    <definedName name="SASApp_GDPDATA_USE_TABLE_SECOND">#REF!</definedName>
    <definedName name="SEP08N_SML" localSheetId="0">#REF!</definedName>
    <definedName name="SEP08N_SML" localSheetId="10">#REF!</definedName>
    <definedName name="SEP08N_SML" localSheetId="14">#REF!</definedName>
    <definedName name="SEP08N_SML" localSheetId="17">#REF!</definedName>
    <definedName name="SEP08N_SML" localSheetId="18">#REF!</definedName>
    <definedName name="SEP08N_SML" localSheetId="22">#REF!</definedName>
    <definedName name="SEP08N_SML" localSheetId="2">#REF!</definedName>
    <definedName name="SEP08N_SML">#REF!</definedName>
    <definedName name="Start_column" localSheetId="0">#REF!</definedName>
    <definedName name="Start_column" localSheetId="10">#REF!</definedName>
    <definedName name="Start_column" localSheetId="14">#REF!</definedName>
    <definedName name="Start_column" localSheetId="17">#REF!</definedName>
    <definedName name="Start_column" localSheetId="18">#REF!</definedName>
    <definedName name="Start_column" localSheetId="22">#REF!</definedName>
    <definedName name="Start_column" localSheetId="2">#REF!</definedName>
    <definedName name="Start_column">#REF!</definedName>
    <definedName name="Start_Row" localSheetId="0">#REF!</definedName>
    <definedName name="Start_Row" localSheetId="10">#REF!</definedName>
    <definedName name="Start_Row" localSheetId="14">#REF!</definedName>
    <definedName name="Start_Row" localSheetId="17">#REF!</definedName>
    <definedName name="Start_Row" localSheetId="18">#REF!</definedName>
    <definedName name="Start_Row" localSheetId="22">#REF!</definedName>
    <definedName name="Start_Row" localSheetId="2">#REF!</definedName>
    <definedName name="Start_Row">#REF!</definedName>
    <definedName name="Start_sheet" localSheetId="0">#REF!</definedName>
    <definedName name="Start_sheet" localSheetId="10">#REF!</definedName>
    <definedName name="Start_sheet" localSheetId="14">#REF!</definedName>
    <definedName name="Start_sheet" localSheetId="17">#REF!</definedName>
    <definedName name="Start_sheet" localSheetId="18">#REF!</definedName>
    <definedName name="Start_sheet" localSheetId="22">#REF!</definedName>
    <definedName name="Start_sheet" localSheetId="2">#REF!</definedName>
    <definedName name="Start_sheet">#REF!</definedName>
    <definedName name="Summary_Tables" localSheetId="0">[2]Table1!#REF!</definedName>
    <definedName name="Summary_Tables" localSheetId="10">[2]Table1!#REF!</definedName>
    <definedName name="Summary_Tables" localSheetId="14">[2]Table1!#REF!</definedName>
    <definedName name="Summary_Tables" localSheetId="17">[2]Table1!#REF!</definedName>
    <definedName name="Summary_Tables" localSheetId="18">[2]Table1!#REF!</definedName>
    <definedName name="Summary_Tables" localSheetId="22">[2]Table1!#REF!</definedName>
    <definedName name="Summary_Tables" localSheetId="2">[2]Table1!#REF!</definedName>
    <definedName name="Summary_Tables">[2]Table1!#REF!</definedName>
    <definedName name="Summary_Tables_10" localSheetId="0">#REF!</definedName>
    <definedName name="Summary_Tables_10" localSheetId="10">#REF!</definedName>
    <definedName name="Summary_Tables_10" localSheetId="14">#REF!</definedName>
    <definedName name="Summary_Tables_10" localSheetId="17">#REF!</definedName>
    <definedName name="Summary_Tables_10" localSheetId="18">#REF!</definedName>
    <definedName name="Summary_Tables_10" localSheetId="22">#REF!</definedName>
    <definedName name="Summary_Tables_10" localSheetId="2">#REF!</definedName>
    <definedName name="Summary_Tables_10">#REF!</definedName>
    <definedName name="Summary_Tables_11" localSheetId="0">[2]Table2.1!#REF!</definedName>
    <definedName name="Summary_Tables_11" localSheetId="10">[2]Table2.1!#REF!</definedName>
    <definedName name="Summary_Tables_11" localSheetId="14">[2]Table2.1!#REF!</definedName>
    <definedName name="Summary_Tables_11" localSheetId="17">[2]Table2.1!#REF!</definedName>
    <definedName name="Summary_Tables_11" localSheetId="18">[2]Table2.1!#REF!</definedName>
    <definedName name="Summary_Tables_11" localSheetId="22">[2]Table2.1!#REF!</definedName>
    <definedName name="Summary_Tables_11" localSheetId="2">[2]Table2.1!#REF!</definedName>
    <definedName name="Summary_Tables_11">[2]Table2.1!#REF!</definedName>
    <definedName name="Summary_Tables_14" localSheetId="0">#REF!</definedName>
    <definedName name="Summary_Tables_14" localSheetId="10">#REF!</definedName>
    <definedName name="Summary_Tables_14" localSheetId="14">#REF!</definedName>
    <definedName name="Summary_Tables_14" localSheetId="17">#REF!</definedName>
    <definedName name="Summary_Tables_14" localSheetId="18">#REF!</definedName>
    <definedName name="Summary_Tables_14" localSheetId="22">#REF!</definedName>
    <definedName name="Summary_Tables_14" localSheetId="2">#REF!</definedName>
    <definedName name="Summary_Tables_14">#REF!</definedName>
    <definedName name="Summary_Tables_15" localSheetId="0">#REF!</definedName>
    <definedName name="Summary_Tables_15" localSheetId="10">#REF!</definedName>
    <definedName name="Summary_Tables_15" localSheetId="14">#REF!</definedName>
    <definedName name="Summary_Tables_15" localSheetId="17">#REF!</definedName>
    <definedName name="Summary_Tables_15" localSheetId="18">#REF!</definedName>
    <definedName name="Summary_Tables_15" localSheetId="22">#REF!</definedName>
    <definedName name="Summary_Tables_15" localSheetId="2">#REF!</definedName>
    <definedName name="Summary_Tables_15">#REF!</definedName>
    <definedName name="Summary_Tables_17" localSheetId="0">[2]Table3.7!#REF!</definedName>
    <definedName name="Summary_Tables_17" localSheetId="10">[2]Table3.7!#REF!</definedName>
    <definedName name="Summary_Tables_17" localSheetId="14">[2]Table3.7!#REF!</definedName>
    <definedName name="Summary_Tables_17" localSheetId="17">[2]Table3.7!#REF!</definedName>
    <definedName name="Summary_Tables_17" localSheetId="18">[2]Table3.7!#REF!</definedName>
    <definedName name="Summary_Tables_17" localSheetId="22">[2]Table3.7!#REF!</definedName>
    <definedName name="Summary_Tables_17" localSheetId="2">[2]Table3.7!#REF!</definedName>
    <definedName name="Summary_Tables_17">[2]Table3.7!#REF!</definedName>
    <definedName name="Summary_Tables_18" localSheetId="0">[2]Table3.6!#REF!</definedName>
    <definedName name="Summary_Tables_18" localSheetId="10">[2]Table3.6!#REF!</definedName>
    <definedName name="Summary_Tables_18" localSheetId="14">[2]Table3.6!#REF!</definedName>
    <definedName name="Summary_Tables_18" localSheetId="17">[2]Table3.6!#REF!</definedName>
    <definedName name="Summary_Tables_18" localSheetId="18">[2]Table3.6!#REF!</definedName>
    <definedName name="Summary_Tables_18" localSheetId="22">[2]Table3.6!#REF!</definedName>
    <definedName name="Summary_Tables_18" localSheetId="2">[2]Table3.6!#REF!</definedName>
    <definedName name="Summary_Tables_18">[2]Table3.6!#REF!</definedName>
    <definedName name="Summary_Tables_19" localSheetId="0">#REF!</definedName>
    <definedName name="Summary_Tables_19" localSheetId="10">#REF!</definedName>
    <definedName name="Summary_Tables_19" localSheetId="14">#REF!</definedName>
    <definedName name="Summary_Tables_19" localSheetId="17">#REF!</definedName>
    <definedName name="Summary_Tables_19" localSheetId="18">#REF!</definedName>
    <definedName name="Summary_Tables_19" localSheetId="22">#REF!</definedName>
    <definedName name="Summary_Tables_19" localSheetId="2">#REF!</definedName>
    <definedName name="Summary_Tables_19">#REF!</definedName>
    <definedName name="Summary_Tables_2" localSheetId="0">[2]Table1!#REF!</definedName>
    <definedName name="Summary_Tables_2" localSheetId="10">[2]Table1!#REF!</definedName>
    <definedName name="Summary_Tables_2" localSheetId="14">[2]Table1!#REF!</definedName>
    <definedName name="Summary_Tables_2" localSheetId="17">[2]Table1!#REF!</definedName>
    <definedName name="Summary_Tables_2" localSheetId="18">[2]Table1!#REF!</definedName>
    <definedName name="Summary_Tables_2" localSheetId="22">[2]Table1!#REF!</definedName>
    <definedName name="Summary_Tables_2" localSheetId="2">[2]Table1!#REF!</definedName>
    <definedName name="Summary_Tables_2">[2]Table1!#REF!</definedName>
    <definedName name="Summary_Tables_20" localSheetId="0">[2]Table4!#REF!</definedName>
    <definedName name="Summary_Tables_20" localSheetId="10">[2]Table4!#REF!</definedName>
    <definedName name="Summary_Tables_20" localSheetId="14">[2]Table4!#REF!</definedName>
    <definedName name="Summary_Tables_20" localSheetId="17">[2]Table4!#REF!</definedName>
    <definedName name="Summary_Tables_20" localSheetId="18">[2]Table4!#REF!</definedName>
    <definedName name="Summary_Tables_20" localSheetId="22">[2]Table4!#REF!</definedName>
    <definedName name="Summary_Tables_20" localSheetId="2">[2]Table4!#REF!</definedName>
    <definedName name="Summary_Tables_20">[2]Table4!#REF!</definedName>
    <definedName name="Summary_Tables_24" localSheetId="0">[2]Table8!#REF!</definedName>
    <definedName name="Summary_Tables_24" localSheetId="10">[2]Table8!#REF!</definedName>
    <definedName name="Summary_Tables_24" localSheetId="14">[2]Table8!#REF!</definedName>
    <definedName name="Summary_Tables_24" localSheetId="17">[2]Table8!#REF!</definedName>
    <definedName name="Summary_Tables_24" localSheetId="18">[2]Table8!#REF!</definedName>
    <definedName name="Summary_Tables_24" localSheetId="22">[2]Table8!#REF!</definedName>
    <definedName name="Summary_Tables_24" localSheetId="2">[2]Table8!#REF!</definedName>
    <definedName name="Summary_Tables_24">[2]Table8!#REF!</definedName>
    <definedName name="Summary_Tables_25" localSheetId="0">[2]Table2.2!#REF!</definedName>
    <definedName name="Summary_Tables_25" localSheetId="10">[2]Table2.2!#REF!</definedName>
    <definedName name="Summary_Tables_25" localSheetId="14">[2]Table2.2!#REF!</definedName>
    <definedName name="Summary_Tables_25" localSheetId="17">[2]Table2.2!#REF!</definedName>
    <definedName name="Summary_Tables_25" localSheetId="18">[2]Table2.2!#REF!</definedName>
    <definedName name="Summary_Tables_25" localSheetId="22">[2]Table2.2!#REF!</definedName>
    <definedName name="Summary_Tables_25" localSheetId="2">[2]Table2.2!#REF!</definedName>
    <definedName name="Summary_Tables_25">[2]Table2.2!#REF!</definedName>
    <definedName name="Summary_Tables_26" localSheetId="0">[2]Table2.2!#REF!</definedName>
    <definedName name="Summary_Tables_26" localSheetId="10">[2]Table2.2!#REF!</definedName>
    <definedName name="Summary_Tables_26" localSheetId="14">[2]Table2.2!#REF!</definedName>
    <definedName name="Summary_Tables_26" localSheetId="17">[2]Table2.2!#REF!</definedName>
    <definedName name="Summary_Tables_26" localSheetId="18">[2]Table2.2!#REF!</definedName>
    <definedName name="Summary_Tables_26" localSheetId="22">[2]Table2.2!#REF!</definedName>
    <definedName name="Summary_Tables_26" localSheetId="2">[2]Table2.2!#REF!</definedName>
    <definedName name="Summary_Tables_26">[2]Table2.2!#REF!</definedName>
    <definedName name="Summary_Tables_27" localSheetId="0">#REF!</definedName>
    <definedName name="Summary_Tables_27" localSheetId="10">#REF!</definedName>
    <definedName name="Summary_Tables_27" localSheetId="14">#REF!</definedName>
    <definedName name="Summary_Tables_27" localSheetId="17">#REF!</definedName>
    <definedName name="Summary_Tables_27" localSheetId="18">#REF!</definedName>
    <definedName name="Summary_Tables_27" localSheetId="22">#REF!</definedName>
    <definedName name="Summary_Tables_27" localSheetId="2">#REF!</definedName>
    <definedName name="Summary_Tables_27">#REF!</definedName>
    <definedName name="Summary_Tables_28" localSheetId="0">'[2]Table 2'!#REF!</definedName>
    <definedName name="Summary_Tables_28" localSheetId="10">'[2]Table 2'!#REF!</definedName>
    <definedName name="Summary_Tables_28" localSheetId="14">'[2]Table 2'!#REF!</definedName>
    <definedName name="Summary_Tables_28" localSheetId="17">'[2]Table 2'!#REF!</definedName>
    <definedName name="Summary_Tables_28" localSheetId="18">'[2]Table 2'!#REF!</definedName>
    <definedName name="Summary_Tables_28" localSheetId="22">'[2]Table 2'!#REF!</definedName>
    <definedName name="Summary_Tables_28" localSheetId="2">'[2]Table 2'!#REF!</definedName>
    <definedName name="Summary_Tables_28">'[2]Table 2'!#REF!</definedName>
    <definedName name="Summary_Tables_29" localSheetId="0">'[2]Table 2'!#REF!</definedName>
    <definedName name="Summary_Tables_29" localSheetId="10">'[2]Table 2'!#REF!</definedName>
    <definedName name="Summary_Tables_29" localSheetId="14">'[2]Table 2'!#REF!</definedName>
    <definedName name="Summary_Tables_29" localSheetId="17">'[2]Table 2'!#REF!</definedName>
    <definedName name="Summary_Tables_29" localSheetId="18">'[2]Table 2'!#REF!</definedName>
    <definedName name="Summary_Tables_29" localSheetId="22">'[2]Table 2'!#REF!</definedName>
    <definedName name="Summary_Tables_29" localSheetId="2">'[2]Table 2'!#REF!</definedName>
    <definedName name="Summary_Tables_29">'[2]Table 2'!#REF!</definedName>
    <definedName name="Summary_Tables_3" localSheetId="0">[4]Table2.2!#REF!</definedName>
    <definedName name="Summary_Tables_3" localSheetId="10">[4]Table2.2!#REF!</definedName>
    <definedName name="Summary_Tables_3" localSheetId="14">[4]Table2.2!#REF!</definedName>
    <definedName name="Summary_Tables_3" localSheetId="17">[4]Table2.2!#REF!</definedName>
    <definedName name="Summary_Tables_3" localSheetId="18">[4]Table2.2!#REF!</definedName>
    <definedName name="Summary_Tables_3" localSheetId="22">[4]Table2.2!#REF!</definedName>
    <definedName name="Summary_Tables_3" localSheetId="2">[4]Table2.2!#REF!</definedName>
    <definedName name="Summary_Tables_3">[4]Table2.2!#REF!</definedName>
    <definedName name="Summary_Tables_30" localSheetId="0">'[2]Table 2'!#REF!</definedName>
    <definedName name="Summary_Tables_30" localSheetId="10">'[2]Table 2'!#REF!</definedName>
    <definedName name="Summary_Tables_30" localSheetId="14">'[2]Table 2'!#REF!</definedName>
    <definedName name="Summary_Tables_30" localSheetId="17">'[2]Table 2'!#REF!</definedName>
    <definedName name="Summary_Tables_30" localSheetId="18">'[2]Table 2'!#REF!</definedName>
    <definedName name="Summary_Tables_30" localSheetId="22">'[2]Table 2'!#REF!</definedName>
    <definedName name="Summary_Tables_30" localSheetId="2">'[2]Table 2'!#REF!</definedName>
    <definedName name="Summary_Tables_30">'[2]Table 2'!#REF!</definedName>
    <definedName name="Summary_Tables_31" localSheetId="0">#REF!</definedName>
    <definedName name="Summary_Tables_31" localSheetId="10">#REF!</definedName>
    <definedName name="Summary_Tables_31" localSheetId="14">#REF!</definedName>
    <definedName name="Summary_Tables_31" localSheetId="17">#REF!</definedName>
    <definedName name="Summary_Tables_31" localSheetId="18">#REF!</definedName>
    <definedName name="Summary_Tables_31" localSheetId="22">#REF!</definedName>
    <definedName name="Summary_Tables_31" localSheetId="2">#REF!</definedName>
    <definedName name="Summary_Tables_31">#REF!</definedName>
    <definedName name="Summary_Tables_32" localSheetId="0">#REF!</definedName>
    <definedName name="Summary_Tables_32" localSheetId="10">#REF!</definedName>
    <definedName name="Summary_Tables_32" localSheetId="14">#REF!</definedName>
    <definedName name="Summary_Tables_32" localSheetId="17">#REF!</definedName>
    <definedName name="Summary_Tables_32" localSheetId="18">#REF!</definedName>
    <definedName name="Summary_Tables_32" localSheetId="22">#REF!</definedName>
    <definedName name="Summary_Tables_32" localSheetId="2">#REF!</definedName>
    <definedName name="Summary_Tables_32">#REF!</definedName>
    <definedName name="Summary_Tables_34" localSheetId="0">[2]Table3.8a!#REF!</definedName>
    <definedName name="Summary_Tables_34" localSheetId="10">[2]Table3.8a!#REF!</definedName>
    <definedName name="Summary_Tables_34" localSheetId="14">[2]Table3.8a!#REF!</definedName>
    <definedName name="Summary_Tables_34" localSheetId="17">[2]Table3.8a!#REF!</definedName>
    <definedName name="Summary_Tables_34" localSheetId="18">[2]Table3.8a!#REF!</definedName>
    <definedName name="Summary_Tables_34" localSheetId="22">[2]Table3.8a!#REF!</definedName>
    <definedName name="Summary_Tables_34" localSheetId="2">[2]Table3.8a!#REF!</definedName>
    <definedName name="Summary_Tables_34">[2]Table3.8a!#REF!</definedName>
    <definedName name="Summary_Tables_35" localSheetId="0">[2]Table3.8b!#REF!</definedName>
    <definedName name="Summary_Tables_35" localSheetId="10">[2]Table3.8b!#REF!</definedName>
    <definedName name="Summary_Tables_35" localSheetId="14">[2]Table3.8b!#REF!</definedName>
    <definedName name="Summary_Tables_35" localSheetId="17">[2]Table3.8b!#REF!</definedName>
    <definedName name="Summary_Tables_35" localSheetId="18">[2]Table3.8b!#REF!</definedName>
    <definedName name="Summary_Tables_35" localSheetId="22">[2]Table3.8b!#REF!</definedName>
    <definedName name="Summary_Tables_35" localSheetId="2">[2]Table3.8b!#REF!</definedName>
    <definedName name="Summary_Tables_35">[2]Table3.8b!#REF!</definedName>
    <definedName name="Summary_Tables_36" localSheetId="0">#REF!</definedName>
    <definedName name="Summary_Tables_36" localSheetId="10">#REF!</definedName>
    <definedName name="Summary_Tables_36" localSheetId="14">#REF!</definedName>
    <definedName name="Summary_Tables_36" localSheetId="17">#REF!</definedName>
    <definedName name="Summary_Tables_36" localSheetId="18">#REF!</definedName>
    <definedName name="Summary_Tables_36" localSheetId="22">#REF!</definedName>
    <definedName name="Summary_Tables_36" localSheetId="2">#REF!</definedName>
    <definedName name="Summary_Tables_36">#REF!</definedName>
    <definedName name="Summary_Tables_37" localSheetId="0">[2]Table3.8c!#REF!</definedName>
    <definedName name="Summary_Tables_37" localSheetId="10">[2]Table3.8c!#REF!</definedName>
    <definedName name="Summary_Tables_37" localSheetId="14">[2]Table3.8c!#REF!</definedName>
    <definedName name="Summary_Tables_37" localSheetId="17">[2]Table3.8c!#REF!</definedName>
    <definedName name="Summary_Tables_37" localSheetId="18">[2]Table3.8c!#REF!</definedName>
    <definedName name="Summary_Tables_37" localSheetId="22">[2]Table3.8c!#REF!</definedName>
    <definedName name="Summary_Tables_37" localSheetId="2">[2]Table3.8c!#REF!</definedName>
    <definedName name="Summary_Tables_37">[2]Table3.8c!#REF!</definedName>
    <definedName name="Summary_Tables_38" localSheetId="0">[2]Table3.6!#REF!</definedName>
    <definedName name="Summary_Tables_38" localSheetId="10">[2]Table3.6!#REF!</definedName>
    <definedName name="Summary_Tables_38" localSheetId="14">[2]Table3.6!#REF!</definedName>
    <definedName name="Summary_Tables_38" localSheetId="17">[2]Table3.6!#REF!</definedName>
    <definedName name="Summary_Tables_38" localSheetId="18">[2]Table3.6!#REF!</definedName>
    <definedName name="Summary_Tables_38" localSheetId="22">[2]Table3.6!#REF!</definedName>
    <definedName name="Summary_Tables_38" localSheetId="2">[2]Table3.6!#REF!</definedName>
    <definedName name="Summary_Tables_38">[2]Table3.6!#REF!</definedName>
    <definedName name="Summary_Tables_4" localSheetId="0">[4]Table2.2!#REF!</definedName>
    <definedName name="Summary_Tables_4" localSheetId="10">[4]Table2.2!#REF!</definedName>
    <definedName name="Summary_Tables_4" localSheetId="14">[4]Table2.2!#REF!</definedName>
    <definedName name="Summary_Tables_4" localSheetId="17">[4]Table2.2!#REF!</definedName>
    <definedName name="Summary_Tables_4" localSheetId="18">[4]Table2.2!#REF!</definedName>
    <definedName name="Summary_Tables_4" localSheetId="22">[4]Table2.2!#REF!</definedName>
    <definedName name="Summary_Tables_4" localSheetId="2">[4]Table2.2!#REF!</definedName>
    <definedName name="Summary_Tables_4">[4]Table2.2!#REF!</definedName>
    <definedName name="Summary_Tables_44" localSheetId="0">[2]Table2.1!#REF!</definedName>
    <definedName name="Summary_Tables_44" localSheetId="10">[2]Table2.1!#REF!</definedName>
    <definedName name="Summary_Tables_44" localSheetId="14">[2]Table2.1!#REF!</definedName>
    <definedName name="Summary_Tables_44" localSheetId="17">[2]Table2.1!#REF!</definedName>
    <definedName name="Summary_Tables_44" localSheetId="18">[2]Table2.1!#REF!</definedName>
    <definedName name="Summary_Tables_44" localSheetId="22">[2]Table2.1!#REF!</definedName>
    <definedName name="Summary_Tables_44" localSheetId="2">[2]Table2.1!#REF!</definedName>
    <definedName name="Summary_Tables_44">[2]Table2.1!#REF!</definedName>
    <definedName name="Summary_Tables_45" localSheetId="0">[2]Table2.2!#REF!</definedName>
    <definedName name="Summary_Tables_45" localSheetId="10">[2]Table2.2!#REF!</definedName>
    <definedName name="Summary_Tables_45" localSheetId="14">[2]Table2.2!#REF!</definedName>
    <definedName name="Summary_Tables_45" localSheetId="17">[2]Table2.2!#REF!</definedName>
    <definedName name="Summary_Tables_45" localSheetId="18">[2]Table2.2!#REF!</definedName>
    <definedName name="Summary_Tables_45" localSheetId="22">[2]Table2.2!#REF!</definedName>
    <definedName name="Summary_Tables_45" localSheetId="2">[2]Table2.2!#REF!</definedName>
    <definedName name="Summary_Tables_45">[2]Table2.2!#REF!</definedName>
    <definedName name="Summary_Tables_46" localSheetId="0">[2]Table2.2!#REF!</definedName>
    <definedName name="Summary_Tables_46" localSheetId="10">[2]Table2.2!#REF!</definedName>
    <definedName name="Summary_Tables_46" localSheetId="14">[2]Table2.2!#REF!</definedName>
    <definedName name="Summary_Tables_46" localSheetId="17">[2]Table2.2!#REF!</definedName>
    <definedName name="Summary_Tables_46" localSheetId="18">[2]Table2.2!#REF!</definedName>
    <definedName name="Summary_Tables_46" localSheetId="22">[2]Table2.2!#REF!</definedName>
    <definedName name="Summary_Tables_46" localSheetId="2">[2]Table2.2!#REF!</definedName>
    <definedName name="Summary_Tables_46">[2]Table2.2!#REF!</definedName>
    <definedName name="Summary_Tables_5" localSheetId="0">[4]Table2.2!#REF!</definedName>
    <definedName name="Summary_Tables_5" localSheetId="10">[4]Table2.2!#REF!</definedName>
    <definedName name="Summary_Tables_5" localSheetId="14">[4]Table2.2!#REF!</definedName>
    <definedName name="Summary_Tables_5" localSheetId="17">[4]Table2.2!#REF!</definedName>
    <definedName name="Summary_Tables_5" localSheetId="18">[4]Table2.2!#REF!</definedName>
    <definedName name="Summary_Tables_5" localSheetId="22">[4]Table2.2!#REF!</definedName>
    <definedName name="Summary_Tables_5" localSheetId="2">[4]Table2.2!#REF!</definedName>
    <definedName name="Summary_Tables_5">[4]Table2.2!#REF!</definedName>
    <definedName name="Z_B5B3C281_3E7C_11D3_BF6D_444553540000_.wvu.Cols" localSheetId="0" hidden="1">#REF!,#REF!,#REF!,#REF!</definedName>
    <definedName name="Z_B5B3C281_3E7C_11D3_BF6D_444553540000_.wvu.Cols" localSheetId="10" hidden="1">#REF!,#REF!,#REF!,#REF!</definedName>
    <definedName name="Z_B5B3C281_3E7C_11D3_BF6D_444553540000_.wvu.Cols" localSheetId="14" hidden="1">#REF!,#REF!,#REF!,#REF!</definedName>
    <definedName name="Z_B5B3C281_3E7C_11D3_BF6D_444553540000_.wvu.Cols" localSheetId="17" hidden="1">#REF!,#REF!,#REF!,#REF!</definedName>
    <definedName name="Z_B5B3C281_3E7C_11D3_BF6D_444553540000_.wvu.Cols" localSheetId="18" hidden="1">#REF!,#REF!,#REF!,#REF!</definedName>
    <definedName name="Z_B5B3C281_3E7C_11D3_BF6D_444553540000_.wvu.Cols" localSheetId="22" hidden="1">#REF!,#REF!,#REF!,#REF!</definedName>
    <definedName name="Z_B5B3C281_3E7C_11D3_BF6D_444553540000_.wvu.Cols" localSheetId="2" hidden="1">#REF!,#REF!,#REF!,#REF!</definedName>
    <definedName name="Z_B5B3C281_3E7C_11D3_BF6D_444553540000_.wvu.Cols" hidden="1">#REF!,#REF!,#REF!,#REF!</definedName>
    <definedName name="Z_B5B3C281_3E7C_11D3_BF6D_444553540000_.wvu.PrintArea" localSheetId="0" hidden="1">#REF!</definedName>
    <definedName name="Z_B5B3C281_3E7C_11D3_BF6D_444553540000_.wvu.PrintArea" localSheetId="10" hidden="1">#REF!</definedName>
    <definedName name="Z_B5B3C281_3E7C_11D3_BF6D_444553540000_.wvu.PrintArea" localSheetId="14" hidden="1">#REF!</definedName>
    <definedName name="Z_B5B3C281_3E7C_11D3_BF6D_444553540000_.wvu.PrintArea" localSheetId="17" hidden="1">#REF!</definedName>
    <definedName name="Z_B5B3C281_3E7C_11D3_BF6D_444553540000_.wvu.PrintArea" localSheetId="18" hidden="1">#REF!</definedName>
    <definedName name="Z_B5B3C281_3E7C_11D3_BF6D_444553540000_.wvu.PrintArea" localSheetId="22" hidden="1">#REF!</definedName>
    <definedName name="Z_B5B3C281_3E7C_11D3_BF6D_444553540000_.wvu.PrintArea" localSheetId="2" hidden="1">#REF!</definedName>
    <definedName name="Z_B5B3C281_3E7C_11D3_BF6D_444553540000_.wvu.PrintArea" hidden="1">#REF!</definedName>
    <definedName name="Z_B5B3C281_3E7C_11D3_BF6D_444553540000_.wvu.Rows" localSheetId="0" hidden="1">#REF!</definedName>
    <definedName name="Z_B5B3C281_3E7C_11D3_BF6D_444553540000_.wvu.Rows" localSheetId="10" hidden="1">#REF!</definedName>
    <definedName name="Z_B5B3C281_3E7C_11D3_BF6D_444553540000_.wvu.Rows" localSheetId="14" hidden="1">#REF!</definedName>
    <definedName name="Z_B5B3C281_3E7C_11D3_BF6D_444553540000_.wvu.Rows" localSheetId="17" hidden="1">#REF!</definedName>
    <definedName name="Z_B5B3C281_3E7C_11D3_BF6D_444553540000_.wvu.Rows" localSheetId="18" hidden="1">#REF!</definedName>
    <definedName name="Z_B5B3C281_3E7C_11D3_BF6D_444553540000_.wvu.Rows" localSheetId="22" hidden="1">#REF!</definedName>
    <definedName name="Z_B5B3C281_3E7C_11D3_BF6D_444553540000_.wvu.Rows" localSheetId="2" hidden="1">#REF!</definedName>
    <definedName name="Z_B5B3C281_3E7C_11D3_BF6D_444553540000_.wvu.Row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4" l="1"/>
  <c r="C7" i="44"/>
  <c r="D7" i="44"/>
  <c r="E7" i="44"/>
  <c r="B8" i="44"/>
  <c r="C8" i="44"/>
  <c r="D8" i="44"/>
  <c r="E8" i="44"/>
  <c r="B9" i="44"/>
  <c r="C9" i="44"/>
  <c r="D9" i="44"/>
  <c r="E9" i="44"/>
  <c r="B10" i="44"/>
  <c r="C10" i="44"/>
  <c r="D10" i="44"/>
  <c r="E10" i="44"/>
  <c r="B11" i="44"/>
  <c r="C11" i="44"/>
  <c r="D11" i="44"/>
  <c r="E11" i="44"/>
  <c r="B12" i="44"/>
  <c r="C12" i="44"/>
  <c r="D12" i="44"/>
  <c r="E12" i="44"/>
  <c r="B13" i="44"/>
  <c r="C13" i="44"/>
  <c r="D13" i="44"/>
  <c r="E13" i="44"/>
  <c r="B14" i="44"/>
  <c r="C14" i="44"/>
  <c r="D14" i="44"/>
  <c r="E14" i="44"/>
  <c r="B15" i="44"/>
  <c r="C15" i="44"/>
  <c r="D15" i="44"/>
  <c r="E15" i="44"/>
  <c r="B16" i="44"/>
  <c r="C16" i="44"/>
  <c r="D16" i="44"/>
  <c r="E16" i="44"/>
  <c r="B17" i="44"/>
  <c r="C17" i="44"/>
  <c r="D17" i="44"/>
  <c r="E17" i="44"/>
  <c r="C11" i="42" l="1"/>
  <c r="F11" i="42"/>
  <c r="E11" i="42"/>
  <c r="D11" i="42"/>
  <c r="G11" i="42" l="1"/>
  <c r="I11" i="42"/>
  <c r="H11" i="42"/>
  <c r="J11" i="42"/>
  <c r="K5" i="35" l="1"/>
  <c r="L5" i="35"/>
  <c r="M5" i="35"/>
  <c r="Q5" i="35"/>
  <c r="R5" i="35"/>
  <c r="S5" i="35"/>
  <c r="K6" i="35"/>
  <c r="L6" i="35"/>
  <c r="M6" i="35"/>
  <c r="Q6" i="35"/>
  <c r="R6" i="35"/>
  <c r="S6" i="35"/>
  <c r="K7" i="35"/>
  <c r="L7" i="35"/>
  <c r="M7" i="35"/>
  <c r="Q7" i="35"/>
  <c r="R7" i="35"/>
  <c r="S7" i="35"/>
  <c r="K8" i="35"/>
  <c r="L8" i="35"/>
  <c r="M8" i="35"/>
  <c r="Q8" i="35"/>
  <c r="R8" i="35"/>
  <c r="S8" i="35"/>
  <c r="K9" i="35"/>
  <c r="L9" i="35"/>
  <c r="M9" i="35"/>
  <c r="Q9" i="35"/>
  <c r="R9" i="35"/>
  <c r="S9" i="35"/>
  <c r="K10" i="35"/>
  <c r="L10" i="35"/>
  <c r="M10" i="35"/>
  <c r="Q10" i="35"/>
  <c r="R10" i="35"/>
  <c r="S10" i="35"/>
  <c r="K11" i="35"/>
  <c r="L11" i="35"/>
  <c r="M11" i="35"/>
  <c r="Q11" i="35"/>
  <c r="R11" i="35"/>
  <c r="S11" i="35"/>
  <c r="K12" i="35"/>
  <c r="L12" i="35"/>
  <c r="M12" i="35"/>
  <c r="Q12" i="35"/>
  <c r="R12" i="35"/>
  <c r="S12" i="35"/>
  <c r="K13" i="35"/>
  <c r="L13" i="35"/>
  <c r="M13" i="35"/>
  <c r="Q13" i="35"/>
  <c r="R13" i="35"/>
  <c r="S13" i="35"/>
  <c r="K14" i="35"/>
  <c r="L14" i="35"/>
  <c r="M14" i="35"/>
  <c r="Q14" i="35"/>
  <c r="R14" i="35"/>
  <c r="S14" i="35"/>
  <c r="K15" i="35"/>
  <c r="L15" i="35"/>
  <c r="M15" i="35"/>
  <c r="Q15" i="35"/>
  <c r="R15" i="35"/>
  <c r="S15" i="35"/>
  <c r="K16" i="35"/>
  <c r="L16" i="35"/>
  <c r="M16" i="35"/>
  <c r="Q16" i="35"/>
  <c r="R16" i="35"/>
  <c r="S16" i="35"/>
  <c r="K17" i="35"/>
  <c r="L17" i="35"/>
  <c r="M17" i="35"/>
  <c r="Q17" i="35"/>
  <c r="R17" i="35"/>
  <c r="S17" i="35"/>
  <c r="K18" i="35"/>
  <c r="L18" i="35"/>
  <c r="M18" i="35"/>
  <c r="Q18" i="35"/>
  <c r="R18" i="35"/>
  <c r="S18" i="35"/>
  <c r="K19" i="35"/>
  <c r="L19" i="35"/>
  <c r="M19" i="35"/>
  <c r="Q19" i="35"/>
  <c r="R19" i="35"/>
  <c r="S19" i="35"/>
  <c r="K20" i="35"/>
  <c r="L20" i="35"/>
  <c r="M20" i="35"/>
  <c r="Q20" i="35"/>
  <c r="R20" i="35"/>
  <c r="S20" i="35"/>
  <c r="K21" i="35"/>
  <c r="L21" i="35"/>
  <c r="M21" i="35"/>
  <c r="Q21" i="35"/>
  <c r="R21" i="35"/>
  <c r="S21" i="35"/>
  <c r="K22" i="35"/>
  <c r="L22" i="35"/>
  <c r="M22" i="35"/>
  <c r="Q22" i="35"/>
  <c r="R22" i="35"/>
  <c r="S22" i="35"/>
  <c r="K23" i="35"/>
  <c r="L23" i="35"/>
  <c r="M23" i="35"/>
  <c r="Q23" i="35"/>
  <c r="R23" i="35"/>
  <c r="S23" i="35"/>
  <c r="K24" i="35"/>
  <c r="L24" i="35"/>
  <c r="M24" i="35"/>
  <c r="Q24" i="35"/>
  <c r="R24" i="35"/>
  <c r="S24" i="35"/>
  <c r="K25" i="35"/>
  <c r="L25" i="35"/>
  <c r="M25" i="35"/>
  <c r="Q25" i="35"/>
  <c r="R25" i="35"/>
  <c r="S25" i="35"/>
  <c r="K26" i="35"/>
  <c r="L26" i="35"/>
  <c r="M26" i="35"/>
  <c r="Q26" i="35"/>
  <c r="R26" i="35"/>
  <c r="S26" i="35"/>
  <c r="K27" i="35"/>
  <c r="L27" i="35"/>
  <c r="M27" i="35"/>
  <c r="Q27" i="35"/>
  <c r="R27" i="35"/>
  <c r="S27" i="35"/>
  <c r="K28" i="35"/>
  <c r="L28" i="35"/>
  <c r="M28" i="35"/>
  <c r="Q28" i="35"/>
  <c r="R28" i="35"/>
  <c r="S28" i="35"/>
  <c r="K29" i="35"/>
  <c r="L29" i="35"/>
  <c r="M29" i="35"/>
  <c r="Q29" i="35"/>
  <c r="R29" i="35"/>
  <c r="S29" i="35"/>
  <c r="K30" i="35"/>
  <c r="L30" i="35"/>
  <c r="M30" i="35"/>
  <c r="Q30" i="35"/>
  <c r="R30" i="35"/>
  <c r="S30" i="35"/>
  <c r="K31" i="35"/>
  <c r="L31" i="35"/>
  <c r="M31" i="35"/>
  <c r="Q31" i="35"/>
  <c r="R31" i="35"/>
  <c r="S31" i="35"/>
  <c r="K32" i="35"/>
  <c r="L32" i="35"/>
  <c r="M32" i="35"/>
  <c r="Q32" i="35"/>
  <c r="R32" i="35"/>
  <c r="S32" i="35"/>
  <c r="K33" i="35"/>
  <c r="L33" i="35"/>
  <c r="M33" i="35"/>
  <c r="Q33" i="35"/>
  <c r="R33" i="35"/>
  <c r="S33" i="35"/>
  <c r="K34" i="35"/>
  <c r="L34" i="35"/>
  <c r="M34" i="35"/>
  <c r="Q34" i="35"/>
  <c r="R34" i="35"/>
  <c r="S34" i="35"/>
  <c r="K35" i="35"/>
  <c r="L35" i="35"/>
  <c r="M35" i="35"/>
  <c r="Q35" i="35"/>
  <c r="R35" i="35"/>
  <c r="S35" i="35"/>
  <c r="K36" i="35"/>
  <c r="L36" i="35"/>
  <c r="M36" i="35"/>
  <c r="Q36" i="35"/>
  <c r="R36" i="35"/>
  <c r="S36" i="35"/>
  <c r="K37" i="35"/>
  <c r="L37" i="35"/>
  <c r="M37" i="35"/>
  <c r="Q37" i="35"/>
  <c r="R37" i="35"/>
  <c r="S37" i="35"/>
  <c r="K38" i="35"/>
  <c r="L38" i="35"/>
  <c r="M38" i="35"/>
  <c r="Q38" i="35"/>
  <c r="R38" i="35"/>
  <c r="S38" i="35"/>
  <c r="K39" i="35"/>
  <c r="L39" i="35"/>
  <c r="M39" i="35"/>
  <c r="Q39" i="35"/>
  <c r="R39" i="35"/>
  <c r="S39" i="35"/>
  <c r="K40" i="35"/>
  <c r="L40" i="35"/>
  <c r="M40" i="35"/>
  <c r="Q40" i="35"/>
  <c r="R40" i="35"/>
  <c r="S40" i="35"/>
  <c r="K41" i="35"/>
  <c r="L41" i="35"/>
  <c r="M41" i="35"/>
  <c r="Q41" i="35"/>
  <c r="R41" i="35"/>
  <c r="S41" i="35"/>
  <c r="C42" i="35"/>
  <c r="D42" i="35"/>
  <c r="K42" i="35"/>
  <c r="M42" i="35" s="1"/>
  <c r="L42" i="35"/>
  <c r="Q42" i="35"/>
  <c r="R42" i="35"/>
  <c r="S42" i="35"/>
  <c r="C43" i="35"/>
  <c r="D43" i="35"/>
  <c r="K43" i="35"/>
  <c r="M43" i="35" s="1"/>
  <c r="L43" i="35"/>
  <c r="Q43" i="35"/>
  <c r="R43" i="35"/>
  <c r="S43" i="35"/>
  <c r="C44" i="35"/>
  <c r="D44" i="35"/>
  <c r="K44" i="35"/>
  <c r="M44" i="35" s="1"/>
  <c r="L44" i="35"/>
  <c r="Q44" i="35"/>
  <c r="R44" i="35"/>
  <c r="S44" i="35"/>
  <c r="K45" i="35"/>
  <c r="L45" i="35"/>
  <c r="M45" i="35"/>
  <c r="Q45" i="35"/>
  <c r="R45" i="35"/>
  <c r="S45" i="35"/>
  <c r="K46" i="35"/>
  <c r="L46" i="35"/>
  <c r="M46" i="35"/>
  <c r="Q46" i="35"/>
  <c r="R46" i="35"/>
  <c r="S46" i="35"/>
  <c r="K47" i="35"/>
  <c r="L47" i="35"/>
  <c r="M47" i="35"/>
  <c r="Q47" i="35"/>
  <c r="R47" i="35"/>
  <c r="S47" i="35"/>
  <c r="K48" i="35"/>
  <c r="L48" i="35"/>
  <c r="M48" i="35"/>
  <c r="Q48" i="35"/>
  <c r="R48" i="35"/>
  <c r="S48" i="35"/>
  <c r="K49" i="35"/>
  <c r="L49" i="35"/>
  <c r="M49" i="35"/>
  <c r="Q49" i="35"/>
  <c r="R49" i="35"/>
  <c r="S49" i="35"/>
  <c r="K50" i="35"/>
  <c r="L50" i="35"/>
  <c r="M50" i="35"/>
  <c r="Q50" i="35"/>
  <c r="R50" i="35"/>
  <c r="S50" i="35"/>
  <c r="K51" i="35"/>
  <c r="L51" i="35"/>
  <c r="M51" i="35"/>
  <c r="Q51" i="35"/>
  <c r="R51" i="35"/>
  <c r="S51" i="35"/>
  <c r="K52" i="35"/>
  <c r="L52" i="35"/>
  <c r="M52" i="35"/>
  <c r="Q52" i="35"/>
  <c r="R52" i="35"/>
  <c r="S52" i="35"/>
  <c r="C50" i="33" l="1"/>
  <c r="D50" i="33" s="1"/>
  <c r="D49" i="33"/>
  <c r="C49" i="33"/>
  <c r="C48" i="33"/>
  <c r="D48" i="33" s="1"/>
  <c r="C47" i="33"/>
  <c r="D47" i="33" s="1"/>
  <c r="C46" i="33"/>
  <c r="D46" i="33" s="1"/>
  <c r="D45" i="33"/>
  <c r="C45" i="33"/>
  <c r="C44" i="33"/>
  <c r="D44" i="33" s="1"/>
  <c r="C43" i="33"/>
  <c r="D43" i="33" s="1"/>
  <c r="D42" i="33"/>
  <c r="C42" i="33"/>
  <c r="D41" i="33"/>
  <c r="C41" i="33"/>
  <c r="C40" i="33"/>
  <c r="D40" i="33" s="1"/>
  <c r="C39" i="33"/>
  <c r="D39" i="33" s="1"/>
  <c r="D38" i="33"/>
  <c r="C38" i="33"/>
  <c r="D37" i="33"/>
  <c r="C37" i="33"/>
  <c r="C36" i="33"/>
  <c r="D36" i="33" s="1"/>
  <c r="C35" i="33"/>
  <c r="D35" i="33" s="1"/>
  <c r="D34" i="33"/>
  <c r="C34" i="33"/>
  <c r="D33" i="33"/>
  <c r="C33" i="33"/>
  <c r="C32" i="33"/>
  <c r="D32" i="33" s="1"/>
  <c r="C31" i="33"/>
  <c r="D31" i="33" s="1"/>
  <c r="D30" i="33"/>
  <c r="C30" i="33"/>
  <c r="D29" i="33"/>
  <c r="C29" i="33"/>
  <c r="C28" i="33"/>
  <c r="D28" i="33" s="1"/>
  <c r="C27" i="33"/>
  <c r="D27" i="33" s="1"/>
  <c r="D26" i="33"/>
  <c r="C26" i="33"/>
  <c r="D25" i="33"/>
  <c r="C25" i="33"/>
  <c r="C24" i="33"/>
  <c r="D24" i="33" s="1"/>
  <c r="C23" i="33"/>
  <c r="D23" i="33" s="1"/>
  <c r="D22" i="33"/>
  <c r="C22" i="33"/>
  <c r="D21" i="33"/>
  <c r="C21" i="33"/>
  <c r="C20" i="33"/>
  <c r="D20" i="33" s="1"/>
  <c r="C19" i="33"/>
  <c r="D19" i="33" s="1"/>
  <c r="D18" i="33"/>
  <c r="C18" i="33"/>
  <c r="D17" i="33"/>
  <c r="C17" i="33"/>
  <c r="C16" i="33"/>
  <c r="D16" i="33" s="1"/>
  <c r="C15" i="33"/>
  <c r="D15" i="33" s="1"/>
  <c r="D14" i="33"/>
  <c r="C14" i="33"/>
  <c r="D13" i="33"/>
  <c r="C13" i="33"/>
  <c r="C12" i="33"/>
  <c r="D12" i="33" s="1"/>
  <c r="C11" i="33"/>
  <c r="D11" i="33" s="1"/>
  <c r="D10" i="33"/>
  <c r="C10" i="33"/>
  <c r="D9" i="33"/>
  <c r="C9" i="33"/>
  <c r="C8" i="33"/>
  <c r="D8" i="33" s="1"/>
  <c r="C7" i="33"/>
  <c r="D7" i="33" s="1"/>
  <c r="D6" i="33"/>
  <c r="C6" i="33"/>
  <c r="D5" i="33"/>
  <c r="C5" i="33"/>
  <c r="G7" i="30" l="1"/>
  <c r="F7" i="30"/>
  <c r="E7" i="30"/>
  <c r="D7" i="30"/>
  <c r="C7" i="30"/>
  <c r="B7" i="30"/>
  <c r="G6" i="30"/>
  <c r="F6" i="30"/>
  <c r="E6" i="30"/>
  <c r="D6" i="30"/>
  <c r="C6" i="30"/>
  <c r="B6" i="30"/>
  <c r="G13" i="8" l="1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10" i="8"/>
  <c r="F10" i="8"/>
  <c r="E10" i="8"/>
  <c r="D10" i="8"/>
  <c r="C10" i="8"/>
  <c r="B10" i="8"/>
  <c r="G9" i="8"/>
  <c r="F9" i="8"/>
  <c r="E9" i="8"/>
  <c r="D9" i="8"/>
  <c r="C9" i="8"/>
  <c r="B9" i="8"/>
  <c r="B14" i="3"/>
  <c r="B13" i="3"/>
  <c r="B12" i="3"/>
  <c r="B11" i="3"/>
  <c r="B10" i="3"/>
  <c r="B9" i="3"/>
  <c r="B8" i="3"/>
  <c r="B7" i="3"/>
  <c r="B6" i="3"/>
  <c r="B5" i="3"/>
  <c r="B4" i="3"/>
</calcChain>
</file>

<file path=xl/sharedStrings.xml><?xml version="1.0" encoding="utf-8"?>
<sst xmlns="http://schemas.openxmlformats.org/spreadsheetml/2006/main" count="345" uniqueCount="204">
  <si>
    <t>Total value added at basic prices</t>
  </si>
  <si>
    <t>Personal 
services</t>
  </si>
  <si>
    <t>Government 
services</t>
  </si>
  <si>
    <t>Business 
services</t>
  </si>
  <si>
    <t>Logistics</t>
  </si>
  <si>
    <t>Trade</t>
  </si>
  <si>
    <t>Construc-
tion</t>
  </si>
  <si>
    <t>Utilities</t>
  </si>
  <si>
    <t>Manufac-
turing</t>
  </si>
  <si>
    <t>Mining</t>
  </si>
  <si>
    <t>Agri-
culture</t>
  </si>
  <si>
    <t>Total value 
added</t>
  </si>
  <si>
    <t>Q3 2021</t>
  </si>
  <si>
    <t>Q1 2020</t>
  </si>
  <si>
    <t>Q1 2020 to Q3 2021</t>
  </si>
  <si>
    <t>constant, seasonally adjusted, annualised R mns</t>
  </si>
  <si>
    <t>Recovery by sector</t>
  </si>
  <si>
    <t>Manufacturing sales</t>
  </si>
  <si>
    <t>Q2 2021</t>
  </si>
  <si>
    <t>Q1 2021</t>
  </si>
  <si>
    <t>Q4 2020</t>
  </si>
  <si>
    <t>Q3 2020</t>
  </si>
  <si>
    <t>Q2 2020</t>
  </si>
  <si>
    <t>Source: Statistics South Africa. Mining Production and Sales. P2041. Excel spreadsheet from 2003</t>
  </si>
  <si>
    <t>value</t>
  </si>
  <si>
    <t>volume</t>
  </si>
  <si>
    <t>PGMs</t>
  </si>
  <si>
    <t>Iron ore</t>
  </si>
  <si>
    <t>Gold</t>
  </si>
  <si>
    <t>Coal</t>
  </si>
  <si>
    <t>sales in constant R100 millions, not seasonally adjusted (reflated to June 2021 using CPI)</t>
  </si>
  <si>
    <t>Production volume: January = 100, seasonally adjusted;</t>
  </si>
  <si>
    <t>Mining production and sales</t>
  </si>
  <si>
    <t>platinum</t>
  </si>
  <si>
    <t>gold</t>
  </si>
  <si>
    <t>coal</t>
  </si>
  <si>
    <t>Manufacturing</t>
  </si>
  <si>
    <t>Construction</t>
  </si>
  <si>
    <t>Other</t>
  </si>
  <si>
    <t>Agriculture</t>
  </si>
  <si>
    <t>Construction 
and utilities</t>
  </si>
  <si>
    <t>Q4 2021</t>
  </si>
  <si>
    <t>food/
beverages</t>
  </si>
  <si>
    <t>metals</t>
  </si>
  <si>
    <t>chemicals/
plastics</t>
  </si>
  <si>
    <t>transport 
equipment</t>
  </si>
  <si>
    <t>wood and paper</t>
  </si>
  <si>
    <t>machinery</t>
  </si>
  <si>
    <t>petroleum 
refineries</t>
  </si>
  <si>
    <t>Glass/non-
metallic mineral</t>
  </si>
  <si>
    <t>Clothing/textiles/
leather/footwear</t>
  </si>
  <si>
    <t>Other manu-
facturing</t>
  </si>
  <si>
    <t>electrical 
machinery</t>
  </si>
  <si>
    <t xml:space="preserve">publishing </t>
  </si>
  <si>
    <t>ICT</t>
  </si>
  <si>
    <t>Furniture</t>
  </si>
  <si>
    <t>Total manufacturing</t>
  </si>
  <si>
    <t>other</t>
  </si>
  <si>
    <t>exports</t>
  </si>
  <si>
    <t>000s</t>
  </si>
  <si>
    <t>CPI</t>
  </si>
  <si>
    <t>Ukraine</t>
  </si>
  <si>
    <t>wheat</t>
  </si>
  <si>
    <t>International commodity prices during the Ukraine invasion</t>
  </si>
  <si>
    <t>crude oil</t>
  </si>
  <si>
    <t>iron ore</t>
  </si>
  <si>
    <t>steel</t>
  </si>
  <si>
    <t>30 Sept 2021</t>
  </si>
  <si>
    <t>30 Jan 2022</t>
  </si>
  <si>
    <t>24 Feb 2022</t>
  </si>
  <si>
    <t>9 March 2022</t>
  </si>
  <si>
    <t>December 30 2021</t>
  </si>
  <si>
    <t>30 Dec 2021</t>
  </si>
  <si>
    <t>30 September 2021 = 100</t>
  </si>
  <si>
    <t>16 July 2021</t>
  </si>
  <si>
    <t>peak in oct 2021 at around 6000</t>
  </si>
  <si>
    <t>higher than peak in August 2020, which in turn higher than 2011</t>
  </si>
  <si>
    <t>lower than peak in June 2021, which was higher than 2011 (but still below 2011)</t>
  </si>
  <si>
    <t>more than twice 2011</t>
  </si>
  <si>
    <t>second highest nominal (spiked in may 2008)</t>
  </si>
  <si>
    <t>highest in 25 years</t>
  </si>
  <si>
    <t>peak in 2011 was 1800</t>
  </si>
  <si>
    <t>constant rand</t>
  </si>
  <si>
    <t>household consumption</t>
  </si>
  <si>
    <t>government consumption</t>
  </si>
  <si>
    <t>investment</t>
  </si>
  <si>
    <t>imports</t>
  </si>
  <si>
    <t>2015 constant R trns</t>
  </si>
  <si>
    <t>GDP by sector</t>
  </si>
  <si>
    <t>Reflated to 2021 rand using rebased deflators for sectors</t>
  </si>
  <si>
    <t>Source: StatsSA GDP annual figures. Excel spreadsheet downloaded from www.statssa.gov.za</t>
  </si>
  <si>
    <t xml:space="preserve">Source: StatsSA GDP quarterly figures. Excel spreadsheet downloaded from www.statssa.gov.za </t>
  </si>
  <si>
    <t>seasonally adjusted</t>
  </si>
  <si>
    <t>Percentage change in the GDP, quarter on quarter</t>
  </si>
  <si>
    <t>Quarterly GDP growth by sector</t>
  </si>
  <si>
    <t>Source: Statistics South Africa. Manufacturing Production and Sales. Excel spreadsheet. Downloaded from www.statssa.gov.za</t>
  </si>
  <si>
    <t>Constant rand, depreciated using CPI rebased to December 2021</t>
  </si>
  <si>
    <t>Current US dollars</t>
  </si>
  <si>
    <t>Index of prices in current US dollars</t>
  </si>
  <si>
    <t>Source: TradingEconomics. Interactive datasite. Accessed at https://tradingeconomics.com/commodities  on 9 March 2022</t>
  </si>
  <si>
    <t>Expenditure on GDP</t>
  </si>
  <si>
    <t>millions</t>
  </si>
  <si>
    <t>QES</t>
  </si>
  <si>
    <t>QLFS</t>
  </si>
  <si>
    <t>QES total formal</t>
  </si>
  <si>
    <t>QLFS total formal</t>
  </si>
  <si>
    <t>QLFS informal, agric, domestic</t>
  </si>
  <si>
    <t>Index - QES (right axis)</t>
  </si>
  <si>
    <t>Index - QLFS (right axis)</t>
  </si>
  <si>
    <t>2010 to 2019</t>
  </si>
  <si>
    <t>2019 to 2021</t>
  </si>
  <si>
    <t>Mining employment</t>
  </si>
  <si>
    <t>Employed</t>
  </si>
  <si>
    <t>* Figure revised</t>
  </si>
  <si>
    <t xml:space="preserve">StatsSA. Quarterly Employment Statistics. </t>
  </si>
  <si>
    <t>Index (2010 = 100)</t>
  </si>
  <si>
    <t>Formal manufacturing employment according to QLFS and QES</t>
  </si>
  <si>
    <t>millions employed</t>
  </si>
  <si>
    <t>Total employment according to QLFS and QES</t>
  </si>
  <si>
    <t>Source: SARS monthly data</t>
  </si>
  <si>
    <t>Balance</t>
  </si>
  <si>
    <t>Imports</t>
  </si>
  <si>
    <t>Exports</t>
  </si>
  <si>
    <t>Rands/dollar</t>
  </si>
  <si>
    <t>Billions of current U.S. dollars</t>
  </si>
  <si>
    <t>Billions of constant rand - deflated with CPI</t>
  </si>
  <si>
    <t>Nominal rand</t>
  </si>
  <si>
    <t>Balance of trade</t>
  </si>
  <si>
    <t>volume (Mt)</t>
  </si>
  <si>
    <t>% of total imports (right axis)</t>
  </si>
  <si>
    <t>USD</t>
  </si>
  <si>
    <t>Mineral poducts (mostly petroleum)</t>
  </si>
  <si>
    <t>% of goods exports by value, Q4 2021</t>
  </si>
  <si>
    <t>weight</t>
  </si>
  <si>
    <t>Transport equipment</t>
  </si>
  <si>
    <t>Machinery and appliances</t>
  </si>
  <si>
    <t>Metals and metal products</t>
  </si>
  <si>
    <t>Glass and non-metallic mineral products</t>
  </si>
  <si>
    <t>Chemicals, rubber, plastic</t>
  </si>
  <si>
    <t>Paper and publishing</t>
  </si>
  <si>
    <t>Wood products</t>
  </si>
  <si>
    <t>Clothing and footwear</t>
  </si>
  <si>
    <t>Food and beverages</t>
  </si>
  <si>
    <t>IMPORTS</t>
  </si>
  <si>
    <t>EXPORTS</t>
  </si>
  <si>
    <t>Rand</t>
  </si>
  <si>
    <t xml:space="preserve"> Rand </t>
  </si>
  <si>
    <t>Industry</t>
  </si>
  <si>
    <t>Change in Billions</t>
  </si>
  <si>
    <t>% change from Q4 2020</t>
  </si>
  <si>
    <t>Value (billions)</t>
  </si>
  <si>
    <t>Exports by sector, fourth quarter</t>
  </si>
  <si>
    <t xml:space="preserve">Source: Data supplied by SARS. </t>
  </si>
  <si>
    <t>Value in constant rand deflated with CPI</t>
  </si>
  <si>
    <t>Imports by sector, fourth quarter</t>
  </si>
  <si>
    <t>Constant rand deflated by CPI rebased to December 2021</t>
  </si>
  <si>
    <t>Source: SARS data accessed via Quantec EasyData. Accessed at www.quantec.co.za</t>
  </si>
  <si>
    <t>Investment by type of investor</t>
  </si>
  <si>
    <t>Q4</t>
  </si>
  <si>
    <t>Q1</t>
  </si>
  <si>
    <t>Q2</t>
  </si>
  <si>
    <t>Q3</t>
  </si>
  <si>
    <t>General government</t>
  </si>
  <si>
    <t>State-owned corporations</t>
  </si>
  <si>
    <t>Private business</t>
  </si>
  <si>
    <t>Total</t>
  </si>
  <si>
    <t>Source: Statistics South Africa. GDP quarterly figures. Excel spreadsheet downloaded www.statssa.gov.za</t>
  </si>
  <si>
    <t>Constant, seasonally adjusted R bns.</t>
  </si>
  <si>
    <t>constant (2021) R bns</t>
  </si>
  <si>
    <t>general government (R bns)</t>
  </si>
  <si>
    <t>SOCs (R bns)</t>
  </si>
  <si>
    <t>Private business (R bns)</t>
  </si>
  <si>
    <t>Investment as % of GDP (right axis)</t>
  </si>
  <si>
    <t>Source: StatsSA GDP quarterly figures. Excel spreadsheet downloaded from www.statssa.gov.za in March 2020</t>
  </si>
  <si>
    <t>Long run investment by type of investor and investment rate</t>
  </si>
  <si>
    <t>Reflated using implicit deflator rebased to fourth quarter 2021</t>
  </si>
  <si>
    <t>Change</t>
  </si>
  <si>
    <t xml:space="preserve">Manufacturing </t>
  </si>
  <si>
    <t xml:space="preserve">Book value of fixed assets as at the end of quarter </t>
  </si>
  <si>
    <t xml:space="preserve">Net profit or loss before taxation </t>
  </si>
  <si>
    <t>Net profit or loss before tax as % of carrying value of assets</t>
  </si>
  <si>
    <t>Return on assets in third quarter</t>
  </si>
  <si>
    <t>Third quarter of:</t>
  </si>
  <si>
    <t xml:space="preserve">Source: Statistics South Africa. Quarterly Financial Statistics. </t>
  </si>
  <si>
    <t>Other products</t>
  </si>
  <si>
    <t>Fertiliser</t>
  </si>
  <si>
    <t>Oil</t>
  </si>
  <si>
    <t>Wheat</t>
  </si>
  <si>
    <t>Copper cable</t>
  </si>
  <si>
    <t>Fruit</t>
  </si>
  <si>
    <t>Russia</t>
  </si>
  <si>
    <t>Source: ITC. TradeMap. Accessed at www.trademap.org</t>
  </si>
  <si>
    <t>Trade with Russia and Ukraine by major commodity, 2020</t>
  </si>
  <si>
    <t>16 July 2021 = 100</t>
  </si>
  <si>
    <t>USD dollars</t>
  </si>
  <si>
    <t>Not seasonally adjusted</t>
  </si>
  <si>
    <t>Change in mining exports by weight and value, Q4 2019 to Q4 2021</t>
  </si>
  <si>
    <t>Source: SARS data</t>
  </si>
  <si>
    <t>Petroleum imports in millions of tonnes and as percentage of total imports</t>
  </si>
  <si>
    <t>Trade by manufacturing subsector, fourth quarter 2021</t>
  </si>
  <si>
    <t>Constant rand reflated using CPI rebased to third quarter 2021</t>
  </si>
  <si>
    <t>Thousands of US dollars</t>
  </si>
  <si>
    <t>Wheat and oil prices during invasion of Ukraine</t>
  </si>
  <si>
    <t>Prices in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</si>
</sst>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0.0%"/>
    <numFmt numFmtId="165" formatCode="#,##0.0"/>
    <numFmt numFmtId="166" formatCode="0.000"/>
    <numFmt numFmtId="167" formatCode="0.0"/>
    <numFmt numFmtId="168" formatCode="0.000000"/>
    <numFmt numFmtId="169" formatCode="[$-409]mmm\-yy;@"/>
    <numFmt numFmtId="170" formatCode="0.00000"/>
    <numFmt numFmtId="171" formatCode="_(* #,##0.0000_);_(* \(#,##0.0000\);_(* &quot;-&quot;??_);_(@_)"/>
    <numFmt numFmtId="172" formatCode="_-* #,##0_-;\-* #,##0_-;_-* &quot;-&quot;??_-;_-@_-"/>
    <numFmt numFmtId="173" formatCode="_-* #,##0.0_-;\-* #,##0.0_-;_-* &quot;-&quot;??_-;_-@_-"/>
    <numFmt numFmtId="174" formatCode="_ * #,##0_ ;_ * \-#,##0_ ;_ * &quot;-&quot;??_ ;_ @_ "/>
    <numFmt numFmtId="175" formatCode="[$-1C09]dd\ mmmm\ yyyy;@"/>
    <numFmt numFmtId="176" formatCode="_ * #,##0.00_ ;_ * \-#,##0.00_ ;_ * &quot;-&quot;??_ ;_ @_ "/>
    <numFmt numFmtId="177" formatCode="_ * #,##0.0_ ;_ * \-#,##0.0_ ;_ * &quot;-&quot;??_ ;_ @_ "/>
    <numFmt numFmtId="178" formatCode="0.00000000000000%"/>
    <numFmt numFmtId="179" formatCode="_(* #,##0.00_);_(* \(#,##0.00\);_(* &quot;-&quot;??_);_(@_)"/>
    <numFmt numFmtId="180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249977111117893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2" fillId="0" borderId="0"/>
    <xf numFmtId="0" fontId="15" fillId="0" borderId="0"/>
    <xf numFmtId="176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Font="1"/>
    <xf numFmtId="164" fontId="0" fillId="0" borderId="0" xfId="2" applyNumberFormat="1" applyFont="1"/>
    <xf numFmtId="3" fontId="0" fillId="0" borderId="0" xfId="0" applyNumberFormat="1"/>
    <xf numFmtId="3" fontId="3" fillId="0" borderId="0" xfId="0" applyNumberFormat="1" applyFont="1" applyAlignment="1">
      <alignment vertical="center"/>
    </xf>
    <xf numFmtId="0" fontId="4" fillId="0" borderId="0" xfId="0" applyFont="1"/>
    <xf numFmtId="3" fontId="3" fillId="0" borderId="0" xfId="0" applyNumberFormat="1" applyFont="1" applyFill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166" fontId="6" fillId="0" borderId="0" xfId="0" applyNumberFormat="1" applyFont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7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6" fillId="0" borderId="0" xfId="0" applyNumberFormat="1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9" fontId="6" fillId="0" borderId="0" xfId="0" applyNumberFormat="1" applyFont="1" applyFill="1" applyAlignment="1">
      <alignment vertical="center"/>
    </xf>
    <xf numFmtId="169" fontId="6" fillId="0" borderId="0" xfId="0" applyNumberFormat="1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Fill="1" applyAlignment="1">
      <alignment vertical="center"/>
    </xf>
    <xf numFmtId="165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70" fontId="9" fillId="0" borderId="0" xfId="0" applyNumberFormat="1" applyFont="1" applyAlignment="1">
      <alignment vertical="center"/>
    </xf>
    <xf numFmtId="171" fontId="6" fillId="0" borderId="0" xfId="1" applyNumberFormat="1" applyFont="1" applyAlignment="1">
      <alignment vertical="center"/>
    </xf>
    <xf numFmtId="171" fontId="6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vertical="center"/>
    </xf>
    <xf numFmtId="171" fontId="0" fillId="0" borderId="0" xfId="1" applyNumberFormat="1" applyFont="1"/>
    <xf numFmtId="9" fontId="6" fillId="0" borderId="0" xfId="2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9" fontId="7" fillId="0" borderId="0" xfId="2" applyFont="1" applyAlignment="1">
      <alignment vertical="center"/>
    </xf>
    <xf numFmtId="164" fontId="6" fillId="0" borderId="0" xfId="2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9" fontId="6" fillId="0" borderId="0" xfId="2" applyFont="1" applyAlignment="1">
      <alignment vertical="center"/>
    </xf>
    <xf numFmtId="0" fontId="6" fillId="0" borderId="0" xfId="0" applyFont="1" applyFill="1" applyAlignment="1">
      <alignment vertical="center" wrapText="1"/>
    </xf>
    <xf numFmtId="164" fontId="6" fillId="0" borderId="0" xfId="2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9" fontId="0" fillId="0" borderId="0" xfId="2" applyFont="1"/>
    <xf numFmtId="172" fontId="0" fillId="0" borderId="0" xfId="1" applyNumberFormat="1" applyFont="1"/>
    <xf numFmtId="17" fontId="0" fillId="0" borderId="0" xfId="0" applyNumberFormat="1"/>
    <xf numFmtId="0" fontId="5" fillId="0" borderId="0" xfId="0" applyFont="1" applyFill="1"/>
    <xf numFmtId="164" fontId="3" fillId="0" borderId="0" xfId="2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10" fillId="0" borderId="0" xfId="0" applyNumberFormat="1" applyFont="1" applyAlignment="1">
      <alignment horizontal="right" vertical="center"/>
    </xf>
    <xf numFmtId="9" fontId="3" fillId="0" borderId="0" xfId="2" applyFont="1" applyAlignment="1">
      <alignment horizontal="right" vertical="center"/>
    </xf>
    <xf numFmtId="173" fontId="0" fillId="0" borderId="0" xfId="1" applyNumberFormat="1" applyFont="1"/>
    <xf numFmtId="9" fontId="9" fillId="0" borderId="0" xfId="2" applyFont="1" applyAlignment="1">
      <alignment vertical="center"/>
    </xf>
    <xf numFmtId="9" fontId="6" fillId="0" borderId="0" xfId="2" applyFont="1" applyAlignment="1">
      <alignment vertical="center" wrapText="1"/>
    </xf>
    <xf numFmtId="9" fontId="6" fillId="0" borderId="0" xfId="2" applyFont="1" applyFill="1" applyAlignment="1">
      <alignment vertical="center" wrapText="1"/>
    </xf>
    <xf numFmtId="9" fontId="6" fillId="0" borderId="0" xfId="2" applyFont="1" applyAlignment="1">
      <alignment horizontal="right" vertical="center"/>
    </xf>
    <xf numFmtId="9" fontId="7" fillId="0" borderId="0" xfId="2" applyFont="1" applyFill="1" applyAlignment="1">
      <alignment vertical="center"/>
    </xf>
    <xf numFmtId="174" fontId="0" fillId="0" borderId="0" xfId="1" applyNumberFormat="1" applyFont="1" applyAlignment="1">
      <alignment wrapText="1"/>
    </xf>
    <xf numFmtId="9" fontId="0" fillId="0" borderId="0" xfId="2" applyFont="1" applyAlignment="1">
      <alignment wrapText="1"/>
    </xf>
    <xf numFmtId="172" fontId="0" fillId="0" borderId="0" xfId="1" applyNumberFormat="1" applyFont="1" applyFill="1"/>
    <xf numFmtId="174" fontId="0" fillId="0" borderId="0" xfId="1" applyNumberFormat="1" applyFont="1" applyFill="1"/>
    <xf numFmtId="174" fontId="0" fillId="0" borderId="0" xfId="1" applyNumberFormat="1" applyFont="1"/>
    <xf numFmtId="174" fontId="0" fillId="0" borderId="0" xfId="0" applyNumberFormat="1" applyAlignment="1">
      <alignment wrapText="1"/>
    </xf>
    <xf numFmtId="173" fontId="0" fillId="0" borderId="0" xfId="1" applyNumberFormat="1" applyFont="1" applyFill="1"/>
    <xf numFmtId="164" fontId="0" fillId="0" borderId="0" xfId="2" applyNumberFormat="1" applyFont="1" applyAlignment="1">
      <alignment wrapText="1"/>
    </xf>
    <xf numFmtId="174" fontId="0" fillId="0" borderId="0" xfId="0" applyNumberFormat="1"/>
    <xf numFmtId="174" fontId="0" fillId="0" borderId="0" xfId="1" applyNumberFormat="1" applyFont="1" applyFill="1" applyAlignment="1">
      <alignment wrapText="1"/>
    </xf>
    <xf numFmtId="9" fontId="0" fillId="0" borderId="0" xfId="2" applyFont="1" applyFill="1"/>
    <xf numFmtId="164" fontId="0" fillId="0" borderId="0" xfId="2" applyNumberFormat="1" applyFont="1" applyFill="1"/>
    <xf numFmtId="172" fontId="0" fillId="0" borderId="0" xfId="0" applyNumberFormat="1"/>
    <xf numFmtId="14" fontId="0" fillId="0" borderId="0" xfId="1" applyNumberFormat="1" applyFont="1"/>
    <xf numFmtId="175" fontId="0" fillId="0" borderId="0" xfId="1" applyNumberFormat="1" applyFont="1"/>
    <xf numFmtId="175" fontId="0" fillId="0" borderId="0" xfId="2" applyNumberFormat="1" applyFont="1"/>
    <xf numFmtId="175" fontId="0" fillId="0" borderId="0" xfId="0" applyNumberFormat="1"/>
    <xf numFmtId="175" fontId="0" fillId="0" borderId="0" xfId="1" quotePrefix="1" applyNumberFormat="1" applyFont="1"/>
    <xf numFmtId="0" fontId="3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173" fontId="6" fillId="0" borderId="0" xfId="1" applyNumberFormat="1" applyFont="1" applyFill="1" applyAlignment="1">
      <alignment vertical="center"/>
    </xf>
    <xf numFmtId="43" fontId="0" fillId="0" borderId="0" xfId="1" applyFont="1"/>
    <xf numFmtId="172" fontId="3" fillId="0" borderId="0" xfId="1" applyNumberFormat="1" applyFont="1" applyAlignment="1">
      <alignment vertical="center"/>
    </xf>
    <xf numFmtId="172" fontId="3" fillId="0" borderId="0" xfId="1" applyNumberFormat="1" applyFont="1" applyAlignment="1">
      <alignment horizontal="right" vertical="center"/>
    </xf>
    <xf numFmtId="0" fontId="0" fillId="0" borderId="0" xfId="0" applyAlignment="1"/>
    <xf numFmtId="0" fontId="2" fillId="0" borderId="0" xfId="0" applyFont="1"/>
    <xf numFmtId="9" fontId="2" fillId="0" borderId="0" xfId="2" applyFont="1" applyAlignment="1">
      <alignment wrapText="1"/>
    </xf>
    <xf numFmtId="17" fontId="2" fillId="0" borderId="0" xfId="0" applyNumberFormat="1" applyFont="1"/>
    <xf numFmtId="0" fontId="0" fillId="0" borderId="0" xfId="1" applyNumberFormat="1" applyFont="1"/>
    <xf numFmtId="0" fontId="0" fillId="0" borderId="0" xfId="1" quotePrefix="1" applyNumberFormat="1" applyFont="1"/>
    <xf numFmtId="173" fontId="0" fillId="0" borderId="0" xfId="1" applyNumberFormat="1" applyFont="1" applyAlignment="1">
      <alignment horizontal="left" indent="2"/>
    </xf>
    <xf numFmtId="172" fontId="0" fillId="0" borderId="0" xfId="1" applyNumberFormat="1" applyFont="1" applyAlignment="1">
      <alignment horizontal="left" indent="2"/>
    </xf>
    <xf numFmtId="174" fontId="0" fillId="0" borderId="0" xfId="3" applyNumberFormat="1" applyFont="1"/>
    <xf numFmtId="0" fontId="0" fillId="0" borderId="0" xfId="3" applyNumberFormat="1" applyFont="1"/>
    <xf numFmtId="0" fontId="12" fillId="0" borderId="0" xfId="4" applyNumberFormat="1"/>
    <xf numFmtId="174" fontId="0" fillId="0" borderId="0" xfId="3" applyNumberFormat="1" applyFont="1" applyFill="1"/>
    <xf numFmtId="0" fontId="13" fillId="0" borderId="0" xfId="0" applyFont="1"/>
    <xf numFmtId="3" fontId="13" fillId="0" borderId="0" xfId="0" applyNumberFormat="1" applyFont="1"/>
    <xf numFmtId="174" fontId="14" fillId="0" borderId="0" xfId="3" applyNumberFormat="1" applyFont="1"/>
    <xf numFmtId="172" fontId="13" fillId="0" borderId="0" xfId="1" applyNumberFormat="1" applyFont="1"/>
    <xf numFmtId="0" fontId="16" fillId="0" borderId="0" xfId="5" applyNumberFormat="1" applyFont="1" applyFill="1" applyBorder="1"/>
    <xf numFmtId="9" fontId="16" fillId="0" borderId="0" xfId="2" applyFont="1" applyFill="1" applyBorder="1"/>
    <xf numFmtId="177" fontId="16" fillId="0" borderId="0" xfId="5" applyNumberFormat="1" applyFont="1" applyFill="1" applyBorder="1"/>
    <xf numFmtId="174" fontId="16" fillId="0" borderId="0" xfId="6" applyNumberFormat="1" applyFont="1" applyFill="1" applyBorder="1"/>
    <xf numFmtId="0" fontId="16" fillId="0" borderId="0" xfId="5" applyFont="1" applyFill="1" applyBorder="1"/>
    <xf numFmtId="177" fontId="16" fillId="0" borderId="0" xfId="3" applyNumberFormat="1" applyFont="1" applyFill="1" applyBorder="1"/>
    <xf numFmtId="2" fontId="16" fillId="0" borderId="0" xfId="5" applyNumberFormat="1" applyFont="1" applyFill="1" applyBorder="1"/>
    <xf numFmtId="1" fontId="16" fillId="0" borderId="0" xfId="5" applyNumberFormat="1" applyFont="1" applyFill="1" applyBorder="1"/>
    <xf numFmtId="177" fontId="0" fillId="0" borderId="0" xfId="3" applyNumberFormat="1" applyFont="1"/>
    <xf numFmtId="174" fontId="16" fillId="0" borderId="0" xfId="5" applyNumberFormat="1" applyFont="1" applyFill="1" applyBorder="1"/>
    <xf numFmtId="1" fontId="0" fillId="0" borderId="0" xfId="0" applyNumberFormat="1"/>
    <xf numFmtId="2" fontId="1" fillId="0" borderId="0" xfId="6" applyNumberFormat="1" applyFont="1" applyFill="1"/>
    <xf numFmtId="2" fontId="1" fillId="0" borderId="0" xfId="6" applyNumberFormat="1" applyFont="1" applyFill="1" applyBorder="1"/>
    <xf numFmtId="2" fontId="15" fillId="0" borderId="0" xfId="5" applyNumberFormat="1" applyFont="1" applyFill="1"/>
    <xf numFmtId="2" fontId="15" fillId="0" borderId="0" xfId="5" applyNumberFormat="1" applyFill="1"/>
    <xf numFmtId="2" fontId="0" fillId="0" borderId="0" xfId="6" applyNumberFormat="1" applyFont="1" applyFill="1"/>
    <xf numFmtId="0" fontId="16" fillId="0" borderId="0" xfId="6" applyNumberFormat="1" applyFont="1" applyFill="1" applyBorder="1"/>
    <xf numFmtId="172" fontId="0" fillId="0" borderId="0" xfId="7" applyNumberFormat="1" applyFont="1"/>
    <xf numFmtId="0" fontId="0" fillId="0" borderId="0" xfId="7" applyNumberFormat="1" applyFont="1"/>
    <xf numFmtId="174" fontId="13" fillId="0" borderId="0" xfId="3" applyNumberFormat="1" applyFont="1"/>
    <xf numFmtId="0" fontId="2" fillId="0" borderId="0" xfId="0" applyFont="1" applyFill="1"/>
    <xf numFmtId="0" fontId="0" fillId="0" borderId="0" xfId="0" applyFill="1"/>
    <xf numFmtId="0" fontId="17" fillId="0" borderId="0" xfId="0" applyFont="1"/>
    <xf numFmtId="0" fontId="18" fillId="0" borderId="0" xfId="0" applyFont="1" applyBorder="1" applyAlignment="1">
      <alignment horizontal="right" vertical="center" wrapText="1"/>
    </xf>
    <xf numFmtId="176" fontId="13" fillId="0" borderId="0" xfId="3" applyNumberFormat="1" applyFont="1"/>
    <xf numFmtId="2" fontId="13" fillId="0" borderId="0" xfId="0" applyNumberFormat="1" applyFont="1"/>
    <xf numFmtId="164" fontId="13" fillId="0" borderId="0" xfId="2" applyNumberFormat="1" applyFont="1"/>
    <xf numFmtId="177" fontId="13" fillId="0" borderId="0" xfId="3" applyNumberFormat="1" applyFont="1"/>
    <xf numFmtId="176" fontId="13" fillId="0" borderId="0" xfId="3" applyFont="1"/>
    <xf numFmtId="176" fontId="13" fillId="0" borderId="0" xfId="3" applyNumberFormat="1" applyFont="1" applyBorder="1"/>
    <xf numFmtId="2" fontId="13" fillId="0" borderId="0" xfId="0" applyNumberFormat="1" applyFont="1" applyBorder="1"/>
    <xf numFmtId="164" fontId="13" fillId="0" borderId="0" xfId="2" applyNumberFormat="1" applyFont="1" applyBorder="1"/>
    <xf numFmtId="177" fontId="13" fillId="0" borderId="0" xfId="3" applyNumberFormat="1" applyFont="1" applyBorder="1"/>
    <xf numFmtId="176" fontId="13" fillId="0" borderId="0" xfId="3" applyFont="1" applyBorder="1"/>
    <xf numFmtId="177" fontId="13" fillId="0" borderId="1" xfId="3" applyNumberFormat="1" applyFont="1" applyBorder="1"/>
    <xf numFmtId="9" fontId="13" fillId="0" borderId="1" xfId="2" applyFont="1" applyBorder="1"/>
    <xf numFmtId="2" fontId="13" fillId="0" borderId="1" xfId="0" applyNumberFormat="1" applyFont="1" applyBorder="1"/>
    <xf numFmtId="177" fontId="19" fillId="0" borderId="1" xfId="3" applyNumberFormat="1" applyFont="1" applyBorder="1"/>
    <xf numFmtId="167" fontId="13" fillId="0" borderId="0" xfId="0" applyNumberFormat="1" applyFont="1"/>
    <xf numFmtId="2" fontId="0" fillId="0" borderId="0" xfId="0" applyNumberFormat="1"/>
    <xf numFmtId="177" fontId="19" fillId="0" borderId="0" xfId="3" applyNumberFormat="1" applyFont="1"/>
    <xf numFmtId="177" fontId="19" fillId="0" borderId="0" xfId="3" applyNumberFormat="1" applyFont="1" applyAlignment="1">
      <alignment horizontal="center"/>
    </xf>
    <xf numFmtId="177" fontId="2" fillId="0" borderId="0" xfId="3" applyNumberFormat="1" applyFont="1" applyAlignment="1">
      <alignment horizontal="center"/>
    </xf>
    <xf numFmtId="0" fontId="20" fillId="0" borderId="0" xfId="0" applyFont="1"/>
    <xf numFmtId="177" fontId="13" fillId="0" borderId="0" xfId="0" applyNumberFormat="1" applyFont="1"/>
    <xf numFmtId="0" fontId="21" fillId="0" borderId="0" xfId="0" applyFont="1"/>
    <xf numFmtId="173" fontId="2" fillId="0" borderId="0" xfId="1" applyNumberFormat="1" applyFont="1"/>
    <xf numFmtId="173" fontId="13" fillId="0" borderId="0" xfId="1" applyNumberFormat="1" applyFont="1"/>
    <xf numFmtId="178" fontId="0" fillId="0" borderId="0" xfId="0" applyNumberFormat="1"/>
    <xf numFmtId="174" fontId="0" fillId="0" borderId="0" xfId="8" applyNumberFormat="1" applyFont="1"/>
    <xf numFmtId="0" fontId="0" fillId="0" borderId="0" xfId="8" applyNumberFormat="1" applyFont="1"/>
    <xf numFmtId="174" fontId="0" fillId="0" borderId="0" xfId="8" applyNumberFormat="1" applyFont="1" applyAlignment="1">
      <alignment horizontal="center"/>
    </xf>
    <xf numFmtId="0" fontId="0" fillId="0" borderId="0" xfId="8" applyNumberFormat="1" applyFont="1" applyAlignment="1">
      <alignment wrapText="1"/>
    </xf>
    <xf numFmtId="174" fontId="0" fillId="0" borderId="0" xfId="8" applyNumberFormat="1" applyFont="1" applyAlignment="1">
      <alignment wrapText="1"/>
    </xf>
    <xf numFmtId="172" fontId="6" fillId="0" borderId="0" xfId="0" applyNumberFormat="1" applyFont="1" applyAlignment="1">
      <alignment vertical="center"/>
    </xf>
    <xf numFmtId="9" fontId="0" fillId="0" borderId="0" xfId="8" applyNumberFormat="1" applyFont="1"/>
    <xf numFmtId="0" fontId="0" fillId="0" borderId="0" xfId="0" applyAlignment="1">
      <alignment horizontal="center"/>
    </xf>
    <xf numFmtId="0" fontId="12" fillId="0" borderId="0" xfId="9"/>
    <xf numFmtId="0" fontId="5" fillId="0" borderId="0" xfId="9" applyFont="1"/>
    <xf numFmtId="180" fontId="12" fillId="0" borderId="0" xfId="10" quotePrefix="1" applyNumberFormat="1" applyFont="1"/>
    <xf numFmtId="172" fontId="12" fillId="0" borderId="0" xfId="9" applyNumberFormat="1"/>
    <xf numFmtId="3" fontId="12" fillId="0" borderId="0" xfId="9" applyNumberFormat="1" applyFill="1" applyBorder="1"/>
    <xf numFmtId="3" fontId="12" fillId="0" borderId="0" xfId="9" applyNumberFormat="1" applyFont="1" applyFill="1" applyBorder="1"/>
    <xf numFmtId="174" fontId="2" fillId="0" borderId="0" xfId="3" quotePrefix="1" applyNumberFormat="1" applyFont="1"/>
    <xf numFmtId="174" fontId="2" fillId="0" borderId="0" xfId="3" applyNumberFormat="1" applyFont="1"/>
    <xf numFmtId="0" fontId="5" fillId="0" borderId="0" xfId="9" applyNumberFormat="1" applyFont="1"/>
  </cellXfs>
  <cellStyles count="11">
    <cellStyle name="Comma" xfId="1" builtinId="3"/>
    <cellStyle name="Comma 2" xfId="8"/>
    <cellStyle name="Comma 2 3" xfId="3"/>
    <cellStyle name="Comma 3 2" xfId="10"/>
    <cellStyle name="Comma 7" xfId="6"/>
    <cellStyle name="Comma 9" xfId="7"/>
    <cellStyle name="Normal" xfId="0" builtinId="0"/>
    <cellStyle name="Normal 2" xfId="9"/>
    <cellStyle name="Normal 8 2" xfId="4"/>
    <cellStyle name="Normal 9" xfId="5"/>
    <cellStyle name="Percent" xfId="2" builtinId="5"/>
  </cellStyles>
  <dxfs count="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 Quarterly GDP'!$B$3</c:f>
              <c:strCache>
                <c:ptCount val="1"/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'1. Quarterly GDP'!$A$4:$A$115</c:f>
              <c:numCache>
                <c:formatCode>General</c:formatCode>
                <c:ptCount val="112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  <c:pt idx="96">
                  <c:v>2018</c:v>
                </c:pt>
                <c:pt idx="100">
                  <c:v>2019</c:v>
                </c:pt>
                <c:pt idx="104">
                  <c:v>2020</c:v>
                </c:pt>
                <c:pt idx="108">
                  <c:v>2021</c:v>
                </c:pt>
              </c:numCache>
            </c:numRef>
          </c:cat>
          <c:val>
            <c:numRef>
              <c:f>'1. Quarterly GDP'!$B$4:$B$115</c:f>
              <c:numCache>
                <c:formatCode>0.0%</c:formatCode>
                <c:ptCount val="112"/>
                <c:pt idx="0">
                  <c:v>-4.7133492258133458E-4</c:v>
                </c:pt>
                <c:pt idx="1">
                  <c:v>9.7566198637673018E-3</c:v>
                </c:pt>
                <c:pt idx="2">
                  <c:v>1.1245152337437947E-2</c:v>
                </c:pt>
                <c:pt idx="3">
                  <c:v>1.8582953859177076E-2</c:v>
                </c:pt>
                <c:pt idx="4">
                  <c:v>2.4994674568008524E-3</c:v>
                </c:pt>
                <c:pt idx="5">
                  <c:v>2.8748405134577659E-3</c:v>
                </c:pt>
                <c:pt idx="6">
                  <c:v>6.6346296747230582E-3</c:v>
                </c:pt>
                <c:pt idx="7">
                  <c:v>3.3636667019540933E-3</c:v>
                </c:pt>
                <c:pt idx="8">
                  <c:v>1.8524983038061604E-2</c:v>
                </c:pt>
                <c:pt idx="9">
                  <c:v>1.1913589158366822E-2</c:v>
                </c:pt>
                <c:pt idx="10">
                  <c:v>1.1914841545854538E-2</c:v>
                </c:pt>
                <c:pt idx="11">
                  <c:v>9.3817146318699862E-3</c:v>
                </c:pt>
                <c:pt idx="12">
                  <c:v>4.6421677875430056E-3</c:v>
                </c:pt>
                <c:pt idx="13">
                  <c:v>6.2741089497306834E-3</c:v>
                </c:pt>
                <c:pt idx="14">
                  <c:v>9.9423784325125553E-4</c:v>
                </c:pt>
                <c:pt idx="15">
                  <c:v>1.3815333373434768E-4</c:v>
                </c:pt>
                <c:pt idx="16">
                  <c:v>2.6270385036457622E-3</c:v>
                </c:pt>
                <c:pt idx="17">
                  <c:v>1.414253049444758E-3</c:v>
                </c:pt>
                <c:pt idx="18">
                  <c:v>-2.1903341686316802E-3</c:v>
                </c:pt>
                <c:pt idx="19">
                  <c:v>9.6284345307862118E-4</c:v>
                </c:pt>
                <c:pt idx="20">
                  <c:v>9.6106895421861349E-3</c:v>
                </c:pt>
                <c:pt idx="21">
                  <c:v>7.9589020389099208E-3</c:v>
                </c:pt>
                <c:pt idx="22">
                  <c:v>1.0918972593946474E-2</c:v>
                </c:pt>
                <c:pt idx="23">
                  <c:v>1.0999821584012581E-2</c:v>
                </c:pt>
                <c:pt idx="24">
                  <c:v>1.1688399926261583E-2</c:v>
                </c:pt>
                <c:pt idx="25">
                  <c:v>9.1999078327755779E-3</c:v>
                </c:pt>
                <c:pt idx="26">
                  <c:v>9.9039428763350035E-3</c:v>
                </c:pt>
                <c:pt idx="27">
                  <c:v>8.5095467046614193E-3</c:v>
                </c:pt>
                <c:pt idx="28">
                  <c:v>6.1451184646779122E-3</c:v>
                </c:pt>
                <c:pt idx="29">
                  <c:v>4.9970441205888783E-3</c:v>
                </c:pt>
                <c:pt idx="30">
                  <c:v>2.6574794215044051E-3</c:v>
                </c:pt>
                <c:pt idx="31">
                  <c:v>7.6932290380802293E-3</c:v>
                </c:pt>
                <c:pt idx="32">
                  <c:v>1.0860090271194611E-2</c:v>
                </c:pt>
                <c:pt idx="33">
                  <c:v>1.2688591870982702E-2</c:v>
                </c:pt>
                <c:pt idx="34">
                  <c:v>1.1318294922630923E-2</c:v>
                </c:pt>
                <c:pt idx="35">
                  <c:v>8.3198863115936383E-3</c:v>
                </c:pt>
                <c:pt idx="36">
                  <c:v>6.3476230694994307E-3</c:v>
                </c:pt>
                <c:pt idx="37">
                  <c:v>4.8836948048669448E-3</c:v>
                </c:pt>
                <c:pt idx="38">
                  <c:v>5.4269059072238335E-3</c:v>
                </c:pt>
                <c:pt idx="39">
                  <c:v>5.7693128266878002E-3</c:v>
                </c:pt>
                <c:pt idx="40">
                  <c:v>1.513781621841348E-2</c:v>
                </c:pt>
                <c:pt idx="41">
                  <c:v>1.3974499245385852E-2</c:v>
                </c:pt>
                <c:pt idx="42">
                  <c:v>1.6351179575896158E-2</c:v>
                </c:pt>
                <c:pt idx="43">
                  <c:v>1.0679301033353683E-2</c:v>
                </c:pt>
                <c:pt idx="44">
                  <c:v>1.0165997447253439E-2</c:v>
                </c:pt>
                <c:pt idx="45">
                  <c:v>1.7945539735341853E-2</c:v>
                </c:pt>
                <c:pt idx="46">
                  <c:v>1.3636185403032242E-2</c:v>
                </c:pt>
                <c:pt idx="47">
                  <c:v>6.6935606296185668E-3</c:v>
                </c:pt>
                <c:pt idx="48">
                  <c:v>1.7571684316958214E-2</c:v>
                </c:pt>
                <c:pt idx="49">
                  <c:v>1.4202436253424988E-2</c:v>
                </c:pt>
                <c:pt idx="50">
                  <c:v>1.3811529745072493E-2</c:v>
                </c:pt>
                <c:pt idx="51">
                  <c:v>1.3828179232528992E-2</c:v>
                </c:pt>
                <c:pt idx="52">
                  <c:v>1.6236720047158926E-2</c:v>
                </c:pt>
                <c:pt idx="53">
                  <c:v>8.1955799541209018E-3</c:v>
                </c:pt>
                <c:pt idx="54">
                  <c:v>1.1719351832540914E-2</c:v>
                </c:pt>
                <c:pt idx="55">
                  <c:v>1.4170797245472988E-2</c:v>
                </c:pt>
                <c:pt idx="56">
                  <c:v>4.200052698526191E-3</c:v>
                </c:pt>
                <c:pt idx="57">
                  <c:v>1.2208871395048337E-2</c:v>
                </c:pt>
                <c:pt idx="58">
                  <c:v>2.3893335016145212E-3</c:v>
                </c:pt>
                <c:pt idx="59">
                  <c:v>-5.6924852404030002E-3</c:v>
                </c:pt>
                <c:pt idx="60">
                  <c:v>-1.5555425976118475E-2</c:v>
                </c:pt>
                <c:pt idx="61">
                  <c:v>-3.4321137221483555E-3</c:v>
                </c:pt>
                <c:pt idx="62">
                  <c:v>2.3190719909902402E-3</c:v>
                </c:pt>
                <c:pt idx="63">
                  <c:v>6.6697167932647794E-3</c:v>
                </c:pt>
                <c:pt idx="64">
                  <c:v>1.1667249068162411E-2</c:v>
                </c:pt>
                <c:pt idx="65">
                  <c:v>8.394119791030219E-3</c:v>
                </c:pt>
                <c:pt idx="66">
                  <c:v>8.9024630823741902E-3</c:v>
                </c:pt>
                <c:pt idx="67">
                  <c:v>9.3078134346715746E-3</c:v>
                </c:pt>
                <c:pt idx="68">
                  <c:v>9.8480169218579938E-3</c:v>
                </c:pt>
                <c:pt idx="69">
                  <c:v>5.596715133178165E-3</c:v>
                </c:pt>
                <c:pt idx="70">
                  <c:v>4.1377111629474772E-3</c:v>
                </c:pt>
                <c:pt idx="71">
                  <c:v>6.8408623596842855E-3</c:v>
                </c:pt>
                <c:pt idx="72">
                  <c:v>5.6684325344733555E-3</c:v>
                </c:pt>
                <c:pt idx="73">
                  <c:v>8.3473352076288698E-3</c:v>
                </c:pt>
                <c:pt idx="74">
                  <c:v>4.0655842081378513E-3</c:v>
                </c:pt>
                <c:pt idx="75">
                  <c:v>4.7694280200250017E-3</c:v>
                </c:pt>
                <c:pt idx="76">
                  <c:v>7.7602471495237246E-3</c:v>
                </c:pt>
                <c:pt idx="77">
                  <c:v>7.2737858352649454E-3</c:v>
                </c:pt>
                <c:pt idx="78">
                  <c:v>4.7445959749716771E-3</c:v>
                </c:pt>
                <c:pt idx="79">
                  <c:v>5.3835202912677627E-3</c:v>
                </c:pt>
                <c:pt idx="80">
                  <c:v>-1.3793495052292215E-3</c:v>
                </c:pt>
                <c:pt idx="81">
                  <c:v>3.9466659953117933E-3</c:v>
                </c:pt>
                <c:pt idx="82">
                  <c:v>4.8057925605446972E-3</c:v>
                </c:pt>
                <c:pt idx="83">
                  <c:v>7.4877563834854222E-3</c:v>
                </c:pt>
                <c:pt idx="84">
                  <c:v>7.2235218227727493E-3</c:v>
                </c:pt>
                <c:pt idx="85">
                  <c:v>-8.442626298788114E-3</c:v>
                </c:pt>
                <c:pt idx="86">
                  <c:v>4.5042400976491592E-3</c:v>
                </c:pt>
                <c:pt idx="87">
                  <c:v>4.3346618430486483E-3</c:v>
                </c:pt>
                <c:pt idx="88">
                  <c:v>2.3886475790229067E-3</c:v>
                </c:pt>
                <c:pt idx="89">
                  <c:v>9.6213852476267903E-4</c:v>
                </c:pt>
                <c:pt idx="90">
                  <c:v>-1.2183101536766827E-4</c:v>
                </c:pt>
                <c:pt idx="91">
                  <c:v>8.4913562659250097E-4</c:v>
                </c:pt>
                <c:pt idx="92">
                  <c:v>4.7212570114936181E-3</c:v>
                </c:pt>
                <c:pt idx="93">
                  <c:v>5.4530290939673876E-3</c:v>
                </c:pt>
                <c:pt idx="94">
                  <c:v>1.8389597941168567E-3</c:v>
                </c:pt>
                <c:pt idx="95">
                  <c:v>3.9336109943264308E-3</c:v>
                </c:pt>
                <c:pt idx="96">
                  <c:v>4.3900618858923046E-3</c:v>
                </c:pt>
                <c:pt idx="97">
                  <c:v>-1.3414688473594172E-3</c:v>
                </c:pt>
                <c:pt idx="98">
                  <c:v>1.0962455119796211E-2</c:v>
                </c:pt>
                <c:pt idx="99">
                  <c:v>2.8418580781661706E-3</c:v>
                </c:pt>
                <c:pt idx="100">
                  <c:v>-9.7645800012271522E-3</c:v>
                </c:pt>
                <c:pt idx="101">
                  <c:v>4.8806039093207687E-3</c:v>
                </c:pt>
                <c:pt idx="102">
                  <c:v>-1.9313642883389548E-4</c:v>
                </c:pt>
                <c:pt idx="103">
                  <c:v>6.345011147688151E-4</c:v>
                </c:pt>
                <c:pt idx="104">
                  <c:v>1.3621221830610875E-3</c:v>
                </c:pt>
                <c:pt idx="105">
                  <c:v>-0.17394100273313273</c:v>
                </c:pt>
                <c:pt idx="106">
                  <c:v>0.13892531719283885</c:v>
                </c:pt>
                <c:pt idx="107">
                  <c:v>2.5487169115408603E-2</c:v>
                </c:pt>
                <c:pt idx="108">
                  <c:v>1.0408590799372064E-2</c:v>
                </c:pt>
                <c:pt idx="109">
                  <c:v>1.3178691455761893E-2</c:v>
                </c:pt>
                <c:pt idx="110">
                  <c:v>-1.7273770766203511E-2</c:v>
                </c:pt>
                <c:pt idx="111">
                  <c:v>1.1634388232125481E-2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C-4432-884B-25968203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7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'10-11. Employment data'!$C$4</c:f>
              <c:strCache>
                <c:ptCount val="1"/>
                <c:pt idx="0">
                  <c:v>QES total formal</c:v>
                </c:pt>
              </c:strCache>
            </c:strRef>
          </c:tx>
          <c:spPr>
            <a:ln w="38100">
              <a:solidFill>
                <a:srgbClr val="C0504D">
                  <a:lumMod val="75000"/>
                  <a:alpha val="69000"/>
                </a:srgbClr>
              </a:solidFill>
            </a:ln>
          </c:spPr>
          <c:marker>
            <c:symbol val="none"/>
          </c:marker>
          <c:cat>
            <c:multiLvlStrRef>
              <c:f>'10-11. Employment data'!$A$5:$B$51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'10-11. Employment data'!$C$5:$C$51</c:f>
              <c:numCache>
                <c:formatCode>_-* #\ ##0.0_-;\-* #\ ##0.0_-;_-* "-"??_-;_-@_-</c:formatCode>
                <c:ptCount val="47"/>
                <c:pt idx="0">
                  <c:v>8.2000487609612396</c:v>
                </c:pt>
                <c:pt idx="1">
                  <c:v>8.2844160887297029</c:v>
                </c:pt>
                <c:pt idx="2">
                  <c:v>8.3457648440722316</c:v>
                </c:pt>
                <c:pt idx="3">
                  <c:v>8.4808428087594105</c:v>
                </c:pt>
                <c:pt idx="4">
                  <c:v>8.5610172076748352</c:v>
                </c:pt>
                <c:pt idx="5">
                  <c:v>8.6059900287835642</c:v>
                </c:pt>
                <c:pt idx="6">
                  <c:v>8.7003155181733387</c:v>
                </c:pt>
                <c:pt idx="7">
                  <c:v>8.7604812406115276</c:v>
                </c:pt>
                <c:pt idx="8">
                  <c:v>8.8074105036368593</c:v>
                </c:pt>
                <c:pt idx="9">
                  <c:v>8.8893130011655792</c:v>
                </c:pt>
                <c:pt idx="10">
                  <c:v>8.9394100753312919</c:v>
                </c:pt>
                <c:pt idx="11">
                  <c:v>8.9893154669918687</c:v>
                </c:pt>
                <c:pt idx="12">
                  <c:v>9.0401852020221725</c:v>
                </c:pt>
                <c:pt idx="13">
                  <c:v>9.0098575041569333</c:v>
                </c:pt>
                <c:pt idx="14">
                  <c:v>9.0672014779741872</c:v>
                </c:pt>
                <c:pt idx="15">
                  <c:v>9.1425952272342901</c:v>
                </c:pt>
                <c:pt idx="16">
                  <c:v>9.1608446703825361</c:v>
                </c:pt>
                <c:pt idx="17">
                  <c:v>9.3661636272801392</c:v>
                </c:pt>
                <c:pt idx="18">
                  <c:v>9.2103664871274482</c:v>
                </c:pt>
                <c:pt idx="19">
                  <c:v>9.2971435284206887</c:v>
                </c:pt>
                <c:pt idx="20">
                  <c:v>9.2945676646764408</c:v>
                </c:pt>
                <c:pt idx="21">
                  <c:v>9.2930449183176158</c:v>
                </c:pt>
                <c:pt idx="22">
                  <c:v>9.4091084395698665</c:v>
                </c:pt>
                <c:pt idx="23">
                  <c:v>9.6003954599406907</c:v>
                </c:pt>
                <c:pt idx="24">
                  <c:v>9.7019431795791409</c:v>
                </c:pt>
                <c:pt idx="25">
                  <c:v>9.6337430272715725</c:v>
                </c:pt>
                <c:pt idx="26">
                  <c:v>9.7305504994665988</c:v>
                </c:pt>
                <c:pt idx="27">
                  <c:v>9.7780587705455524</c:v>
                </c:pt>
                <c:pt idx="28">
                  <c:v>9.7652959974724354</c:v>
                </c:pt>
                <c:pt idx="29">
                  <c:v>9.8013147693612712</c:v>
                </c:pt>
                <c:pt idx="30">
                  <c:v>9.8551224967485229</c:v>
                </c:pt>
                <c:pt idx="31">
                  <c:v>9.9932015196509365</c:v>
                </c:pt>
                <c:pt idx="32">
                  <c:v>10.09782653752421</c:v>
                </c:pt>
                <c:pt idx="33">
                  <c:v>10.042385637183141</c:v>
                </c:pt>
                <c:pt idx="34">
                  <c:v>10.091275577171384</c:v>
                </c:pt>
                <c:pt idx="35">
                  <c:v>10.19662865044995</c:v>
                </c:pt>
                <c:pt idx="36">
                  <c:v>10.22992659285366</c:v>
                </c:pt>
                <c:pt idx="37">
                  <c:v>10.220494</c:v>
                </c:pt>
                <c:pt idx="38">
                  <c:v>10.197545</c:v>
                </c:pt>
                <c:pt idx="39">
                  <c:v>10.233108</c:v>
                </c:pt>
                <c:pt idx="40">
                  <c:v>10.195105999999999</c:v>
                </c:pt>
                <c:pt idx="41">
                  <c:v>9.5069020000000002</c:v>
                </c:pt>
                <c:pt idx="42">
                  <c:v>9.5634800000000002</c:v>
                </c:pt>
                <c:pt idx="43">
                  <c:v>9.6511370000000003</c:v>
                </c:pt>
                <c:pt idx="44">
                  <c:v>9.6522489999999994</c:v>
                </c:pt>
                <c:pt idx="45">
                  <c:v>9.5682189999999991</c:v>
                </c:pt>
                <c:pt idx="46">
                  <c:v>9.6201519999999991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D1-4074-AA66-E086FD37375D}"/>
            </c:ext>
          </c:extLst>
        </c:ser>
        <c:ser>
          <c:idx val="2"/>
          <c:order val="1"/>
          <c:tx>
            <c:strRef>
              <c:f>'10-11. Employment data'!$D$4</c:f>
              <c:strCache>
                <c:ptCount val="1"/>
                <c:pt idx="0">
                  <c:v>QLFS total formal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'10-11. Employment data'!$A$5:$B$51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'10-11. Employment data'!$D$5:$D$51</c:f>
              <c:numCache>
                <c:formatCode>_-* #\ ##0.0_-;\-* #\ ##0.0_-;_-* "-"??_-;_-@_-</c:formatCode>
                <c:ptCount val="47"/>
                <c:pt idx="0">
                  <c:v>9.6952355149844003</c:v>
                </c:pt>
                <c:pt idx="1">
                  <c:v>9.6103108782314557</c:v>
                </c:pt>
                <c:pt idx="2">
                  <c:v>9.4811764414419777</c:v>
                </c:pt>
                <c:pt idx="3">
                  <c:v>9.7198667991689227</c:v>
                </c:pt>
                <c:pt idx="4">
                  <c:v>9.7854514309129499</c:v>
                </c:pt>
                <c:pt idx="5">
                  <c:v>9.7730488134916822</c:v>
                </c:pt>
                <c:pt idx="6">
                  <c:v>10.000765259819925</c:v>
                </c:pt>
                <c:pt idx="7">
                  <c:v>10.210276140507874</c:v>
                </c:pt>
                <c:pt idx="8">
                  <c:v>10.120825928952275</c:v>
                </c:pt>
                <c:pt idx="9">
                  <c:v>10.191574678957377</c:v>
                </c:pt>
                <c:pt idx="10">
                  <c:v>10.310572946685127</c:v>
                </c:pt>
                <c:pt idx="11">
                  <c:v>10.265900404745166</c:v>
                </c:pt>
                <c:pt idx="12">
                  <c:v>10.241528353351548</c:v>
                </c:pt>
                <c:pt idx="13">
                  <c:v>10.373992749080562</c:v>
                </c:pt>
                <c:pt idx="14">
                  <c:v>10.709110597408728</c:v>
                </c:pt>
                <c:pt idx="15">
                  <c:v>10.773029193595875</c:v>
                </c:pt>
                <c:pt idx="16">
                  <c:v>10.779596043318888</c:v>
                </c:pt>
                <c:pt idx="17">
                  <c:v>10.755165021505686</c:v>
                </c:pt>
                <c:pt idx="18">
                  <c:v>10.843095199466012</c:v>
                </c:pt>
                <c:pt idx="19">
                  <c:v>10.910987182549938</c:v>
                </c:pt>
                <c:pt idx="20">
                  <c:v>10.796411091465494</c:v>
                </c:pt>
                <c:pt idx="21">
                  <c:v>10.835205864025149</c:v>
                </c:pt>
                <c:pt idx="22">
                  <c:v>10.929940487274484</c:v>
                </c:pt>
                <c:pt idx="23">
                  <c:v>11.180162336618119</c:v>
                </c:pt>
                <c:pt idx="24">
                  <c:v>10.983220234466947</c:v>
                </c:pt>
                <c:pt idx="25">
                  <c:v>10.917255499425563</c:v>
                </c:pt>
                <c:pt idx="26">
                  <c:v>11.028854233785651</c:v>
                </c:pt>
                <c:pt idx="27">
                  <c:v>11.155710943674874</c:v>
                </c:pt>
                <c:pt idx="28">
                  <c:v>11.336967478755229</c:v>
                </c:pt>
                <c:pt idx="29">
                  <c:v>11.192620126658863</c:v>
                </c:pt>
                <c:pt idx="30">
                  <c:v>11.379198854642709</c:v>
                </c:pt>
                <c:pt idx="31">
                  <c:v>11.243756726333332</c:v>
                </c:pt>
                <c:pt idx="32">
                  <c:v>11.35495004387124</c:v>
                </c:pt>
                <c:pt idx="33">
                  <c:v>11.319615571304789</c:v>
                </c:pt>
                <c:pt idx="34">
                  <c:v>11.254657781547287</c:v>
                </c:pt>
                <c:pt idx="35">
                  <c:v>11.346181634907973</c:v>
                </c:pt>
                <c:pt idx="36">
                  <c:v>11.220333795381713</c:v>
                </c:pt>
                <c:pt idx="37">
                  <c:v>11.171552831337923</c:v>
                </c:pt>
                <c:pt idx="38">
                  <c:v>11.214126597301831</c:v>
                </c:pt>
                <c:pt idx="39">
                  <c:v>11.33111841276718</c:v>
                </c:pt>
                <c:pt idx="40">
                  <c:v>11.281528148528567</c:v>
                </c:pt>
                <c:pt idx="41">
                  <c:v>10.063736137288707</c:v>
                </c:pt>
                <c:pt idx="42">
                  <c:v>10.306137905210663</c:v>
                </c:pt>
                <c:pt idx="43">
                  <c:v>10.495471837393401</c:v>
                </c:pt>
                <c:pt idx="44">
                  <c:v>10.574455810515389</c:v>
                </c:pt>
                <c:pt idx="45">
                  <c:v>10.199842657344186</c:v>
                </c:pt>
                <c:pt idx="46">
                  <c:v>9.6283677805874976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1D1-4074-AA66-E086FD37375D}"/>
            </c:ext>
          </c:extLst>
        </c:ser>
        <c:ser>
          <c:idx val="4"/>
          <c:order val="2"/>
          <c:tx>
            <c:strRef>
              <c:f>'10-11. Employment data'!$E$4</c:f>
              <c:strCache>
                <c:ptCount val="1"/>
                <c:pt idx="0">
                  <c:v>QLFS informal, agric, domestic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7"/>
            <c:spPr>
              <a:solidFill>
                <a:sysClr val="windowText" lastClr="000000"/>
              </a:solidFill>
            </c:spPr>
          </c:marker>
          <c:cat>
            <c:multiLvlStrRef>
              <c:f>'10-11. Employment data'!$A$5:$B$51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'10-11. Employment data'!$E$5:$E$51</c:f>
              <c:numCache>
                <c:formatCode>_-* #\ ##0.0_-;\-* #\ ##0.0_-;_-* "-"??_-;_-@_-</c:formatCode>
                <c:ptCount val="47"/>
                <c:pt idx="0">
                  <c:v>4.1020173646839755</c:v>
                </c:pt>
                <c:pt idx="1">
                  <c:v>4.1984058820731693</c:v>
                </c:pt>
                <c:pt idx="2">
                  <c:v>4.1666072625032307</c:v>
                </c:pt>
                <c:pt idx="3">
                  <c:v>4.1782844748824193</c:v>
                </c:pt>
                <c:pt idx="4">
                  <c:v>4.1181417234740492</c:v>
                </c:pt>
                <c:pt idx="5">
                  <c:v>4.1487593939447018</c:v>
                </c:pt>
                <c:pt idx="6">
                  <c:v>4.1176198124754189</c:v>
                </c:pt>
                <c:pt idx="7">
                  <c:v>4.1261379874020605</c:v>
                </c:pt>
                <c:pt idx="8">
                  <c:v>4.163249767108991</c:v>
                </c:pt>
                <c:pt idx="9">
                  <c:v>4.1384409227069758</c:v>
                </c:pt>
                <c:pt idx="10">
                  <c:v>4.2510421132095813</c:v>
                </c:pt>
                <c:pt idx="11">
                  <c:v>4.2579500949740758</c:v>
                </c:pt>
                <c:pt idx="12">
                  <c:v>4.3168466542162625</c:v>
                </c:pt>
                <c:pt idx="13">
                  <c:v>4.317545597642729</c:v>
                </c:pt>
                <c:pt idx="14">
                  <c:v>4.3267325870181015</c:v>
                </c:pt>
                <c:pt idx="15">
                  <c:v>4.403725606884163</c:v>
                </c:pt>
                <c:pt idx="16">
                  <c:v>4.2751952906962254</c:v>
                </c:pt>
                <c:pt idx="17">
                  <c:v>4.3390780935162878</c:v>
                </c:pt>
                <c:pt idx="18">
                  <c:v>4.2734734563822112</c:v>
                </c:pt>
                <c:pt idx="19">
                  <c:v>4.4086238837922753</c:v>
                </c:pt>
                <c:pt idx="20">
                  <c:v>4.6630086238229982</c:v>
                </c:pt>
                <c:pt idx="21">
                  <c:v>4.8217969063072381</c:v>
                </c:pt>
                <c:pt idx="22">
                  <c:v>4.8984987662286308</c:v>
                </c:pt>
                <c:pt idx="23">
                  <c:v>4.8379059451672113</c:v>
                </c:pt>
                <c:pt idx="24">
                  <c:v>4.6912931130850755</c:v>
                </c:pt>
                <c:pt idx="25">
                  <c:v>4.6281918551050438</c:v>
                </c:pt>
                <c:pt idx="26">
                  <c:v>4.8043408014953366</c:v>
                </c:pt>
                <c:pt idx="27">
                  <c:v>4.9129012012931366</c:v>
                </c:pt>
                <c:pt idx="28">
                  <c:v>4.8752829718716164</c:v>
                </c:pt>
                <c:pt idx="29">
                  <c:v>4.9070876386540698</c:v>
                </c:pt>
                <c:pt idx="30">
                  <c:v>4.8124710320231623</c:v>
                </c:pt>
                <c:pt idx="31">
                  <c:v>4.9272691415758363</c:v>
                </c:pt>
                <c:pt idx="32">
                  <c:v>5.0225737797434507</c:v>
                </c:pt>
                <c:pt idx="33">
                  <c:v>4.9681878945759381</c:v>
                </c:pt>
                <c:pt idx="34">
                  <c:v>5.1254159950269589</c:v>
                </c:pt>
                <c:pt idx="35">
                  <c:v>5.1825171615880592</c:v>
                </c:pt>
                <c:pt idx="36">
                  <c:v>5.0711024545413315</c:v>
                </c:pt>
                <c:pt idx="37">
                  <c:v>5.1411530693617351</c:v>
                </c:pt>
                <c:pt idx="38">
                  <c:v>5.1608819846819571</c:v>
                </c:pt>
                <c:pt idx="39">
                  <c:v>5.0891498790200895</c:v>
                </c:pt>
                <c:pt idx="40">
                  <c:v>5.1010270258378752</c:v>
                </c:pt>
                <c:pt idx="41">
                  <c:v>4.0844793121418368</c:v>
                </c:pt>
                <c:pt idx="42">
                  <c:v>4.3847314786959375</c:v>
                </c:pt>
                <c:pt idx="43">
                  <c:v>4.5280793978831166</c:v>
                </c:pt>
                <c:pt idx="44">
                  <c:v>4.4208887917272168</c:v>
                </c:pt>
                <c:pt idx="45">
                  <c:v>4.7417300994574649</c:v>
                </c:pt>
                <c:pt idx="46">
                  <c:v>4.6536393914749201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1D1-4074-AA66-E086FD373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-* #\ ##0.0_-;\-* #\ ##0.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'10-11. Employment data'!$I$4</c:f>
              <c:strCache>
                <c:ptCount val="1"/>
                <c:pt idx="0">
                  <c:v>QES total formal</c:v>
                </c:pt>
              </c:strCache>
            </c:strRef>
          </c:tx>
          <c:spPr>
            <a:ln w="41275">
              <a:solidFill>
                <a:srgbClr val="C00000">
                  <a:alpha val="69000"/>
                </a:srgbClr>
              </a:solidFill>
            </a:ln>
          </c:spPr>
          <c:marker>
            <c:symbol val="none"/>
          </c:marker>
          <c:cat>
            <c:multiLvlStrRef>
              <c:f>'10-11. Employment data'!$G$5:$H$51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'10-11. Employment data'!$I$5:$I$51</c:f>
              <c:numCache>
                <c:formatCode>_-* #\ ##0_-;\-* #\ ##0_-;_-* "-"??_-;_-@_-</c:formatCode>
                <c:ptCount val="47"/>
                <c:pt idx="0">
                  <c:v>100</c:v>
                </c:pt>
                <c:pt idx="1">
                  <c:v>101.02886373273923</c:v>
                </c:pt>
                <c:pt idx="2">
                  <c:v>101.77701483684727</c:v>
                </c:pt>
                <c:pt idx="3">
                  <c:v>103.42429729363288</c:v>
                </c:pt>
                <c:pt idx="4">
                  <c:v>104.40202805173664</c:v>
                </c:pt>
                <c:pt idx="5">
                  <c:v>104.95047382833779</c:v>
                </c:pt>
                <c:pt idx="6">
                  <c:v>106.10077783431933</c:v>
                </c:pt>
                <c:pt idx="7">
                  <c:v>106.83450179367703</c:v>
                </c:pt>
                <c:pt idx="8">
                  <c:v>107.40680647616567</c:v>
                </c:pt>
                <c:pt idx="9">
                  <c:v>108.40561148228515</c:v>
                </c:pt>
                <c:pt idx="10">
                  <c:v>109.01654777822787</c:v>
                </c:pt>
                <c:pt idx="11">
                  <c:v>109.62514649654484</c:v>
                </c:pt>
                <c:pt idx="12">
                  <c:v>110.24550542992684</c:v>
                </c:pt>
                <c:pt idx="13">
                  <c:v>109.87565765524504</c:v>
                </c:pt>
                <c:pt idx="14">
                  <c:v>110.57497025068052</c:v>
                </c:pt>
                <c:pt idx="15">
                  <c:v>111.49440074991166</c:v>
                </c:pt>
                <c:pt idx="16">
                  <c:v>111.71695361124496</c:v>
                </c:pt>
                <c:pt idx="17">
                  <c:v>114.2208284403202</c:v>
                </c:pt>
                <c:pt idx="18">
                  <c:v>112.32087461450382</c:v>
                </c:pt>
                <c:pt idx="19">
                  <c:v>113.37912492279915</c:v>
                </c:pt>
                <c:pt idx="20">
                  <c:v>113.34771213710317</c:v>
                </c:pt>
                <c:pt idx="21">
                  <c:v>113.32914216998206</c:v>
                </c:pt>
                <c:pt idx="22">
                  <c:v>114.74454254912135</c:v>
                </c:pt>
                <c:pt idx="23">
                  <c:v>117.07729721859967</c:v>
                </c:pt>
                <c:pt idx="24">
                  <c:v>118.31567667948653</c:v>
                </c:pt>
                <c:pt idx="25">
                  <c:v>117.48397245069881</c:v>
                </c:pt>
                <c:pt idx="26">
                  <c:v>118.66454435968437</c:v>
                </c:pt>
                <c:pt idx="27">
                  <c:v>119.24391007400952</c:v>
                </c:pt>
                <c:pt idx="28">
                  <c:v>119.0882674254697</c:v>
                </c:pt>
                <c:pt idx="29">
                  <c:v>119.52751812920104</c:v>
                </c:pt>
                <c:pt idx="30">
                  <c:v>120.18370602461235</c:v>
                </c:pt>
                <c:pt idx="31">
                  <c:v>121.86758653468661</c:v>
                </c:pt>
                <c:pt idx="32">
                  <c:v>123.14349379966987</c:v>
                </c:pt>
                <c:pt idx="33">
                  <c:v>122.46738927935272</c:v>
                </c:pt>
                <c:pt idx="34">
                  <c:v>123.06360451432789</c:v>
                </c:pt>
                <c:pt idx="35">
                  <c:v>124.34839045096928</c:v>
                </c:pt>
                <c:pt idx="36">
                  <c:v>124.7544605046284</c:v>
                </c:pt>
                <c:pt idx="37">
                  <c:v>124.63942956848852</c:v>
                </c:pt>
                <c:pt idx="38">
                  <c:v>124.35956537903084</c:v>
                </c:pt>
                <c:pt idx="39">
                  <c:v>124.79325792204725</c:v>
                </c:pt>
                <c:pt idx="40">
                  <c:v>124.32982165346162</c:v>
                </c:pt>
                <c:pt idx="41">
                  <c:v>115.93713985288016</c:v>
                </c:pt>
                <c:pt idx="42">
                  <c:v>116.62711135974921</c:v>
                </c:pt>
                <c:pt idx="43">
                  <c:v>117.69609280797324</c:v>
                </c:pt>
                <c:pt idx="44">
                  <c:v>117.70965370294368</c:v>
                </c:pt>
                <c:pt idx="45">
                  <c:v>116.68490369901627</c:v>
                </c:pt>
                <c:pt idx="46">
                  <c:v>117.31822920126503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7C6-4A33-AB91-DC13B8141B38}"/>
            </c:ext>
          </c:extLst>
        </c:ser>
        <c:ser>
          <c:idx val="1"/>
          <c:order val="1"/>
          <c:tx>
            <c:strRef>
              <c:f>'10-11. Employment data'!$J$4</c:f>
              <c:strCache>
                <c:ptCount val="1"/>
                <c:pt idx="0">
                  <c:v>QLFS total formal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'10-11. Employment data'!$G$5:$H$51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'10-11. Employment data'!$J$5:$J$51</c:f>
              <c:numCache>
                <c:formatCode>_-* #\ ##0_-;\-* #\ ##0_-;_-* "-"??_-;_-@_-</c:formatCode>
                <c:ptCount val="47"/>
                <c:pt idx="0">
                  <c:v>100</c:v>
                </c:pt>
                <c:pt idx="1">
                  <c:v>99.124058032198491</c:v>
                </c:pt>
                <c:pt idx="2">
                  <c:v>97.792120952486556</c:v>
                </c:pt>
                <c:pt idx="3">
                  <c:v>100.25405555281719</c:v>
                </c:pt>
                <c:pt idx="4">
                  <c:v>100.93051804455</c:v>
                </c:pt>
                <c:pt idx="5">
                  <c:v>100.80259317462705</c:v>
                </c:pt>
                <c:pt idx="6">
                  <c:v>103.15133907127181</c:v>
                </c:pt>
                <c:pt idx="7">
                  <c:v>105.31230649041436</c:v>
                </c:pt>
                <c:pt idx="8">
                  <c:v>104.38968618462241</c:v>
                </c:pt>
                <c:pt idx="9">
                  <c:v>105.11941317161262</c:v>
                </c:pt>
                <c:pt idx="10">
                  <c:v>106.34680231078137</c:v>
                </c:pt>
                <c:pt idx="11">
                  <c:v>105.88603431942194</c:v>
                </c:pt>
                <c:pt idx="12">
                  <c:v>105.63465258293962</c:v>
                </c:pt>
                <c:pt idx="13">
                  <c:v>107.00093600663041</c:v>
                </c:pt>
                <c:pt idx="14">
                  <c:v>110.45745697314253</c:v>
                </c:pt>
                <c:pt idx="15">
                  <c:v>111.11673540003952</c:v>
                </c:pt>
                <c:pt idx="16">
                  <c:v>111.1844681509651</c:v>
                </c:pt>
                <c:pt idx="17">
                  <c:v>110.93247817325447</c:v>
                </c:pt>
                <c:pt idx="18">
                  <c:v>111.83942032875369</c:v>
                </c:pt>
                <c:pt idx="19">
                  <c:v>112.53968163730053</c:v>
                </c:pt>
                <c:pt idx="20">
                  <c:v>111.35790435187654</c:v>
                </c:pt>
                <c:pt idx="21">
                  <c:v>111.7580470044165</c:v>
                </c:pt>
                <c:pt idx="22">
                  <c:v>112.73517255338248</c:v>
                </c:pt>
                <c:pt idx="23">
                  <c:v>115.31604693190486</c:v>
                </c:pt>
                <c:pt idx="24">
                  <c:v>113.28471822568839</c:v>
                </c:pt>
                <c:pt idx="25">
                  <c:v>112.60433521756619</c:v>
                </c:pt>
                <c:pt idx="26">
                  <c:v>113.7554030197625</c:v>
                </c:pt>
                <c:pt idx="27">
                  <c:v>115.06384683933926</c:v>
                </c:pt>
                <c:pt idx="28">
                  <c:v>116.93338920166984</c:v>
                </c:pt>
                <c:pt idx="29">
                  <c:v>115.44454087123712</c:v>
                </c:pt>
                <c:pt idx="30">
                  <c:v>117.36897816515825</c:v>
                </c:pt>
                <c:pt idx="31">
                  <c:v>115.97198138153144</c:v>
                </c:pt>
                <c:pt idx="32">
                  <c:v>117.1188675749205</c:v>
                </c:pt>
                <c:pt idx="33">
                  <c:v>116.75441564890137</c:v>
                </c:pt>
                <c:pt idx="34">
                  <c:v>116.08441862142217</c:v>
                </c:pt>
                <c:pt idx="35">
                  <c:v>117.02842718335171</c:v>
                </c:pt>
                <c:pt idx="36">
                  <c:v>115.73038920034699</c:v>
                </c:pt>
                <c:pt idx="37">
                  <c:v>115.22724552768018</c:v>
                </c:pt>
                <c:pt idx="38">
                  <c:v>115.66636602040168</c:v>
                </c:pt>
                <c:pt idx="39">
                  <c:v>116.87305991952906</c:v>
                </c:pt>
                <c:pt idx="40">
                  <c:v>116.36156884577464</c:v>
                </c:pt>
                <c:pt idx="41">
                  <c:v>103.80084240073151</c:v>
                </c:pt>
                <c:pt idx="42">
                  <c:v>106.30105776473494</c:v>
                </c:pt>
                <c:pt idx="43">
                  <c:v>108.25391318418414</c:v>
                </c:pt>
                <c:pt idx="44">
                  <c:v>109.06858110019211</c:v>
                </c:pt>
                <c:pt idx="45">
                  <c:v>105.20469194977156</c:v>
                </c:pt>
                <c:pt idx="46">
                  <c:v>99.310303145358816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C6-4A33-AB91-DC13B8141B38}"/>
            </c:ext>
          </c:extLst>
        </c:ser>
        <c:ser>
          <c:idx val="2"/>
          <c:order val="2"/>
          <c:tx>
            <c:strRef>
              <c:f>'10-11. Employment data'!$K$4</c:f>
              <c:strCache>
                <c:ptCount val="1"/>
                <c:pt idx="0">
                  <c:v>QLFS informal, agric, domestic</c:v>
                </c:pt>
              </c:strCache>
            </c:strRef>
          </c:tx>
          <c:spPr>
            <a:ln w="9525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'10-11. Employment data'!$G$5:$H$51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'10-11. Employment data'!$K$5:$K$51</c:f>
              <c:numCache>
                <c:formatCode>_-* #\ ##0_-;\-* #\ ##0_-;_-* "-"??_-;_-@_-</c:formatCode>
                <c:ptCount val="47"/>
                <c:pt idx="0">
                  <c:v>100</c:v>
                </c:pt>
                <c:pt idx="1">
                  <c:v>102.34978326076929</c:v>
                </c:pt>
                <c:pt idx="2">
                  <c:v>101.57458860060753</c:v>
                </c:pt>
                <c:pt idx="3">
                  <c:v>101.85925858956766</c:v>
                </c:pt>
                <c:pt idx="4">
                  <c:v>100.3930836307251</c:v>
                </c:pt>
                <c:pt idx="5">
                  <c:v>101.13948881989504</c:v>
                </c:pt>
                <c:pt idx="6">
                  <c:v>100.38036035453608</c:v>
                </c:pt>
                <c:pt idx="7">
                  <c:v>100.58801854243109</c:v>
                </c:pt>
                <c:pt idx="8">
                  <c:v>101.49273874245857</c:v>
                </c:pt>
                <c:pt idx="9">
                  <c:v>100.88794256056998</c:v>
                </c:pt>
                <c:pt idx="10">
                  <c:v>103.63296240061351</c:v>
                </c:pt>
                <c:pt idx="11">
                  <c:v>103.80136689894567</c:v>
                </c:pt>
                <c:pt idx="12">
                  <c:v>105.23716187507748</c:v>
                </c:pt>
                <c:pt idx="13">
                  <c:v>105.25420089184234</c:v>
                </c:pt>
                <c:pt idx="14">
                  <c:v>105.47816360478618</c:v>
                </c:pt>
                <c:pt idx="15">
                  <c:v>107.35511860085536</c:v>
                </c:pt>
                <c:pt idx="16">
                  <c:v>104.22177457129295</c:v>
                </c:pt>
                <c:pt idx="17">
                  <c:v>105.77912543406738</c:v>
                </c:pt>
                <c:pt idx="18">
                  <c:v>104.17979926595082</c:v>
                </c:pt>
                <c:pt idx="19">
                  <c:v>107.47453001413419</c:v>
                </c:pt>
                <c:pt idx="20">
                  <c:v>113.6759845038404</c:v>
                </c:pt>
                <c:pt idx="21">
                  <c:v>117.54696476470707</c:v>
                </c:pt>
                <c:pt idx="22">
                  <c:v>119.41682179119731</c:v>
                </c:pt>
                <c:pt idx="23">
                  <c:v>117.93967492236419</c:v>
                </c:pt>
                <c:pt idx="24">
                  <c:v>114.36551082095427</c:v>
                </c:pt>
                <c:pt idx="25">
                  <c:v>112.82721265275788</c:v>
                </c:pt>
                <c:pt idx="26">
                  <c:v>117.12141549809039</c:v>
                </c:pt>
                <c:pt idx="27">
                  <c:v>119.76792793688314</c:v>
                </c:pt>
                <c:pt idx="28">
                  <c:v>118.85086137969614</c:v>
                </c:pt>
                <c:pt idx="29">
                  <c:v>119.6262034603093</c:v>
                </c:pt>
                <c:pt idx="30">
                  <c:v>117.31961628090089</c:v>
                </c:pt>
                <c:pt idx="31">
                  <c:v>120.11819316019495</c:v>
                </c:pt>
                <c:pt idx="32">
                  <c:v>122.44155334360454</c:v>
                </c:pt>
                <c:pt idx="33">
                  <c:v>121.1157207024328</c:v>
                </c:pt>
                <c:pt idx="34">
                  <c:v>124.94866645748164</c:v>
                </c:pt>
                <c:pt idx="35">
                  <c:v>126.34069290409566</c:v>
                </c:pt>
                <c:pt idx="36">
                  <c:v>123.62459745296606</c:v>
                </c:pt>
                <c:pt idx="37">
                  <c:v>125.33230877138952</c:v>
                </c:pt>
                <c:pt idx="38">
                  <c:v>125.81326517810969</c:v>
                </c:pt>
                <c:pt idx="39">
                  <c:v>124.06456205755639</c:v>
                </c:pt>
                <c:pt idx="40">
                  <c:v>124.35410609800928</c:v>
                </c:pt>
                <c:pt idx="41">
                  <c:v>99.572452991224964</c:v>
                </c:pt>
                <c:pt idx="42">
                  <c:v>106.89207501767225</c:v>
                </c:pt>
                <c:pt idx="43">
                  <c:v>110.38664626013754</c:v>
                </c:pt>
                <c:pt idx="44">
                  <c:v>107.77352699158571</c:v>
                </c:pt>
                <c:pt idx="45">
                  <c:v>115.59507622471446</c:v>
                </c:pt>
                <c:pt idx="46">
                  <c:v>113.4475790263614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7C6-4A33-AB91-DC13B8141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in val="9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Q1 2010 = 100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'12. Formal mfg employment'!$C$5</c:f>
              <c:strCache>
                <c:ptCount val="1"/>
                <c:pt idx="0">
                  <c:v>QLFS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15875">
              <a:solidFill>
                <a:srgbClr val="4F81BD">
                  <a:shade val="50000"/>
                  <a:shade val="95000"/>
                  <a:satMod val="105000"/>
                </a:srgbClr>
              </a:solidFill>
            </a:ln>
          </c:spPr>
          <c:invertIfNegative val="0"/>
          <c:cat>
            <c:multiLvlStrRef>
              <c:f>'12. Formal mfg employment'!$A$6:$B$52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'12. Formal mfg employment'!$C$6:$C$52</c:f>
              <c:numCache>
                <c:formatCode>_-* #\ ##0.0_-;\-* #\ ##0.0_-;_-* "-"??_-;_-@_-</c:formatCode>
                <c:ptCount val="47"/>
                <c:pt idx="0">
                  <c:v>1.638516224836132</c:v>
                </c:pt>
                <c:pt idx="1">
                  <c:v>1.5743895982117613</c:v>
                </c:pt>
                <c:pt idx="2">
                  <c:v>1.5987020231705791</c:v>
                </c:pt>
                <c:pt idx="3">
                  <c:v>1.652689372191763</c:v>
                </c:pt>
                <c:pt idx="4">
                  <c:v>1.6744670552627847</c:v>
                </c:pt>
                <c:pt idx="5">
                  <c:v>1.5955535317678706</c:v>
                </c:pt>
                <c:pt idx="6">
                  <c:v>1.6148853074411227</c:v>
                </c:pt>
                <c:pt idx="7">
                  <c:v>1.6940070840370209</c:v>
                </c:pt>
                <c:pt idx="8">
                  <c:v>1.654446031481716</c:v>
                </c:pt>
                <c:pt idx="9">
                  <c:v>1.6034115329920737</c:v>
                </c:pt>
                <c:pt idx="10">
                  <c:v>1.6257272675199905</c:v>
                </c:pt>
                <c:pt idx="11">
                  <c:v>1.6149177158150385</c:v>
                </c:pt>
                <c:pt idx="12">
                  <c:v>1.6190683413296396</c:v>
                </c:pt>
                <c:pt idx="13">
                  <c:v>1.6179419204953902</c:v>
                </c:pt>
                <c:pt idx="14">
                  <c:v>1.5775700167099345</c:v>
                </c:pt>
                <c:pt idx="15">
                  <c:v>1.5383771771980412</c:v>
                </c:pt>
                <c:pt idx="16">
                  <c:v>1.5858542411954</c:v>
                </c:pt>
                <c:pt idx="17">
                  <c:v>1.5449151490349549</c:v>
                </c:pt>
                <c:pt idx="18">
                  <c:v>1.5271055308526633</c:v>
                </c:pt>
                <c:pt idx="19">
                  <c:v>1.5460136147077539</c:v>
                </c:pt>
                <c:pt idx="20">
                  <c:v>1.5630078773102067</c:v>
                </c:pt>
                <c:pt idx="21">
                  <c:v>1.5194488739228433</c:v>
                </c:pt>
                <c:pt idx="22">
                  <c:v>1.5504613313877023</c:v>
                </c:pt>
                <c:pt idx="23">
                  <c:v>1.5292021827105013</c:v>
                </c:pt>
                <c:pt idx="24">
                  <c:v>1.4563124503586256</c:v>
                </c:pt>
                <c:pt idx="25">
                  <c:v>1.5100326134907525</c:v>
                </c:pt>
                <c:pt idx="26">
                  <c:v>1.4971937593907692</c:v>
                </c:pt>
                <c:pt idx="27">
                  <c:v>1.5119677016836306</c:v>
                </c:pt>
                <c:pt idx="28">
                  <c:v>1.58955754686475</c:v>
                </c:pt>
                <c:pt idx="29">
                  <c:v>1.5622115311414986</c:v>
                </c:pt>
                <c:pt idx="30">
                  <c:v>1.5348834824357347</c:v>
                </c:pt>
                <c:pt idx="31">
                  <c:v>1.5480666964544596</c:v>
                </c:pt>
                <c:pt idx="32">
                  <c:v>1.616846461396966</c:v>
                </c:pt>
                <c:pt idx="33">
                  <c:v>1.5292904820623756</c:v>
                </c:pt>
                <c:pt idx="34">
                  <c:v>1.5001301529991589</c:v>
                </c:pt>
                <c:pt idx="35">
                  <c:v>1.5287520627814193</c:v>
                </c:pt>
                <c:pt idx="36">
                  <c:v>1.5447053531241821</c:v>
                </c:pt>
                <c:pt idx="37">
                  <c:v>1.5631104842749988</c:v>
                </c:pt>
                <c:pt idx="38">
                  <c:v>1.5232914584997006</c:v>
                </c:pt>
                <c:pt idx="39">
                  <c:v>1.4879994383584891</c:v>
                </c:pt>
                <c:pt idx="40">
                  <c:v>1.4717550922056508</c:v>
                </c:pt>
                <c:pt idx="41">
                  <c:v>1.2870766694970737</c:v>
                </c:pt>
                <c:pt idx="42">
                  <c:v>1.2887696708475782</c:v>
                </c:pt>
                <c:pt idx="43">
                  <c:v>1.3170151107971604</c:v>
                </c:pt>
                <c:pt idx="44">
                  <c:v>1.3225972318616372</c:v>
                </c:pt>
                <c:pt idx="45">
                  <c:v>1.2178690500566336</c:v>
                </c:pt>
                <c:pt idx="46">
                  <c:v>1.1967488572037854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D-4CB5-89D9-01415536A34D}"/>
            </c:ext>
          </c:extLst>
        </c:ser>
        <c:ser>
          <c:idx val="0"/>
          <c:order val="1"/>
          <c:tx>
            <c:strRef>
              <c:f>'12. Formal mfg employment'!$D$5</c:f>
              <c:strCache>
                <c:ptCount val="1"/>
                <c:pt idx="0">
                  <c:v>QES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 w="3175">
              <a:solidFill>
                <a:sysClr val="windowText" lastClr="000000">
                  <a:alpha val="69000"/>
                </a:sysClr>
              </a:solidFill>
            </a:ln>
          </c:spPr>
          <c:invertIfNegative val="0"/>
          <c:cat>
            <c:multiLvlStrRef>
              <c:f>'12. Formal mfg employment'!$A$6:$B$52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'12. Formal mfg employment'!$D$6:$D$52</c:f>
              <c:numCache>
                <c:formatCode>_-* #\ ##0.0_-;\-* #\ ##0.0_-;_-* "-"??_-;_-@_-</c:formatCode>
                <c:ptCount val="47"/>
                <c:pt idx="0">
                  <c:v>1.2034054360132451</c:v>
                </c:pt>
                <c:pt idx="1">
                  <c:v>1.1862373375560502</c:v>
                </c:pt>
                <c:pt idx="2">
                  <c:v>1.1914699527874089</c:v>
                </c:pt>
                <c:pt idx="3">
                  <c:v>1.1761130699105866</c:v>
                </c:pt>
                <c:pt idx="4">
                  <c:v>1.1674310289613874</c:v>
                </c:pt>
                <c:pt idx="5">
                  <c:v>1.1744813925181845</c:v>
                </c:pt>
                <c:pt idx="6">
                  <c:v>1.1723424238523183</c:v>
                </c:pt>
                <c:pt idx="7">
                  <c:v>1.1614906215771585</c:v>
                </c:pt>
                <c:pt idx="8">
                  <c:v>1.1639024217044529</c:v>
                </c:pt>
                <c:pt idx="9">
                  <c:v>1.1730032536925916</c:v>
                </c:pt>
                <c:pt idx="10">
                  <c:v>1.172555482374172</c:v>
                </c:pt>
                <c:pt idx="11">
                  <c:v>1.161332535685591</c:v>
                </c:pt>
                <c:pt idx="12">
                  <c:v>1.1664466678290912</c:v>
                </c:pt>
                <c:pt idx="13">
                  <c:v>1.1657991383155042</c:v>
                </c:pt>
                <c:pt idx="14">
                  <c:v>1.1665220595616339</c:v>
                </c:pt>
                <c:pt idx="15">
                  <c:v>1.1621718125403757</c:v>
                </c:pt>
                <c:pt idx="16">
                  <c:v>1.1671379858048649</c:v>
                </c:pt>
                <c:pt idx="17">
                  <c:v>1.1762581282687008</c:v>
                </c:pt>
                <c:pt idx="18">
                  <c:v>1.1682910756568745</c:v>
                </c:pt>
                <c:pt idx="19">
                  <c:v>1.1598268221515986</c:v>
                </c:pt>
                <c:pt idx="20">
                  <c:v>1.1544193381141215</c:v>
                </c:pt>
                <c:pt idx="21">
                  <c:v>1.1597055411559551</c:v>
                </c:pt>
                <c:pt idx="22">
                  <c:v>1.1702173554884299</c:v>
                </c:pt>
                <c:pt idx="23">
                  <c:v>1.1640759996378856</c:v>
                </c:pt>
                <c:pt idx="24">
                  <c:v>1.1768616820432436</c:v>
                </c:pt>
                <c:pt idx="25">
                  <c:v>1.1845887679054017</c:v>
                </c:pt>
                <c:pt idx="26">
                  <c:v>1.1911765979318834</c:v>
                </c:pt>
                <c:pt idx="27">
                  <c:v>1.1818120660730773</c:v>
                </c:pt>
                <c:pt idx="28">
                  <c:v>1.183104085068496</c:v>
                </c:pt>
                <c:pt idx="29">
                  <c:v>1.1974009313933223</c:v>
                </c:pt>
                <c:pt idx="30">
                  <c:v>1.2031375576541927</c:v>
                </c:pt>
                <c:pt idx="31">
                  <c:v>1.1930889841477423</c:v>
                </c:pt>
                <c:pt idx="32">
                  <c:v>1.197013526615502</c:v>
                </c:pt>
                <c:pt idx="33">
                  <c:v>1.2079448030806379</c:v>
                </c:pt>
                <c:pt idx="34">
                  <c:v>1.2177523120173788</c:v>
                </c:pt>
                <c:pt idx="35">
                  <c:v>1.2122486371831414</c:v>
                </c:pt>
                <c:pt idx="36">
                  <c:v>1.2222585771713832</c:v>
                </c:pt>
                <c:pt idx="37">
                  <c:v>1.2333916504499511</c:v>
                </c:pt>
                <c:pt idx="38">
                  <c:v>1.2376215928536605</c:v>
                </c:pt>
                <c:pt idx="39">
                  <c:v>1.2194990000000001</c:v>
                </c:pt>
                <c:pt idx="40">
                  <c:v>1.2127060000000001</c:v>
                </c:pt>
                <c:pt idx="41">
                  <c:v>1.211406</c:v>
                </c:pt>
                <c:pt idx="42">
                  <c:v>1.203743</c:v>
                </c:pt>
                <c:pt idx="43">
                  <c:v>1.1129469999999999</c:v>
                </c:pt>
                <c:pt idx="44">
                  <c:v>1.1172899999999999</c:v>
                </c:pt>
                <c:pt idx="45">
                  <c:v>1.104805</c:v>
                </c:pt>
                <c:pt idx="46">
                  <c:v>1.1069119999999999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AD-4CB5-89D9-01415536A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80"/>
        <c:axId val="269661696"/>
        <c:axId val="269663232"/>
      </c:barChart>
      <c:lineChart>
        <c:grouping val="standard"/>
        <c:varyColors val="0"/>
        <c:ser>
          <c:idx val="2"/>
          <c:order val="2"/>
          <c:tx>
            <c:strRef>
              <c:f>'12. Formal mfg employment'!$E$5</c:f>
              <c:strCache>
                <c:ptCount val="1"/>
                <c:pt idx="0">
                  <c:v>Index - QES (right axis)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'12. Formal mfg employment'!$A$6:$B$52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'12. Formal mfg employment'!$E$6:$E$52</c:f>
              <c:numCache>
                <c:formatCode>_-* #\ ##0_-;\-* #\ ##0_-;_-* "-"??_-;_-@_-</c:formatCode>
                <c:ptCount val="47"/>
                <c:pt idx="0">
                  <c:v>100</c:v>
                </c:pt>
                <c:pt idx="1">
                  <c:v>98.573373699052667</c:v>
                </c:pt>
                <c:pt idx="2">
                  <c:v>99.008191016206709</c:v>
                </c:pt>
                <c:pt idx="3">
                  <c:v>97.732072227205876</c:v>
                </c:pt>
                <c:pt idx="4">
                  <c:v>97.010616208363061</c:v>
                </c:pt>
                <c:pt idx="5">
                  <c:v>97.59648389233783</c:v>
                </c:pt>
                <c:pt idx="6">
                  <c:v>97.418740913799155</c:v>
                </c:pt>
                <c:pt idx="7">
                  <c:v>96.516983122916088</c:v>
                </c:pt>
                <c:pt idx="8">
                  <c:v>96.717397717625289</c:v>
                </c:pt>
                <c:pt idx="9">
                  <c:v>97.473654230666213</c:v>
                </c:pt>
                <c:pt idx="10">
                  <c:v>97.436445547289878</c:v>
                </c:pt>
                <c:pt idx="11">
                  <c:v>96.503846578337132</c:v>
                </c:pt>
                <c:pt idx="12">
                  <c:v>96.928818245445655</c:v>
                </c:pt>
                <c:pt idx="13">
                  <c:v>96.875010152660877</c:v>
                </c:pt>
                <c:pt idx="14">
                  <c:v>96.935083110991926</c:v>
                </c:pt>
                <c:pt idx="15">
                  <c:v>96.573588398480894</c:v>
                </c:pt>
                <c:pt idx="16">
                  <c:v>96.9862650505776</c:v>
                </c:pt>
                <c:pt idx="17">
                  <c:v>97.74412621614205</c:v>
                </c:pt>
                <c:pt idx="18">
                  <c:v>97.082083950634228</c:v>
                </c:pt>
                <c:pt idx="19">
                  <c:v>96.378725526949765</c:v>
                </c:pt>
                <c:pt idx="20">
                  <c:v>95.929377046740839</c:v>
                </c:pt>
                <c:pt idx="21">
                  <c:v>96.368647377723079</c:v>
                </c:pt>
                <c:pt idx="22">
                  <c:v>97.242153015797911</c:v>
                </c:pt>
                <c:pt idx="23">
                  <c:v>96.73182161236916</c:v>
                </c:pt>
                <c:pt idx="24">
                  <c:v>97.794280034338371</c:v>
                </c:pt>
                <c:pt idx="25">
                  <c:v>98.436381659519412</c:v>
                </c:pt>
                <c:pt idx="26">
                  <c:v>98.983813957008977</c:v>
                </c:pt>
                <c:pt idx="27">
                  <c:v>98.205644640288114</c:v>
                </c:pt>
                <c:pt idx="28">
                  <c:v>98.313008206776473</c:v>
                </c:pt>
                <c:pt idx="29">
                  <c:v>99.501040593616125</c:v>
                </c:pt>
                <c:pt idx="30">
                  <c:v>99.977739974323214</c:v>
                </c:pt>
                <c:pt idx="31">
                  <c:v>99.142728497248598</c:v>
                </c:pt>
                <c:pt idx="32">
                  <c:v>99.46884821968905</c:v>
                </c:pt>
                <c:pt idx="33">
                  <c:v>100.37721011818188</c:v>
                </c:pt>
                <c:pt idx="34">
                  <c:v>101.19218972881355</c:v>
                </c:pt>
                <c:pt idx="35">
                  <c:v>100.73484803252948</c:v>
                </c:pt>
                <c:pt idx="36">
                  <c:v>101.56664916028603</c:v>
                </c:pt>
                <c:pt idx="37">
                  <c:v>102.491779872297</c:v>
                </c:pt>
                <c:pt idx="38">
                  <c:v>102.84327757017368</c:v>
                </c:pt>
                <c:pt idx="39">
                  <c:v>101.33733515780609</c:v>
                </c:pt>
                <c:pt idx="40">
                  <c:v>100.77285374558109</c:v>
                </c:pt>
                <c:pt idx="41">
                  <c:v>100.66482697745325</c:v>
                </c:pt>
                <c:pt idx="42">
                  <c:v>100.02805072809653</c:v>
                </c:pt>
                <c:pt idx="43">
                  <c:v>92.483128851991523</c:v>
                </c:pt>
                <c:pt idx="44">
                  <c:v>92.84402135505249</c:v>
                </c:pt>
                <c:pt idx="45">
                  <c:v>91.8065488934554</c:v>
                </c:pt>
                <c:pt idx="46">
                  <c:v>91.981635355336451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6AD-4CB5-89D9-01415536A34D}"/>
            </c:ext>
          </c:extLst>
        </c:ser>
        <c:ser>
          <c:idx val="3"/>
          <c:order val="3"/>
          <c:tx>
            <c:strRef>
              <c:f>'12. Formal mfg employment'!$F$5</c:f>
              <c:strCache>
                <c:ptCount val="1"/>
                <c:pt idx="0">
                  <c:v>Index - QLFS (right axis)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'12. Formal mfg employment'!$A$6:$B$52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'12. Formal mfg employment'!$F$6:$F$52</c:f>
              <c:numCache>
                <c:formatCode>_-* #\ ##0_-;\-* #\ ##0_-;_-* "-"??_-;_-@_-</c:formatCode>
                <c:ptCount val="47"/>
                <c:pt idx="0">
                  <c:v>100</c:v>
                </c:pt>
                <c:pt idx="1">
                  <c:v>96.086298954361354</c:v>
                </c:pt>
                <c:pt idx="2">
                  <c:v>97.570106352194657</c:v>
                </c:pt>
                <c:pt idx="3">
                  <c:v>100.86499890210416</c:v>
                </c:pt>
                <c:pt idx="4">
                  <c:v>102.1941089066877</c:v>
                </c:pt>
                <c:pt idx="5">
                  <c:v>97.377951318574333</c:v>
                </c:pt>
                <c:pt idx="6">
                  <c:v>98.557785572286733</c:v>
                </c:pt>
                <c:pt idx="7">
                  <c:v>103.38665301934611</c:v>
                </c:pt>
                <c:pt idx="8">
                  <c:v>100.9722092710542</c:v>
                </c:pt>
                <c:pt idx="9">
                  <c:v>97.857531630633133</c:v>
                </c:pt>
                <c:pt idx="10">
                  <c:v>99.219479360515919</c:v>
                </c:pt>
                <c:pt idx="11">
                  <c:v>98.559763482143509</c:v>
                </c:pt>
                <c:pt idx="12">
                  <c:v>98.813079589221815</c:v>
                </c:pt>
                <c:pt idx="13">
                  <c:v>98.744333194332611</c:v>
                </c:pt>
                <c:pt idx="14">
                  <c:v>96.280402525016626</c:v>
                </c:pt>
                <c:pt idx="15">
                  <c:v>93.888431123219078</c:v>
                </c:pt>
                <c:pt idx="16">
                  <c:v>96.785995595130657</c:v>
                </c:pt>
                <c:pt idx="17">
                  <c:v>94.287448950312452</c:v>
                </c:pt>
                <c:pt idx="18">
                  <c:v>93.200513226861034</c:v>
                </c:pt>
                <c:pt idx="19">
                  <c:v>94.354489218583765</c:v>
                </c:pt>
                <c:pt idx="20">
                  <c:v>95.391663116825299</c:v>
                </c:pt>
                <c:pt idx="21">
                  <c:v>92.733221123568882</c:v>
                </c:pt>
                <c:pt idx="22">
                  <c:v>94.625937045131408</c:v>
                </c:pt>
                <c:pt idx="23">
                  <c:v>93.328473623350106</c:v>
                </c:pt>
                <c:pt idx="24">
                  <c:v>88.879952989435381</c:v>
                </c:pt>
                <c:pt idx="25">
                  <c:v>92.158538963614518</c:v>
                </c:pt>
                <c:pt idx="26">
                  <c:v>91.374973082155691</c:v>
                </c:pt>
                <c:pt idx="27">
                  <c:v>92.276638996043047</c:v>
                </c:pt>
                <c:pt idx="28">
                  <c:v>97.012011402189302</c:v>
                </c:pt>
                <c:pt idx="29">
                  <c:v>95.343061451694524</c:v>
                </c:pt>
                <c:pt idx="30">
                  <c:v>93.675208043132955</c:v>
                </c:pt>
                <c:pt idx="31">
                  <c:v>94.479790495164721</c:v>
                </c:pt>
                <c:pt idx="32">
                  <c:v>98.677476419781357</c:v>
                </c:pt>
                <c:pt idx="33">
                  <c:v>93.333862605804825</c:v>
                </c:pt>
                <c:pt idx="34">
                  <c:v>91.554183612016843</c:v>
                </c:pt>
                <c:pt idx="35">
                  <c:v>93.301002431899008</c:v>
                </c:pt>
                <c:pt idx="36">
                  <c:v>94.274644932409387</c:v>
                </c:pt>
                <c:pt idx="37">
                  <c:v>95.397925304726556</c:v>
                </c:pt>
                <c:pt idx="38">
                  <c:v>92.967737237514697</c:v>
                </c:pt>
                <c:pt idx="39">
                  <c:v>90.813836067281173</c:v>
                </c:pt>
                <c:pt idx="40">
                  <c:v>89.822430190023965</c:v>
                </c:pt>
                <c:pt idx="41">
                  <c:v>78.551353351767645</c:v>
                </c:pt>
                <c:pt idx="42">
                  <c:v>78.654678624037928</c:v>
                </c:pt>
                <c:pt idx="43">
                  <c:v>80.378521178749693</c:v>
                </c:pt>
                <c:pt idx="44">
                  <c:v>80.719202642861234</c:v>
                </c:pt>
                <c:pt idx="45">
                  <c:v>74.327555113372938</c:v>
                </c:pt>
                <c:pt idx="46">
                  <c:v>73.038572280446729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6AD-4CB5-89D9-01415536A34D}"/>
            </c:ext>
          </c:extLst>
        </c:ser>
        <c:ser>
          <c:idx val="4"/>
          <c:order val="4"/>
          <c:tx>
            <c:strRef>
              <c:f>'12. Formal mfg employment'!$G$5</c:f>
              <c:strCache>
                <c:ptCount val="1"/>
              </c:strCache>
            </c:strRef>
          </c:tx>
          <c:spPr>
            <a:ln w="50800">
              <a:solidFill>
                <a:srgbClr val="4BACC6">
                  <a:lumMod val="50000"/>
                  <a:alpha val="49000"/>
                </a:srgbClr>
              </a:solidFill>
            </a:ln>
          </c:spPr>
          <c:marker>
            <c:symbol val="none"/>
          </c:marker>
          <c:cat>
            <c:multiLvlStrRef>
              <c:f>'12. Formal mfg employment'!$A$6:$B$52</c:f>
              <c:multiLvlStrCache>
                <c:ptCount val="4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'12. Formal mfg employment'!$G$6:$G$52</c:f>
              <c:numCache>
                <c:formatCode>_-* #\ ##0_-;\-* #\ ##0_-;_-* "-"??_-;_-@_-</c:formatCode>
                <c:ptCount val="4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AD-4CB5-89D9-01415536A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58016"/>
        <c:axId val="133457600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millions employed</a:t>
                </a:r>
              </a:p>
            </c:rich>
          </c:tx>
          <c:layout/>
          <c:overlay val="0"/>
        </c:title>
        <c:numFmt formatCode="_-* #\ ##0.0_-;\-* #\ ##0.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valAx>
        <c:axId val="133457600"/>
        <c:scaling>
          <c:orientation val="minMax"/>
          <c:max val="130"/>
          <c:min val="7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index (Q1 2010 = 100)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33458016"/>
        <c:crosses val="max"/>
        <c:crossBetween val="between"/>
        <c:majorUnit val="20"/>
      </c:valAx>
      <c:catAx>
        <c:axId val="13345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457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 Mining employment'!$B$3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'13. Mining employment'!$A$4:$A$50</c:f>
              <c:numCache>
                <c:formatCode>General</c:formatCode>
                <c:ptCount val="47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'13. Mining employment'!$B$4:$B$50</c:f>
              <c:numCache>
                <c:formatCode>_ * #\ ##0_ ;_ * \-#\ ##0_ ;_ * "-"??_ ;_ @_ </c:formatCode>
                <c:ptCount val="47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453000</c:v>
                </c:pt>
                <c:pt idx="43">
                  <c:v>454000</c:v>
                </c:pt>
                <c:pt idx="44">
                  <c:v>459000</c:v>
                </c:pt>
                <c:pt idx="45">
                  <c:v>457000</c:v>
                </c:pt>
                <c:pt idx="46">
                  <c:v>464000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D-4C59-92D7-00C941C90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697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'14. Exports, imports, BOT'!$M$4</c:f>
              <c:strCache>
                <c:ptCount val="1"/>
                <c:pt idx="0">
                  <c:v>Balance</c:v>
                </c:pt>
              </c:strCache>
            </c:strRef>
          </c:tx>
          <c:spPr>
            <a:ln w="63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'14. Exports, imports, BOT'!$I$5:$J$52</c:f>
              <c:multiLvlStrCache>
                <c:ptCount val="4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BOT'!$M$5:$M$52</c:f>
              <c:numCache>
                <c:formatCode>_ * #\ ##0.0_ ;_ * \-#\ ##0.0_ ;_ * "-"??_ ;_ @_ </c:formatCode>
                <c:ptCount val="48"/>
                <c:pt idx="0">
                  <c:v>-14.976883606168428</c:v>
                </c:pt>
                <c:pt idx="1">
                  <c:v>6.0226687022900478</c:v>
                </c:pt>
                <c:pt idx="2">
                  <c:v>1.6889057658706292</c:v>
                </c:pt>
                <c:pt idx="3">
                  <c:v>26.845966840579763</c:v>
                </c:pt>
                <c:pt idx="4">
                  <c:v>-7.3421746285713994</c:v>
                </c:pt>
                <c:pt idx="5">
                  <c:v>2.333280359147011</c:v>
                </c:pt>
                <c:pt idx="6">
                  <c:v>-8.4458239646604056</c:v>
                </c:pt>
                <c:pt idx="7">
                  <c:v>-21.033365992345523</c:v>
                </c:pt>
                <c:pt idx="8">
                  <c:v>-42.552032723358479</c:v>
                </c:pt>
                <c:pt idx="9">
                  <c:v>-38.808454718981977</c:v>
                </c:pt>
                <c:pt idx="10">
                  <c:v>-51.231657803468181</c:v>
                </c:pt>
                <c:pt idx="11">
                  <c:v>-49.942460455486469</c:v>
                </c:pt>
                <c:pt idx="12">
                  <c:v>-64.66285458248467</c:v>
                </c:pt>
                <c:pt idx="13">
                  <c:v>-52.672098492462283</c:v>
                </c:pt>
                <c:pt idx="14">
                  <c:v>-65.532095002474193</c:v>
                </c:pt>
                <c:pt idx="15">
                  <c:v>-12.504102060844048</c:v>
                </c:pt>
                <c:pt idx="16">
                  <c:v>-40.407233461538567</c:v>
                </c:pt>
                <c:pt idx="17">
                  <c:v>-28.592747144879638</c:v>
                </c:pt>
                <c:pt idx="18">
                  <c:v>-48.350802234636774</c:v>
                </c:pt>
                <c:pt idx="19">
                  <c:v>-28.046412261959972</c:v>
                </c:pt>
                <c:pt idx="20">
                  <c:v>-45.417996120092425</c:v>
                </c:pt>
                <c:pt idx="21">
                  <c:v>12.081433002705069</c:v>
                </c:pt>
                <c:pt idx="22">
                  <c:v>-16.093971911111112</c:v>
                </c:pt>
                <c:pt idx="23">
                  <c:v>-16.777797697077119</c:v>
                </c:pt>
                <c:pt idx="24">
                  <c:v>-21.112123503902922</c:v>
                </c:pt>
                <c:pt idx="25">
                  <c:v>38.986245095541335</c:v>
                </c:pt>
                <c:pt idx="26">
                  <c:v>4.2707248322146256</c:v>
                </c:pt>
                <c:pt idx="27">
                  <c:v>7.9863547797173737</c:v>
                </c:pt>
                <c:pt idx="28">
                  <c:v>6.0918366082349849</c:v>
                </c:pt>
                <c:pt idx="29">
                  <c:v>30.112410322580672</c:v>
                </c:pt>
                <c:pt idx="30">
                  <c:v>23.629005202080805</c:v>
                </c:pt>
                <c:pt idx="31">
                  <c:v>39.213786031746054</c:v>
                </c:pt>
                <c:pt idx="32">
                  <c:v>-21.341095611285311</c:v>
                </c:pt>
                <c:pt idx="33">
                  <c:v>19.590288228483189</c:v>
                </c:pt>
                <c:pt idx="34">
                  <c:v>0.59475304878054658</c:v>
                </c:pt>
                <c:pt idx="35">
                  <c:v>18.247092284417533</c:v>
                </c:pt>
                <c:pt idx="36">
                  <c:v>-4.7077397517863915</c:v>
                </c:pt>
                <c:pt idx="37">
                  <c:v>4.0933510716924957</c:v>
                </c:pt>
                <c:pt idx="38">
                  <c:v>6.5326881405563313</c:v>
                </c:pt>
                <c:pt idx="39">
                  <c:v>25.284042289464026</c:v>
                </c:pt>
                <c:pt idx="40">
                  <c:v>37.519127429805678</c:v>
                </c:pt>
                <c:pt idx="41">
                  <c:v>31.742824972933931</c:v>
                </c:pt>
                <c:pt idx="42">
                  <c:v>115.75927840909088</c:v>
                </c:pt>
                <c:pt idx="43">
                  <c:v>108.88963957597178</c:v>
                </c:pt>
                <c:pt idx="44">
                  <c:v>100.28449598323431</c:v>
                </c:pt>
                <c:pt idx="45">
                  <c:v>164.46513734939754</c:v>
                </c:pt>
                <c:pt idx="46">
                  <c:v>102.58270504571618</c:v>
                </c:pt>
                <c:pt idx="47">
                  <c:v>93.66075527299995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1-4534-9687-B721EB558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'14. Exports, imports, BOT'!$K$4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'14. Exports, imports, BOT'!$I$5:$J$52</c:f>
              <c:multiLvlStrCache>
                <c:ptCount val="4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BOT'!$K$5:$K$52</c:f>
              <c:numCache>
                <c:formatCode>_ * #\ ##0_ ;_ * \-#\ ##0_ ;_ * "-"??_ ;_ @_ </c:formatCode>
                <c:ptCount val="48"/>
                <c:pt idx="0">
                  <c:v>227.47575349940689</c:v>
                </c:pt>
                <c:pt idx="1">
                  <c:v>257.40793517322368</c:v>
                </c:pt>
                <c:pt idx="2">
                  <c:v>274.0587629586488</c:v>
                </c:pt>
                <c:pt idx="3">
                  <c:v>283.54521553623186</c:v>
                </c:pt>
                <c:pt idx="4">
                  <c:v>268.10421531428568</c:v>
                </c:pt>
                <c:pt idx="5">
                  <c:v>282.21807946127944</c:v>
                </c:pt>
                <c:pt idx="6">
                  <c:v>305.27143854224181</c:v>
                </c:pt>
                <c:pt idx="7">
                  <c:v>314.27409688354288</c:v>
                </c:pt>
                <c:pt idx="8">
                  <c:v>275.54879138858985</c:v>
                </c:pt>
                <c:pt idx="9">
                  <c:v>279.4807121951219</c:v>
                </c:pt>
                <c:pt idx="10">
                  <c:v>284.79904403573306</c:v>
                </c:pt>
                <c:pt idx="11">
                  <c:v>288.30753126293996</c:v>
                </c:pt>
                <c:pt idx="12">
                  <c:v>271.8644305498982</c:v>
                </c:pt>
                <c:pt idx="13">
                  <c:v>300.8251372864321</c:v>
                </c:pt>
                <c:pt idx="14">
                  <c:v>329.45427095497269</c:v>
                </c:pt>
                <c:pt idx="15">
                  <c:v>360.68887693817464</c:v>
                </c:pt>
                <c:pt idx="16">
                  <c:v>344.36507692307686</c:v>
                </c:pt>
                <c:pt idx="17">
                  <c:v>331.30173327041058</c:v>
                </c:pt>
                <c:pt idx="18">
                  <c:v>339.87412700186218</c:v>
                </c:pt>
                <c:pt idx="19">
                  <c:v>360.65721690664185</c:v>
                </c:pt>
                <c:pt idx="20">
                  <c:v>323.2205398614318</c:v>
                </c:pt>
                <c:pt idx="21">
                  <c:v>354.86500234445435</c:v>
                </c:pt>
                <c:pt idx="22">
                  <c:v>361.78161884444432</c:v>
                </c:pt>
                <c:pt idx="23">
                  <c:v>354.35026430469435</c:v>
                </c:pt>
                <c:pt idx="24">
                  <c:v>333.85551014744141</c:v>
                </c:pt>
                <c:pt idx="25">
                  <c:v>382.14447116772823</c:v>
                </c:pt>
                <c:pt idx="26">
                  <c:v>356.57523288590596</c:v>
                </c:pt>
                <c:pt idx="27">
                  <c:v>347.77230157938476</c:v>
                </c:pt>
                <c:pt idx="28">
                  <c:v>326.89044859355892</c:v>
                </c:pt>
                <c:pt idx="29">
                  <c:v>358.64118451612904</c:v>
                </c:pt>
                <c:pt idx="30">
                  <c:v>356.65367426970784</c:v>
                </c:pt>
                <c:pt idx="31">
                  <c:v>384.46282285714284</c:v>
                </c:pt>
                <c:pt idx="32">
                  <c:v>314.7182238244514</c:v>
                </c:pt>
                <c:pt idx="33">
                  <c:v>347.21056981860278</c:v>
                </c:pt>
                <c:pt idx="34">
                  <c:v>383.58160060975609</c:v>
                </c:pt>
                <c:pt idx="35">
                  <c:v>387.16609984871405</c:v>
                </c:pt>
                <c:pt idx="36">
                  <c:v>327.82814291086873</c:v>
                </c:pt>
                <c:pt idx="37">
                  <c:v>357.97082926829262</c:v>
                </c:pt>
                <c:pt idx="38">
                  <c:v>374.36093118594431</c:v>
                </c:pt>
                <c:pt idx="39">
                  <c:v>372.57682245716364</c:v>
                </c:pt>
                <c:pt idx="40">
                  <c:v>352.46647084233268</c:v>
                </c:pt>
                <c:pt idx="41">
                  <c:v>293.95899819559719</c:v>
                </c:pt>
                <c:pt idx="42">
                  <c:v>410.87433522727264</c:v>
                </c:pt>
                <c:pt idx="43">
                  <c:v>434.47461766784454</c:v>
                </c:pt>
                <c:pt idx="44">
                  <c:v>425.9907537548026</c:v>
                </c:pt>
                <c:pt idx="45">
                  <c:v>500.98021617900162</c:v>
                </c:pt>
                <c:pt idx="46">
                  <c:v>465.31099492041983</c:v>
                </c:pt>
                <c:pt idx="47">
                  <c:v>474.92204128499998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241-4534-9687-B721EB558802}"/>
            </c:ext>
          </c:extLst>
        </c:ser>
        <c:ser>
          <c:idx val="1"/>
          <c:order val="1"/>
          <c:tx>
            <c:strRef>
              <c:f>'14. Exports, imports, BOT'!$L$4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'14. Exports, imports, BOT'!$I$5:$J$52</c:f>
              <c:multiLvlStrCache>
                <c:ptCount val="4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BOT'!$L$5:$L$52</c:f>
              <c:numCache>
                <c:formatCode>_ * #\ ##0_ ;_ * \-#\ ##0_ ;_ * "-"??_ ;_ @_ </c:formatCode>
                <c:ptCount val="48"/>
                <c:pt idx="0">
                  <c:v>242.45263710557532</c:v>
                </c:pt>
                <c:pt idx="1">
                  <c:v>251.38526647093363</c:v>
                </c:pt>
                <c:pt idx="2">
                  <c:v>272.36985719277817</c:v>
                </c:pt>
                <c:pt idx="3">
                  <c:v>256.6992486956521</c:v>
                </c:pt>
                <c:pt idx="4">
                  <c:v>275.44638994285708</c:v>
                </c:pt>
                <c:pt idx="5">
                  <c:v>279.88479910213243</c:v>
                </c:pt>
                <c:pt idx="6">
                  <c:v>313.71726250690222</c:v>
                </c:pt>
                <c:pt idx="7">
                  <c:v>335.3074628758884</c:v>
                </c:pt>
                <c:pt idx="8">
                  <c:v>318.10082411194833</c:v>
                </c:pt>
                <c:pt idx="9">
                  <c:v>318.28916691410387</c:v>
                </c:pt>
                <c:pt idx="10">
                  <c:v>336.03070183920124</c:v>
                </c:pt>
                <c:pt idx="11">
                  <c:v>338.24999171842643</c:v>
                </c:pt>
                <c:pt idx="12">
                  <c:v>336.52728513238287</c:v>
                </c:pt>
                <c:pt idx="13">
                  <c:v>353.49723577889438</c:v>
                </c:pt>
                <c:pt idx="14">
                  <c:v>394.98636595744688</c:v>
                </c:pt>
                <c:pt idx="15">
                  <c:v>373.19297899901869</c:v>
                </c:pt>
                <c:pt idx="16">
                  <c:v>384.77231038461542</c:v>
                </c:pt>
                <c:pt idx="17">
                  <c:v>359.89448041529022</c:v>
                </c:pt>
                <c:pt idx="18">
                  <c:v>388.22492923649895</c:v>
                </c:pt>
                <c:pt idx="19">
                  <c:v>388.70362916860182</c:v>
                </c:pt>
                <c:pt idx="20">
                  <c:v>368.63853598152423</c:v>
                </c:pt>
                <c:pt idx="21">
                  <c:v>342.78356934174928</c:v>
                </c:pt>
                <c:pt idx="22">
                  <c:v>377.87559075555544</c:v>
                </c:pt>
                <c:pt idx="23">
                  <c:v>371.12806200177147</c:v>
                </c:pt>
                <c:pt idx="24">
                  <c:v>354.96763365134433</c:v>
                </c:pt>
                <c:pt idx="25">
                  <c:v>343.15822607218689</c:v>
                </c:pt>
                <c:pt idx="26">
                  <c:v>352.30450805369134</c:v>
                </c:pt>
                <c:pt idx="27">
                  <c:v>339.78594679966739</c:v>
                </c:pt>
                <c:pt idx="28">
                  <c:v>320.79861198532393</c:v>
                </c:pt>
                <c:pt idx="29">
                  <c:v>328.52877419354837</c:v>
                </c:pt>
                <c:pt idx="30">
                  <c:v>333.02466906762703</c:v>
                </c:pt>
                <c:pt idx="31">
                  <c:v>345.24903682539679</c:v>
                </c:pt>
                <c:pt idx="32">
                  <c:v>336.05931943573671</c:v>
                </c:pt>
                <c:pt idx="33">
                  <c:v>327.62028159011959</c:v>
                </c:pt>
                <c:pt idx="34">
                  <c:v>382.98684756097555</c:v>
                </c:pt>
                <c:pt idx="35">
                  <c:v>368.91900756429652</c:v>
                </c:pt>
                <c:pt idx="36">
                  <c:v>332.53588266265513</c:v>
                </c:pt>
                <c:pt idx="37">
                  <c:v>353.87747819660012</c:v>
                </c:pt>
                <c:pt idx="38">
                  <c:v>367.82824304538798</c:v>
                </c:pt>
                <c:pt idx="39">
                  <c:v>347.29278016769962</c:v>
                </c:pt>
                <c:pt idx="40">
                  <c:v>314.947343412527</c:v>
                </c:pt>
                <c:pt idx="41">
                  <c:v>262.21617322266326</c:v>
                </c:pt>
                <c:pt idx="42">
                  <c:v>295.11505681818176</c:v>
                </c:pt>
                <c:pt idx="43">
                  <c:v>325.58497809187276</c:v>
                </c:pt>
                <c:pt idx="44">
                  <c:v>325.70625777156829</c:v>
                </c:pt>
                <c:pt idx="45">
                  <c:v>336.51507882960408</c:v>
                </c:pt>
                <c:pt idx="46">
                  <c:v>362.72828987470365</c:v>
                </c:pt>
                <c:pt idx="47">
                  <c:v>381.26128601200003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241-4534-9687-B721EB558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4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  <c:max val="5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(2021) rand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'14. Exports, imports, BOT'!$S$4</c:f>
              <c:strCache>
                <c:ptCount val="1"/>
                <c:pt idx="0">
                  <c:v>Balance</c:v>
                </c:pt>
              </c:strCache>
            </c:strRef>
          </c:tx>
          <c:spPr>
            <a:ln w="9525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'14. Exports, imports, BOT'!$O$5:$P$52</c:f>
              <c:multiLvlStrCache>
                <c:ptCount val="4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BOT'!$S$5:$S$52</c:f>
              <c:numCache>
                <c:formatCode>_ * #\ ##0.0_ ;_ * \-#\ ##0.0_ ;_ * "-"??_ ;_ @_ </c:formatCode>
                <c:ptCount val="48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2.2769882659713154</c:v>
                </c:pt>
                <c:pt idx="41">
                  <c:v>1.6421727019498604</c:v>
                </c:pt>
                <c:pt idx="42">
                  <c:v>6.4602010644589001</c:v>
                </c:pt>
                <c:pt idx="43">
                  <c:v>6.5945083014048578</c:v>
                </c:pt>
                <c:pt idx="44">
                  <c:v>6.4316844919786043</c:v>
                </c:pt>
                <c:pt idx="45">
                  <c:v>11.323267326732669</c:v>
                </c:pt>
                <c:pt idx="46">
                  <c:v>6.937917743059824</c:v>
                </c:pt>
                <c:pt idx="47">
                  <c:v>6.0779205238805964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3-49A0-A76F-28964C0A3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'14. Exports, imports, BOT'!$Q$4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'14. Exports, imports, BOT'!$O$5:$P$52</c:f>
              <c:multiLvlStrCache>
                <c:ptCount val="4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BOT'!$Q$5:$Q$52</c:f>
              <c:numCache>
                <c:formatCode>_ * #\ ##0_ ;_ * \-#\ ##0_ ;_ * "-"??_ ;_ @_ </c:formatCode>
                <c:ptCount val="48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21.390743155149934</c:v>
                </c:pt>
                <c:pt idx="41">
                  <c:v>15.20757660167131</c:v>
                </c:pt>
                <c:pt idx="42">
                  <c:v>22.929745712596098</c:v>
                </c:pt>
                <c:pt idx="43">
                  <c:v>26.312388250319287</c:v>
                </c:pt>
                <c:pt idx="44">
                  <c:v>27.3206550802139</c:v>
                </c:pt>
                <c:pt idx="45">
                  <c:v>34.492008486562938</c:v>
                </c:pt>
                <c:pt idx="46">
                  <c:v>31.470113858476509</c:v>
                </c:pt>
                <c:pt idx="47">
                  <c:v>30.819081199545749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EB3-49A0-A76F-28964C0A3E28}"/>
            </c:ext>
          </c:extLst>
        </c:ser>
        <c:ser>
          <c:idx val="1"/>
          <c:order val="1"/>
          <c:tx>
            <c:strRef>
              <c:f>'14. Exports, imports, BOT'!$R$4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'14. Exports, imports, BOT'!$O$5:$P$52</c:f>
              <c:multiLvlStrCache>
                <c:ptCount val="4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BOT'!$R$5:$R$52</c:f>
              <c:numCache>
                <c:formatCode>_ * #\ ##0_ ;_ * \-#\ ##0_ ;_ * "-"??_ ;_ @_ </c:formatCode>
                <c:ptCount val="48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19.113754889178619</c:v>
                </c:pt>
                <c:pt idx="41">
                  <c:v>13.565403899721449</c:v>
                </c:pt>
                <c:pt idx="42">
                  <c:v>16.469544648137198</c:v>
                </c:pt>
                <c:pt idx="43">
                  <c:v>19.71787994891443</c:v>
                </c:pt>
                <c:pt idx="44">
                  <c:v>20.888970588235296</c:v>
                </c:pt>
                <c:pt idx="45">
                  <c:v>23.168741159830269</c:v>
                </c:pt>
                <c:pt idx="46">
                  <c:v>24.532196115416685</c:v>
                </c:pt>
                <c:pt idx="47">
                  <c:v>24.741160675665153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EB3-49A0-A76F-28964C0A3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4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  <c:max val="35"/>
          <c:min val="-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7553031280925"/>
          <c:y val="0.11419341786361104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Exports by sector'!$A$6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26-4B0E-A570-725D77EC52F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26-4B0E-A570-725D77EC52F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26-4B0E-A570-725D77EC52F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26-4B0E-A570-725D77EC52F7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826-4B0E-A570-725D77EC52F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826-4B0E-A570-725D77EC52F7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826-4B0E-A570-725D77EC52F7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826-4B0E-A570-725D77EC52F7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826-4B0E-A570-725D77EC52F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826-4B0E-A570-725D77EC52F7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826-4B0E-A570-725D77EC52F7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826-4B0E-A570-725D77EC52F7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826-4B0E-A570-725D77EC52F7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826-4B0E-A570-725D77EC52F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826-4B0E-A570-725D77EC52F7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826-4B0E-A570-725D77EC52F7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826-4B0E-A570-725D77EC52F7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826-4B0E-A570-725D77EC52F7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826-4B0E-A570-725D77EC52F7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826-4B0E-A570-725D77EC52F7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826-4B0E-A570-725D77EC52F7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826-4B0E-A570-725D77EC52F7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826-4B0E-A570-725D77EC52F7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826-4B0E-A570-725D77EC52F7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0826-4B0E-A570-725D77EC52F7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0826-4B0E-A570-725D77EC52F7}"/>
              </c:ext>
            </c:extLst>
          </c:dPt>
          <c:cat>
            <c:multiLvlStrRef>
              <c:f>'15. Exports by sector'!$B$4:$AM$5</c:f>
              <c:multiLvlStrCache>
                <c:ptCount val="38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  <c:pt idx="37">
                    <c:v>2021</c:v>
                  </c:pt>
                </c:lvl>
                <c:lvl>
                  <c:pt idx="0">
                    <c:v>Agriculture</c:v>
                  </c:pt>
                  <c:pt idx="13">
                    <c:v>Mining</c:v>
                  </c:pt>
                  <c:pt idx="26">
                    <c:v>Manufacturing</c:v>
                  </c:pt>
                </c:lvl>
              </c:multiLvlStrCache>
            </c:multiLvlStrRef>
          </c:cat>
          <c:val>
            <c:numRef>
              <c:f>'15. Exports by sector'!$B$6:$AM$6</c:f>
              <c:numCache>
                <c:formatCode>_ * #\ ##0_ ;_ * \-#\ ##0_ ;_ * "-"??_ ;_ @_ </c:formatCode>
                <c:ptCount val="38"/>
                <c:pt idx="0">
                  <c:v>8.7819552463768105</c:v>
                </c:pt>
                <c:pt idx="1">
                  <c:v>10.714664625478402</c:v>
                </c:pt>
                <c:pt idx="2">
                  <c:v>8.9563246376811581</c:v>
                </c:pt>
                <c:pt idx="3">
                  <c:v>14.782806280667321</c:v>
                </c:pt>
                <c:pt idx="4">
                  <c:v>16.287401021830004</c:v>
                </c:pt>
                <c:pt idx="5">
                  <c:v>18.956064836138175</c:v>
                </c:pt>
                <c:pt idx="6">
                  <c:v>17.957330008312546</c:v>
                </c:pt>
                <c:pt idx="7">
                  <c:v>17.504593968253968</c:v>
                </c:pt>
                <c:pt idx="8">
                  <c:v>18.787349773071107</c:v>
                </c:pt>
                <c:pt idx="9">
                  <c:v>18.603820342690486</c:v>
                </c:pt>
                <c:pt idx="10">
                  <c:v>20.735004098939932</c:v>
                </c:pt>
                <c:pt idx="11">
                  <c:v>23.7485</c:v>
                </c:pt>
                <c:pt idx="13">
                  <c:v>138.86031026086957</c:v>
                </c:pt>
                <c:pt idx="14">
                  <c:v>162.28864953526514</c:v>
                </c:pt>
                <c:pt idx="15">
                  <c:v>110.63071884057969</c:v>
                </c:pt>
                <c:pt idx="16">
                  <c:v>155.98471992149166</c:v>
                </c:pt>
                <c:pt idx="17">
                  <c:v>143.20940863910823</c:v>
                </c:pt>
                <c:pt idx="18">
                  <c:v>134.88763649247122</c:v>
                </c:pt>
                <c:pt idx="19">
                  <c:v>140.62242626766414</c:v>
                </c:pt>
                <c:pt idx="20">
                  <c:v>169.17574857142853</c:v>
                </c:pt>
                <c:pt idx="21">
                  <c:v>163.21577125567319</c:v>
                </c:pt>
                <c:pt idx="22">
                  <c:v>167.04057776157495</c:v>
                </c:pt>
                <c:pt idx="23">
                  <c:v>208.37208734982329</c:v>
                </c:pt>
                <c:pt idx="24">
                  <c:v>246.69289999999998</c:v>
                </c:pt>
                <c:pt idx="26">
                  <c:v>135.90295002898549</c:v>
                </c:pt>
                <c:pt idx="27">
                  <c:v>141.27078272279931</c:v>
                </c:pt>
                <c:pt idx="28">
                  <c:v>168.72048778467908</c:v>
                </c:pt>
                <c:pt idx="29">
                  <c:v>189.92135073601574</c:v>
                </c:pt>
                <c:pt idx="30">
                  <c:v>201.16040724570368</c:v>
                </c:pt>
                <c:pt idx="31">
                  <c:v>200.50656297608504</c:v>
                </c:pt>
                <c:pt idx="32">
                  <c:v>189.19254530340808</c:v>
                </c:pt>
                <c:pt idx="33">
                  <c:v>197.43114984126979</c:v>
                </c:pt>
                <c:pt idx="34">
                  <c:v>204.66662360060511</c:v>
                </c:pt>
                <c:pt idx="35">
                  <c:v>186.44288734961719</c:v>
                </c:pt>
                <c:pt idx="36">
                  <c:v>205.36763166077736</c:v>
                </c:pt>
                <c:pt idx="37">
                  <c:v>204.48089999999999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0826-4B0E-A570-725D77EC5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(2021) rand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solidFill>
            <a:schemeClr val="accent1">
              <a:shade val="50000"/>
              <a:shade val="95000"/>
              <a:satMod val="10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'16. Mining exports volume value'!$A$5</c:f>
              <c:strCache>
                <c:ptCount val="1"/>
                <c:pt idx="0">
                  <c:v>weight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1FC-4DF1-B54B-FD1E5989D63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1FC-4DF1-B54B-FD1E5989D6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'16. Mining exports volume value'!$B$4:$E$4</c:f>
              <c:strCache>
                <c:ptCount val="4"/>
                <c:pt idx="0">
                  <c:v>gold</c:v>
                </c:pt>
                <c:pt idx="1">
                  <c:v>iron ore</c:v>
                </c:pt>
                <c:pt idx="2">
                  <c:v>coal</c:v>
                </c:pt>
                <c:pt idx="3">
                  <c:v>platinum</c:v>
                </c:pt>
              </c:strCache>
            </c:strRef>
          </c:cat>
          <c:val>
            <c:numRef>
              <c:f>'16. Mining exports volume value'!$B$5:$E$5</c:f>
              <c:numCache>
                <c:formatCode>0%</c:formatCode>
                <c:ptCount val="4"/>
                <c:pt idx="0">
                  <c:v>4.5301119204121942E-3</c:v>
                </c:pt>
                <c:pt idx="1">
                  <c:v>-2.0783362463642541E-2</c:v>
                </c:pt>
                <c:pt idx="2">
                  <c:v>-0.16958986241344876</c:v>
                </c:pt>
                <c:pt idx="3">
                  <c:v>6.735053650004863E-2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FC-4DF1-B54B-FD1E5989D636}"/>
            </c:ext>
          </c:extLst>
        </c:ser>
        <c:ser>
          <c:idx val="1"/>
          <c:order val="1"/>
          <c:tx>
            <c:strRef>
              <c:f>'16. Mining exports volume value'!$A$6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'16. Mining exports volume value'!$B$4:$E$4</c:f>
              <c:strCache>
                <c:ptCount val="4"/>
                <c:pt idx="0">
                  <c:v>gold</c:v>
                </c:pt>
                <c:pt idx="1">
                  <c:v>iron ore</c:v>
                </c:pt>
                <c:pt idx="2">
                  <c:v>coal</c:v>
                </c:pt>
                <c:pt idx="3">
                  <c:v>platinum</c:v>
                </c:pt>
              </c:strCache>
            </c:strRef>
          </c:cat>
          <c:val>
            <c:numRef>
              <c:f>'16. Mining exports volume value'!$B$6:$E$6</c:f>
              <c:numCache>
                <c:formatCode>0%</c:formatCode>
                <c:ptCount val="4"/>
                <c:pt idx="0">
                  <c:v>0.18268239791912277</c:v>
                </c:pt>
                <c:pt idx="1">
                  <c:v>0.16196417006314134</c:v>
                </c:pt>
                <c:pt idx="2">
                  <c:v>0.18258138788470823</c:v>
                </c:pt>
                <c:pt idx="3">
                  <c:v>0.89320212565347457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FC-4DF1-B54B-FD1E5989D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lineChart>
        <c:grouping val="standard"/>
        <c:varyColors val="0"/>
        <c:ser>
          <c:idx val="2"/>
          <c:order val="2"/>
          <c:tx>
            <c:strRef>
              <c:f>'16. Mining exports volume value'!$A$7</c:f>
              <c:strCache>
                <c:ptCount val="1"/>
                <c:pt idx="0">
                  <c:v>% of goods exports by value, Q4 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34"/>
            <c:spPr>
              <a:solidFill>
                <a:srgbClr val="C0504D">
                  <a:lumMod val="20000"/>
                  <a:lumOff val="80000"/>
                  <a:alpha val="70000"/>
                </a:srgbClr>
              </a:solidFill>
              <a:ln w="9525">
                <a:solidFill>
                  <a:schemeClr val="accent1">
                    <a:tint val="6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'16. Mining exports volume value'!$B$4:$E$4</c:f>
              <c:strCache>
                <c:ptCount val="4"/>
                <c:pt idx="0">
                  <c:v>gold</c:v>
                </c:pt>
                <c:pt idx="1">
                  <c:v>iron ore</c:v>
                </c:pt>
                <c:pt idx="2">
                  <c:v>coal</c:v>
                </c:pt>
                <c:pt idx="3">
                  <c:v>platinum</c:v>
                </c:pt>
              </c:strCache>
            </c:strRef>
          </c:cat>
          <c:val>
            <c:numRef>
              <c:f>'16. Mining exports volume value'!$B$7:$E$7</c:f>
              <c:numCache>
                <c:formatCode>0%</c:formatCode>
                <c:ptCount val="4"/>
                <c:pt idx="0">
                  <c:v>6.307361576584021E-2</c:v>
                </c:pt>
                <c:pt idx="1">
                  <c:v>5.816395106889119E-2</c:v>
                </c:pt>
                <c:pt idx="2">
                  <c:v>9.4676293946859599E-2</c:v>
                </c:pt>
                <c:pt idx="3">
                  <c:v>0.17521682382895756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FC-4DF1-B54B-FD1E5989D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045503"/>
        <c:axId val="2102050079"/>
      </c:line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1104943849232"/>
          <c:y val="0.1167157346106464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 Imports by sector'!$A$7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B5-42F1-B551-11B782376D1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B5-42F1-B551-11B782376D1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B5-42F1-B551-11B782376D13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B5-42F1-B551-11B782376D13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0B5-42F1-B551-11B782376D1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0B5-42F1-B551-11B782376D13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0B5-42F1-B551-11B782376D13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0B5-42F1-B551-11B782376D1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0B5-42F1-B551-11B782376D1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0B5-42F1-B551-11B782376D13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0B5-42F1-B551-11B782376D13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0B5-42F1-B551-11B782376D13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0B5-42F1-B551-11B782376D13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0B5-42F1-B551-11B782376D13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0B5-42F1-B551-11B782376D13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0B5-42F1-B551-11B782376D13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0B5-42F1-B551-11B782376D13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0B5-42F1-B551-11B782376D13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0B5-42F1-B551-11B782376D13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0B5-42F1-B551-11B782376D13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0B5-42F1-B551-11B782376D13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0B5-42F1-B551-11B782376D1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80B5-42F1-B551-11B782376D13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80B5-42F1-B551-11B782376D13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80B5-42F1-B551-11B782376D13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80B5-42F1-B551-11B782376D13}"/>
              </c:ext>
            </c:extLst>
          </c:dPt>
          <c:cat>
            <c:multiLvlStrRef>
              <c:f>'17. Imports by sector'!$B$5:$AM$6</c:f>
              <c:multiLvlStrCache>
                <c:ptCount val="38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  <c:pt idx="37">
                    <c:v>2021</c:v>
                  </c:pt>
                </c:lvl>
                <c:lvl>
                  <c:pt idx="0">
                    <c:v>Agriculture</c:v>
                  </c:pt>
                  <c:pt idx="13">
                    <c:v>Mineral poducts (mostly petroleum)</c:v>
                  </c:pt>
                  <c:pt idx="26">
                    <c:v>Manufacturing</c:v>
                  </c:pt>
                </c:lvl>
              </c:multiLvlStrCache>
            </c:multiLvlStrRef>
          </c:cat>
          <c:val>
            <c:numRef>
              <c:f>'17. Imports by sector'!$B$7:$AM$7</c:f>
              <c:numCache>
                <c:formatCode>_ * #\ ##0_ ;_ * \-#\ ##0_ ;_ * "-"??_ ;_ @_ </c:formatCode>
                <c:ptCount val="38"/>
                <c:pt idx="0">
                  <c:v>6.718757101449274</c:v>
                </c:pt>
                <c:pt idx="1">
                  <c:v>10.575824603608526</c:v>
                </c:pt>
                <c:pt idx="2">
                  <c:v>11.25780414078675</c:v>
                </c:pt>
                <c:pt idx="3">
                  <c:v>10.986918155053976</c:v>
                </c:pt>
                <c:pt idx="4">
                  <c:v>10.493202043660009</c:v>
                </c:pt>
                <c:pt idx="5">
                  <c:v>13.287125597874223</c:v>
                </c:pt>
                <c:pt idx="6">
                  <c:v>12.835664837905234</c:v>
                </c:pt>
                <c:pt idx="7">
                  <c:v>11.519660952380953</c:v>
                </c:pt>
                <c:pt idx="8">
                  <c:v>11.93408139183056</c:v>
                </c:pt>
                <c:pt idx="9">
                  <c:v>11.612470433831572</c:v>
                </c:pt>
                <c:pt idx="10">
                  <c:v>11.968054275618373</c:v>
                </c:pt>
                <c:pt idx="11">
                  <c:v>11.677400000000002</c:v>
                </c:pt>
                <c:pt idx="13">
                  <c:v>53.690376811594192</c:v>
                </c:pt>
                <c:pt idx="14">
                  <c:v>76.229861126298502</c:v>
                </c:pt>
                <c:pt idx="15">
                  <c:v>77.318961490683222</c:v>
                </c:pt>
                <c:pt idx="16">
                  <c:v>84.968887536800793</c:v>
                </c:pt>
                <c:pt idx="17">
                  <c:v>93.030808360427315</c:v>
                </c:pt>
                <c:pt idx="18">
                  <c:v>56.118626395039847</c:v>
                </c:pt>
                <c:pt idx="19">
                  <c:v>55.311032086450531</c:v>
                </c:pt>
                <c:pt idx="20">
                  <c:v>56.543721269841264</c:v>
                </c:pt>
                <c:pt idx="21">
                  <c:v>76.312865658093799</c:v>
                </c:pt>
                <c:pt idx="22">
                  <c:v>70.522374334670062</c:v>
                </c:pt>
                <c:pt idx="23">
                  <c:v>44.145696678445233</c:v>
                </c:pt>
                <c:pt idx="24">
                  <c:v>73.378800000000012</c:v>
                </c:pt>
                <c:pt idx="26">
                  <c:v>196.2901147826087</c:v>
                </c:pt>
                <c:pt idx="27">
                  <c:v>248.50177714598138</c:v>
                </c:pt>
                <c:pt idx="28">
                  <c:v>249.67322608695645</c:v>
                </c:pt>
                <c:pt idx="29">
                  <c:v>277.23717330716391</c:v>
                </c:pt>
                <c:pt idx="30">
                  <c:v>285.1796187645146</c:v>
                </c:pt>
                <c:pt idx="31">
                  <c:v>301.72231000885733</c:v>
                </c:pt>
                <c:pt idx="32">
                  <c:v>271.63924987531169</c:v>
                </c:pt>
                <c:pt idx="33">
                  <c:v>277.32893396825392</c:v>
                </c:pt>
                <c:pt idx="34">
                  <c:v>280.7081754916793</c:v>
                </c:pt>
                <c:pt idx="35">
                  <c:v>265.70371476485599</c:v>
                </c:pt>
                <c:pt idx="36">
                  <c:v>269.47112169611307</c:v>
                </c:pt>
                <c:pt idx="37">
                  <c:v>296.20509999999996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0B5-42F1-B551-11B78237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(2021) rand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solidFill>
            <a:schemeClr val="accent1">
              <a:shade val="50000"/>
              <a:shade val="95000"/>
              <a:satMod val="10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'18. Petroleum imports'!$C$4</c:f>
              <c:strCache>
                <c:ptCount val="1"/>
                <c:pt idx="0">
                  <c:v>volume (Mt)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 w="3175"/>
          </c:spPr>
          <c:invertIfNegative val="0"/>
          <c:cat>
            <c:multiLvlStrRef>
              <c:f>'18. Petroleum imports'!$A$5:$B$52</c:f>
              <c:multiLvlStrCache>
                <c:ptCount val="4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  <c:pt idx="47">
                    <c:v> 4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'18. Petroleum imports'!$C$5:$C$52</c:f>
              <c:numCache>
                <c:formatCode>_-* #\ ##0_-;\-* #\ ##0_-;_-* "-"??_-;_-@_-</c:formatCode>
                <c:ptCount val="48"/>
                <c:pt idx="0">
                  <c:v>6.8942799399999997</c:v>
                </c:pt>
                <c:pt idx="1">
                  <c:v>6.7500815059999999</c:v>
                </c:pt>
                <c:pt idx="2">
                  <c:v>7.7722578789999996</c:v>
                </c:pt>
                <c:pt idx="3">
                  <c:v>7.3592455169999997</c:v>
                </c:pt>
                <c:pt idx="4">
                  <c:v>7.0373475799999996</c:v>
                </c:pt>
                <c:pt idx="5">
                  <c:v>7.2110397910000001</c:v>
                </c:pt>
                <c:pt idx="6">
                  <c:v>7.1291465360000004</c:v>
                </c:pt>
                <c:pt idx="7">
                  <c:v>6.9430918049999999</c:v>
                </c:pt>
                <c:pt idx="8">
                  <c:v>6.7856513610000002</c:v>
                </c:pt>
                <c:pt idx="9">
                  <c:v>7.100052679</c:v>
                </c:pt>
                <c:pt idx="10">
                  <c:v>7.4809666249999998</c:v>
                </c:pt>
                <c:pt idx="11">
                  <c:v>7.3032549769999999</c:v>
                </c:pt>
                <c:pt idx="12">
                  <c:v>7.5097614679999998</c:v>
                </c:pt>
                <c:pt idx="13">
                  <c:v>7.9532224310000004</c:v>
                </c:pt>
                <c:pt idx="14">
                  <c:v>7.618459476</c:v>
                </c:pt>
                <c:pt idx="15">
                  <c:v>6.5620268240000001</c:v>
                </c:pt>
                <c:pt idx="16">
                  <c:v>6.9938375920000002</c:v>
                </c:pt>
                <c:pt idx="17">
                  <c:v>6.5771955459999996</c:v>
                </c:pt>
                <c:pt idx="18">
                  <c:v>6.259794855</c:v>
                </c:pt>
                <c:pt idx="19">
                  <c:v>7.5099454080000001</c:v>
                </c:pt>
                <c:pt idx="20">
                  <c:v>7.8466858650000004</c:v>
                </c:pt>
                <c:pt idx="21">
                  <c:v>5.4627172799999997</c:v>
                </c:pt>
                <c:pt idx="22">
                  <c:v>5.6662817949999997</c:v>
                </c:pt>
                <c:pt idx="23">
                  <c:v>6.5987392309999997</c:v>
                </c:pt>
                <c:pt idx="24">
                  <c:v>6.528428817</c:v>
                </c:pt>
                <c:pt idx="25">
                  <c:v>6.769158225</c:v>
                </c:pt>
                <c:pt idx="26">
                  <c:v>6.9362834800000002</c:v>
                </c:pt>
                <c:pt idx="27">
                  <c:v>7.0633140489999997</c:v>
                </c:pt>
                <c:pt idx="28">
                  <c:v>6.5236186949999997</c:v>
                </c:pt>
                <c:pt idx="29">
                  <c:v>6.5838854549999999</c:v>
                </c:pt>
                <c:pt idx="30">
                  <c:v>5.9331555219999998</c:v>
                </c:pt>
                <c:pt idx="31">
                  <c:v>5.1043328299999997</c:v>
                </c:pt>
                <c:pt idx="32">
                  <c:v>6.9923712399999998</c:v>
                </c:pt>
                <c:pt idx="33">
                  <c:v>6.9307271359999998</c:v>
                </c:pt>
                <c:pt idx="34">
                  <c:v>7.0857009529999999</c:v>
                </c:pt>
                <c:pt idx="35">
                  <c:v>6.8694350799999997</c:v>
                </c:pt>
                <c:pt idx="36">
                  <c:v>6.7882822989999996</c:v>
                </c:pt>
                <c:pt idx="37">
                  <c:v>6.6788225260000003</c:v>
                </c:pt>
                <c:pt idx="38">
                  <c:v>4.8995612050000004</c:v>
                </c:pt>
                <c:pt idx="39">
                  <c:v>7.355376433</c:v>
                </c:pt>
                <c:pt idx="40">
                  <c:v>5.7873556060000002</c:v>
                </c:pt>
                <c:pt idx="41">
                  <c:v>5.2036377680000001</c:v>
                </c:pt>
                <c:pt idx="42">
                  <c:v>4.4650778710000001</c:v>
                </c:pt>
                <c:pt idx="43">
                  <c:v>5.1325352669999997</c:v>
                </c:pt>
                <c:pt idx="44">
                  <c:v>4.3438339189999997</c:v>
                </c:pt>
                <c:pt idx="45">
                  <c:v>3.8876627070000001</c:v>
                </c:pt>
                <c:pt idx="46">
                  <c:v>6.0633921290000004</c:v>
                </c:pt>
                <c:pt idx="47">
                  <c:v>4.6119918909999997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EE9-ADDB-669B24F0B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69661696"/>
        <c:axId val="269663232"/>
      </c:barChart>
      <c:lineChart>
        <c:grouping val="standard"/>
        <c:varyColors val="0"/>
        <c:ser>
          <c:idx val="0"/>
          <c:order val="1"/>
          <c:tx>
            <c:strRef>
              <c:f>'18. Petroleum imports'!$D$4</c:f>
              <c:strCache>
                <c:ptCount val="1"/>
                <c:pt idx="0">
                  <c:v>% of total imports (right axis)</c:v>
                </c:pt>
              </c:strCache>
            </c:strRef>
          </c:tx>
          <c:spPr>
            <a:ln w="19050">
              <a:solidFill>
                <a:sysClr val="windowText" lastClr="000000">
                  <a:alpha val="69000"/>
                </a:sysClr>
              </a:solidFill>
            </a:ln>
          </c:spPr>
          <c:marker>
            <c:symbol val="circl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'18. Petroleum imports'!$A$5:$B$52</c:f>
              <c:multiLvlStrCache>
                <c:ptCount val="4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  <c:pt idx="47">
                    <c:v> 4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'18. Petroleum imports'!$D$5:$D$52</c:f>
              <c:numCache>
                <c:formatCode>0%</c:formatCode>
                <c:ptCount val="48"/>
                <c:pt idx="0">
                  <c:v>0.19073628809251739</c:v>
                </c:pt>
                <c:pt idx="1">
                  <c:v>0.19077140393354844</c:v>
                </c:pt>
                <c:pt idx="2">
                  <c:v>0.18830899982017119</c:v>
                </c:pt>
                <c:pt idx="3">
                  <c:v>0.18920524179725745</c:v>
                </c:pt>
                <c:pt idx="4">
                  <c:v>0.19732830064983053</c:v>
                </c:pt>
                <c:pt idx="5">
                  <c:v>0.22659887928215394</c:v>
                </c:pt>
                <c:pt idx="6">
                  <c:v>0.19805651220540199</c:v>
                </c:pt>
                <c:pt idx="7">
                  <c:v>0.20685351808837385</c:v>
                </c:pt>
                <c:pt idx="8">
                  <c:v>0.22864678307580424</c:v>
                </c:pt>
                <c:pt idx="9">
                  <c:v>0.23221993800328058</c:v>
                </c:pt>
                <c:pt idx="10">
                  <c:v>0.20680456596889357</c:v>
                </c:pt>
                <c:pt idx="11">
                  <c:v>0.21211017877967767</c:v>
                </c:pt>
                <c:pt idx="12">
                  <c:v>0.22882444575021774</c:v>
                </c:pt>
                <c:pt idx="13">
                  <c:v>0.21915591506927534</c:v>
                </c:pt>
                <c:pt idx="14">
                  <c:v>0.20226553023036833</c:v>
                </c:pt>
                <c:pt idx="15">
                  <c:v>0.21385240257236196</c:v>
                </c:pt>
                <c:pt idx="16">
                  <c:v>0.25333260667687252</c:v>
                </c:pt>
                <c:pt idx="17">
                  <c:v>0.23556183173285941</c:v>
                </c:pt>
                <c:pt idx="18">
                  <c:v>0.21443810216146608</c:v>
                </c:pt>
                <c:pt idx="19">
                  <c:v>0.22920676092508258</c:v>
                </c:pt>
                <c:pt idx="20">
                  <c:v>0.17987404512974933</c:v>
                </c:pt>
                <c:pt idx="21">
                  <c:v>0.16293413641511292</c:v>
                </c:pt>
                <c:pt idx="22">
                  <c:v>0.14572865904441643</c:v>
                </c:pt>
                <c:pt idx="23">
                  <c:v>0.13963802828291713</c:v>
                </c:pt>
                <c:pt idx="24">
                  <c:v>0.11390241511268397</c:v>
                </c:pt>
                <c:pt idx="25">
                  <c:v>0.13149451564441544</c:v>
                </c:pt>
                <c:pt idx="26">
                  <c:v>0.14163642948363564</c:v>
                </c:pt>
                <c:pt idx="27">
                  <c:v>0.15056891833411298</c:v>
                </c:pt>
                <c:pt idx="28">
                  <c:v>0.15823597227905994</c:v>
                </c:pt>
                <c:pt idx="29">
                  <c:v>0.15442687529974586</c:v>
                </c:pt>
                <c:pt idx="30">
                  <c:v>0.13237640802809933</c:v>
                </c:pt>
                <c:pt idx="31">
                  <c:v>0.14613708212048923</c:v>
                </c:pt>
                <c:pt idx="32">
                  <c:v>0.18292649927707119</c:v>
                </c:pt>
                <c:pt idx="33">
                  <c:v>0.1832489891207596</c:v>
                </c:pt>
                <c:pt idx="34">
                  <c:v>0.18432871506282331</c:v>
                </c:pt>
                <c:pt idx="35">
                  <c:v>0.1876704620310676</c:v>
                </c:pt>
                <c:pt idx="36">
                  <c:v>0.16503548779751345</c:v>
                </c:pt>
                <c:pt idx="37">
                  <c:v>0.18753126349241092</c:v>
                </c:pt>
                <c:pt idx="38">
                  <c:v>0.13719649185626015</c:v>
                </c:pt>
                <c:pt idx="39">
                  <c:v>0.18578182564157728</c:v>
                </c:pt>
                <c:pt idx="40">
                  <c:v>0.18074382941867145</c:v>
                </c:pt>
                <c:pt idx="41">
                  <c:v>0.12617941915746844</c:v>
                </c:pt>
                <c:pt idx="42">
                  <c:v>0.1328903637012416</c:v>
                </c:pt>
                <c:pt idx="43">
                  <c:v>0.11720973044070121</c:v>
                </c:pt>
                <c:pt idx="44">
                  <c:v>0.14592294713025294</c:v>
                </c:pt>
                <c:pt idx="45">
                  <c:v>0.16264520377005667</c:v>
                </c:pt>
                <c:pt idx="46">
                  <c:v>0.17708756287493219</c:v>
                </c:pt>
                <c:pt idx="47">
                  <c:v>0.17291836435247881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ED3-4EE9-ADDB-669B24F0B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411375"/>
        <c:axId val="697413039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ax val="9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millions of tonnes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valAx>
        <c:axId val="697413039"/>
        <c:scaling>
          <c:orientation val="minMax"/>
          <c:max val="0.30000000000000004"/>
        </c:scaling>
        <c:delete val="0"/>
        <c:axPos val="r"/>
        <c:numFmt formatCode="0%" sourceLinked="1"/>
        <c:majorTickMark val="out"/>
        <c:minorTickMark val="none"/>
        <c:tickLblPos val="nextTo"/>
        <c:crossAx val="697411375"/>
        <c:crosses val="max"/>
        <c:crossBetween val="between"/>
        <c:majorUnit val="5.000000000000001E-2"/>
      </c:valAx>
      <c:catAx>
        <c:axId val="6974113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741303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 GDP by sector from 1994'!$B$5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 GDP by sector from 1994'!$A$6:$A$33</c:f>
              <c:numCache>
                <c:formatCode>0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'2. GDP by sector from 1994'!$B$6:$B$33</c:f>
              <c:numCache>
                <c:formatCode>_-* #\ ##0_-;\-* #\ ##0_-;_-* "-"??_-;_-@_-</c:formatCode>
                <c:ptCount val="28"/>
                <c:pt idx="0">
                  <c:v>63.458028952066769</c:v>
                </c:pt>
                <c:pt idx="1">
                  <c:v>50.829881190605455</c:v>
                </c:pt>
                <c:pt idx="2">
                  <c:v>63.029052676350773</c:v>
                </c:pt>
                <c:pt idx="3">
                  <c:v>63.596314150437927</c:v>
                </c:pt>
                <c:pt idx="4">
                  <c:v>60.225709500464696</c:v>
                </c:pt>
                <c:pt idx="5">
                  <c:v>63.959703489493542</c:v>
                </c:pt>
                <c:pt idx="6">
                  <c:v>66.965809553499724</c:v>
                </c:pt>
                <c:pt idx="7">
                  <c:v>64.755937838234246</c:v>
                </c:pt>
                <c:pt idx="8">
                  <c:v>68.965073797719484</c:v>
                </c:pt>
                <c:pt idx="9">
                  <c:v>69.43477395979852</c:v>
                </c:pt>
                <c:pt idx="10">
                  <c:v>70.031524165718594</c:v>
                </c:pt>
                <c:pt idx="11">
                  <c:v>71.999259844723497</c:v>
                </c:pt>
                <c:pt idx="12">
                  <c:v>68.066098487510828</c:v>
                </c:pt>
                <c:pt idx="13">
                  <c:v>70.093897847217761</c:v>
                </c:pt>
                <c:pt idx="14">
                  <c:v>83.70018048658703</c:v>
                </c:pt>
                <c:pt idx="15">
                  <c:v>82.116337290756704</c:v>
                </c:pt>
                <c:pt idx="16">
                  <c:v>81.869707917732057</c:v>
                </c:pt>
                <c:pt idx="17">
                  <c:v>83.502214612236017</c:v>
                </c:pt>
                <c:pt idx="18">
                  <c:v>84.974690382486258</c:v>
                </c:pt>
                <c:pt idx="19">
                  <c:v>88.781471013191577</c:v>
                </c:pt>
                <c:pt idx="20">
                  <c:v>98.502316311148931</c:v>
                </c:pt>
                <c:pt idx="21">
                  <c:v>94.91916705286377</c:v>
                </c:pt>
                <c:pt idx="22">
                  <c:v>90.029536171490122</c:v>
                </c:pt>
                <c:pt idx="23">
                  <c:v>107.20749511977232</c:v>
                </c:pt>
                <c:pt idx="24">
                  <c:v>107.63837939562117</c:v>
                </c:pt>
                <c:pt idx="25">
                  <c:v>100.90962294625271</c:v>
                </c:pt>
                <c:pt idx="26">
                  <c:v>114.46036386607069</c:v>
                </c:pt>
                <c:pt idx="27">
                  <c:v>123.98272786486476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3-452B-A727-703B615393E5}"/>
            </c:ext>
          </c:extLst>
        </c:ser>
        <c:ser>
          <c:idx val="1"/>
          <c:order val="1"/>
          <c:tx>
            <c:strRef>
              <c:f>'2. GDP by sector from 1994'!$C$5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 GDP by sector from 1994'!$A$6:$A$33</c:f>
              <c:numCache>
                <c:formatCode>0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'2. GDP by sector from 1994'!$C$6:$C$33</c:f>
              <c:numCache>
                <c:formatCode>_-* #\ ##0_-;\-* #\ ##0_-;_-* "-"??_-;_-@_-</c:formatCode>
                <c:ptCount val="28"/>
                <c:pt idx="0">
                  <c:v>511.30488645165258</c:v>
                </c:pt>
                <c:pt idx="1">
                  <c:v>495.45443497165121</c:v>
                </c:pt>
                <c:pt idx="2">
                  <c:v>491.49079949187791</c:v>
                </c:pt>
                <c:pt idx="3">
                  <c:v>499.84614308323984</c:v>
                </c:pt>
                <c:pt idx="4">
                  <c:v>499.34629694015683</c:v>
                </c:pt>
                <c:pt idx="5">
                  <c:v>492.35544878299464</c:v>
                </c:pt>
                <c:pt idx="6">
                  <c:v>486.93953884638171</c:v>
                </c:pt>
                <c:pt idx="7">
                  <c:v>486.45259930753519</c:v>
                </c:pt>
                <c:pt idx="8">
                  <c:v>491.31712530061054</c:v>
                </c:pt>
                <c:pt idx="9">
                  <c:v>508.00412074605242</c:v>
                </c:pt>
                <c:pt idx="10">
                  <c:v>515.67389519558333</c:v>
                </c:pt>
                <c:pt idx="11">
                  <c:v>520.96575501844507</c:v>
                </c:pt>
                <c:pt idx="12">
                  <c:v>517.88078937141563</c:v>
                </c:pt>
                <c:pt idx="13">
                  <c:v>514.58307557521493</c:v>
                </c:pt>
                <c:pt idx="14">
                  <c:v>487.12951907347082</c:v>
                </c:pt>
                <c:pt idx="15">
                  <c:v>462.14091165371326</c:v>
                </c:pt>
                <c:pt idx="16">
                  <c:v>486.46916764203155</c:v>
                </c:pt>
                <c:pt idx="17">
                  <c:v>482.86922515175223</c:v>
                </c:pt>
                <c:pt idx="18">
                  <c:v>468.81332138224116</c:v>
                </c:pt>
                <c:pt idx="19">
                  <c:v>487.35961066632223</c:v>
                </c:pt>
                <c:pt idx="20">
                  <c:v>479.94965307107771</c:v>
                </c:pt>
                <c:pt idx="21">
                  <c:v>502.78908001310856</c:v>
                </c:pt>
                <c:pt idx="22">
                  <c:v>485.72463976372086</c:v>
                </c:pt>
                <c:pt idx="23">
                  <c:v>497.37173046955917</c:v>
                </c:pt>
                <c:pt idx="24">
                  <c:v>493.50337611623996</c:v>
                </c:pt>
                <c:pt idx="25">
                  <c:v>488.09986177365749</c:v>
                </c:pt>
                <c:pt idx="26">
                  <c:v>430.18342479382176</c:v>
                </c:pt>
                <c:pt idx="27">
                  <c:v>480.99152722159948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3-452B-A727-703B615393E5}"/>
            </c:ext>
          </c:extLst>
        </c:ser>
        <c:ser>
          <c:idx val="2"/>
          <c:order val="2"/>
          <c:tx>
            <c:strRef>
              <c:f>'2. GDP by sector from 1994'!$D$5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 GDP by sector from 1994'!$A$6:$A$33</c:f>
              <c:numCache>
                <c:formatCode>0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'2. GDP by sector from 1994'!$D$6:$D$33</c:f>
              <c:numCache>
                <c:formatCode>_-* #\ ##0_-;\-* #\ ##0_-;_-* "-"??_-;_-@_-</c:formatCode>
                <c:ptCount val="28"/>
                <c:pt idx="0">
                  <c:v>479.44094781367579</c:v>
                </c:pt>
                <c:pt idx="1">
                  <c:v>510.60460942156448</c:v>
                </c:pt>
                <c:pt idx="2">
                  <c:v>517.75307395346636</c:v>
                </c:pt>
                <c:pt idx="3">
                  <c:v>531.73240695020991</c:v>
                </c:pt>
                <c:pt idx="4">
                  <c:v>530.66894213630951</c:v>
                </c:pt>
                <c:pt idx="5">
                  <c:v>533.85295578912735</c:v>
                </c:pt>
                <c:pt idx="6">
                  <c:v>577.0950452080466</c:v>
                </c:pt>
                <c:pt idx="7">
                  <c:v>595.56208665470422</c:v>
                </c:pt>
                <c:pt idx="8">
                  <c:v>612.23782508103602</c:v>
                </c:pt>
                <c:pt idx="9">
                  <c:v>603.02831707204177</c:v>
                </c:pt>
                <c:pt idx="10">
                  <c:v>632.54437539816536</c:v>
                </c:pt>
                <c:pt idx="11">
                  <c:v>671.78849511216754</c:v>
                </c:pt>
                <c:pt idx="12">
                  <c:v>715.03947678481336</c:v>
                </c:pt>
                <c:pt idx="13">
                  <c:v>753.3107497503446</c:v>
                </c:pt>
                <c:pt idx="14">
                  <c:v>770.75036131436934</c:v>
                </c:pt>
                <c:pt idx="15">
                  <c:v>688.84297408654083</c:v>
                </c:pt>
                <c:pt idx="16">
                  <c:v>729.53522099232828</c:v>
                </c:pt>
                <c:pt idx="17">
                  <c:v>751.66945537366371</c:v>
                </c:pt>
                <c:pt idx="18">
                  <c:v>767.42782520759988</c:v>
                </c:pt>
                <c:pt idx="19">
                  <c:v>775.24388902129454</c:v>
                </c:pt>
                <c:pt idx="20">
                  <c:v>770.24181239683821</c:v>
                </c:pt>
                <c:pt idx="21">
                  <c:v>768.81378987623668</c:v>
                </c:pt>
                <c:pt idx="22">
                  <c:v>772.26940155358864</c:v>
                </c:pt>
                <c:pt idx="23">
                  <c:v>770.81471942353005</c:v>
                </c:pt>
                <c:pt idx="24">
                  <c:v>786.22603655485136</c:v>
                </c:pt>
                <c:pt idx="25">
                  <c:v>777.08661882625597</c:v>
                </c:pt>
                <c:pt idx="26">
                  <c:v>681.29853576537846</c:v>
                </c:pt>
                <c:pt idx="27">
                  <c:v>726.42942999422701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03-452B-A727-703B615393E5}"/>
            </c:ext>
          </c:extLst>
        </c:ser>
        <c:ser>
          <c:idx val="3"/>
          <c:order val="3"/>
          <c:tx>
            <c:strRef>
              <c:f>'2. GDP by sector from 1994'!$E$5</c:f>
              <c:strCache>
                <c:ptCount val="1"/>
                <c:pt idx="0">
                  <c:v>Construction 
and utilities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 GDP by sector from 1994'!$A$6:$A$33</c:f>
              <c:numCache>
                <c:formatCode>0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'2. GDP by sector from 1994'!$E$6:$E$33</c:f>
              <c:numCache>
                <c:formatCode>_-* #\ ##0_-;\-* #\ ##0_-;_-* "-"??_-;_-@_-</c:formatCode>
                <c:ptCount val="28"/>
                <c:pt idx="0">
                  <c:v>213.70761024196403</c:v>
                </c:pt>
                <c:pt idx="1">
                  <c:v>219.29052456861533</c:v>
                </c:pt>
                <c:pt idx="2">
                  <c:v>235.28824115621813</c:v>
                </c:pt>
                <c:pt idx="3">
                  <c:v>244.05631877657186</c:v>
                </c:pt>
                <c:pt idx="4">
                  <c:v>229.05529528331888</c:v>
                </c:pt>
                <c:pt idx="5">
                  <c:v>227.16506110509343</c:v>
                </c:pt>
                <c:pt idx="6">
                  <c:v>236.3921513761621</c:v>
                </c:pt>
                <c:pt idx="7">
                  <c:v>235.45640962655631</c:v>
                </c:pt>
                <c:pt idx="8">
                  <c:v>245.89155673160565</c:v>
                </c:pt>
                <c:pt idx="9">
                  <c:v>257.90874647561856</c:v>
                </c:pt>
                <c:pt idx="10">
                  <c:v>277.92332055502953</c:v>
                </c:pt>
                <c:pt idx="11">
                  <c:v>300.548113971323</c:v>
                </c:pt>
                <c:pt idx="12">
                  <c:v>320.10181161696227</c:v>
                </c:pt>
                <c:pt idx="13">
                  <c:v>348.70612163058638</c:v>
                </c:pt>
                <c:pt idx="14">
                  <c:v>358.98629212399425</c:v>
                </c:pt>
                <c:pt idx="15">
                  <c:v>371.77104084599449</c:v>
                </c:pt>
                <c:pt idx="16">
                  <c:v>377.36542653974135</c:v>
                </c:pt>
                <c:pt idx="17">
                  <c:v>380.89965402479481</c:v>
                </c:pt>
                <c:pt idx="18">
                  <c:v>385.51357717380967</c:v>
                </c:pt>
                <c:pt idx="19">
                  <c:v>393.89860355273959</c:v>
                </c:pt>
                <c:pt idx="20">
                  <c:v>394.76123636547294</c:v>
                </c:pt>
                <c:pt idx="21">
                  <c:v>388.91918340962206</c:v>
                </c:pt>
                <c:pt idx="22">
                  <c:v>386.09454255062496</c:v>
                </c:pt>
                <c:pt idx="23">
                  <c:v>373.6211725091577</c:v>
                </c:pt>
                <c:pt idx="24">
                  <c:v>372.79058713593196</c:v>
                </c:pt>
                <c:pt idx="25">
                  <c:v>360.62455402427139</c:v>
                </c:pt>
                <c:pt idx="26">
                  <c:v>310.74091467860814</c:v>
                </c:pt>
                <c:pt idx="27">
                  <c:v>310.84096455678485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3-452B-A727-703B615393E5}"/>
            </c:ext>
          </c:extLst>
        </c:ser>
        <c:ser>
          <c:idx val="4"/>
          <c:order val="4"/>
          <c:tx>
            <c:strRef>
              <c:f>'2. GDP by sector from 1994'!$F$5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 GDP by sector from 1994'!$A$6:$A$33</c:f>
              <c:numCache>
                <c:formatCode>0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'2. GDP by sector from 1994'!$F$6:$F$33</c:f>
              <c:numCache>
                <c:formatCode>_-* #\ ##0_-;\-* #\ ##0_-;_-* "-"??_-;_-@_-</c:formatCode>
                <c:ptCount val="28"/>
                <c:pt idx="0">
                  <c:v>1751.0121449385724</c:v>
                </c:pt>
                <c:pt idx="1">
                  <c:v>1833.9981829694664</c:v>
                </c:pt>
                <c:pt idx="2">
                  <c:v>1911.0148332345036</c:v>
                </c:pt>
                <c:pt idx="3">
                  <c:v>1954.4259260547515</c:v>
                </c:pt>
                <c:pt idx="4">
                  <c:v>2012.4076265653277</c:v>
                </c:pt>
                <c:pt idx="5">
                  <c:v>2100.2036547000062</c:v>
                </c:pt>
                <c:pt idx="6">
                  <c:v>2196.1901439553144</c:v>
                </c:pt>
                <c:pt idx="7">
                  <c:v>2279.6305574210683</c:v>
                </c:pt>
                <c:pt idx="8">
                  <c:v>2372.5259143650351</c:v>
                </c:pt>
                <c:pt idx="9">
                  <c:v>2479.323352657846</c:v>
                </c:pt>
                <c:pt idx="10">
                  <c:v>2589.5485948672849</c:v>
                </c:pt>
                <c:pt idx="11">
                  <c:v>2726.0139792958507</c:v>
                </c:pt>
                <c:pt idx="12">
                  <c:v>2898.0182687733409</c:v>
                </c:pt>
                <c:pt idx="13">
                  <c:v>3074.8845941280279</c:v>
                </c:pt>
                <c:pt idx="14">
                  <c:v>3198.5879181296168</c:v>
                </c:pt>
                <c:pt idx="15">
                  <c:v>3206.9617006807316</c:v>
                </c:pt>
                <c:pt idx="16">
                  <c:v>3262.9315954153758</c:v>
                </c:pt>
                <c:pt idx="17">
                  <c:v>3383.6479743812802</c:v>
                </c:pt>
                <c:pt idx="18">
                  <c:v>3480.76054060352</c:v>
                </c:pt>
                <c:pt idx="19">
                  <c:v>3573.7342185719804</c:v>
                </c:pt>
                <c:pt idx="20">
                  <c:v>3646.6304005178731</c:v>
                </c:pt>
                <c:pt idx="21">
                  <c:v>3703.7209072853761</c:v>
                </c:pt>
                <c:pt idx="22">
                  <c:v>3762.7532115762633</c:v>
                </c:pt>
                <c:pt idx="23">
                  <c:v>3805.9936434095962</c:v>
                </c:pt>
                <c:pt idx="24">
                  <c:v>3872.3508835496959</c:v>
                </c:pt>
                <c:pt idx="25">
                  <c:v>3908.4683382923158</c:v>
                </c:pt>
                <c:pt idx="26">
                  <c:v>3739.0345090583332</c:v>
                </c:pt>
                <c:pt idx="27">
                  <c:v>3894.3585521831524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03-452B-A727-703B6153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82787250978873539"/>
          <c:y val="0.2082034957009028"/>
          <c:w val="0.16393076889978916"/>
          <c:h val="0.52509702557974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'19. Investment value'!$A$7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'19. Investment value'!$B$5:$J$6</c:f>
              <c:multiLvlStrCache>
                <c:ptCount val="9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</c:lvl>
              </c:multiLvlStrCache>
            </c:multiLvlStrRef>
          </c:cat>
          <c:val>
            <c:numRef>
              <c:f>'19. Investment value'!$B$7:$J$7</c:f>
              <c:numCache>
                <c:formatCode>_-* #\ ##0_-;\-* #\ ##0_-;_-* "-"??_-;_-@_-</c:formatCode>
                <c:ptCount val="9"/>
                <c:pt idx="0">
                  <c:v>160.09674235541141</c:v>
                </c:pt>
                <c:pt idx="1">
                  <c:v>154.90502947631418</c:v>
                </c:pt>
                <c:pt idx="2">
                  <c:v>152.11888745205417</c:v>
                </c:pt>
                <c:pt idx="3">
                  <c:v>148.81374984630818</c:v>
                </c:pt>
                <c:pt idx="4">
                  <c:v>148.06316539181785</c:v>
                </c:pt>
                <c:pt idx="5">
                  <c:v>147.89798075857618</c:v>
                </c:pt>
                <c:pt idx="6">
                  <c:v>149.80460261698386</c:v>
                </c:pt>
                <c:pt idx="7">
                  <c:v>149.57489235153989</c:v>
                </c:pt>
                <c:pt idx="8">
                  <c:v>139.12516931083329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5-4B9B-8379-C2C4B1EC0080}"/>
            </c:ext>
          </c:extLst>
        </c:ser>
        <c:ser>
          <c:idx val="2"/>
          <c:order val="1"/>
          <c:tx>
            <c:strRef>
              <c:f>'19. Investment value'!$A$8</c:f>
              <c:strCache>
                <c:ptCount val="1"/>
                <c:pt idx="0">
                  <c:v>State-owned corporations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'19. Investment value'!$B$5:$J$6</c:f>
              <c:multiLvlStrCache>
                <c:ptCount val="9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</c:lvl>
              </c:multiLvlStrCache>
            </c:multiLvlStrRef>
          </c:cat>
          <c:val>
            <c:numRef>
              <c:f>'19. Investment value'!$B$8:$J$8</c:f>
              <c:numCache>
                <c:formatCode>_-* #\ ##0_-;\-* #\ ##0_-;_-* "-"??_-;_-@_-</c:formatCode>
                <c:ptCount val="9"/>
                <c:pt idx="0">
                  <c:v>92.363169096303693</c:v>
                </c:pt>
                <c:pt idx="1">
                  <c:v>92.137742255440529</c:v>
                </c:pt>
                <c:pt idx="2">
                  <c:v>73.223492540185504</c:v>
                </c:pt>
                <c:pt idx="3">
                  <c:v>81.332996378368222</c:v>
                </c:pt>
                <c:pt idx="4">
                  <c:v>85.118745965086987</c:v>
                </c:pt>
                <c:pt idx="5">
                  <c:v>86.901695699304071</c:v>
                </c:pt>
                <c:pt idx="6">
                  <c:v>85.85933724964508</c:v>
                </c:pt>
                <c:pt idx="7">
                  <c:v>84.720839941964698</c:v>
                </c:pt>
                <c:pt idx="8">
                  <c:v>85.905220629176583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5-4B9B-8379-C2C4B1EC0080}"/>
            </c:ext>
          </c:extLst>
        </c:ser>
        <c:ser>
          <c:idx val="1"/>
          <c:order val="2"/>
          <c:tx>
            <c:strRef>
              <c:f>'19. Investment value'!$A$9</c:f>
              <c:strCache>
                <c:ptCount val="1"/>
                <c:pt idx="0">
                  <c:v>Private business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'19. Investment value'!$B$5:$J$6</c:f>
              <c:multiLvlStrCache>
                <c:ptCount val="9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</c:lvl>
              </c:multiLvlStrCache>
            </c:multiLvlStrRef>
          </c:cat>
          <c:val>
            <c:numRef>
              <c:f>'19. Investment value'!$B$9:$J$9</c:f>
              <c:numCache>
                <c:formatCode>_-* #\ ##0_-;\-* #\ ##0_-;_-* "-"??_-;_-@_-</c:formatCode>
                <c:ptCount val="9"/>
                <c:pt idx="0">
                  <c:v>680.4039498836064</c:v>
                </c:pt>
                <c:pt idx="1">
                  <c:v>656.86067553475266</c:v>
                </c:pt>
                <c:pt idx="2">
                  <c:v>482.08314117594705</c:v>
                </c:pt>
                <c:pt idx="3">
                  <c:v>567.19045054503488</c:v>
                </c:pt>
                <c:pt idx="4">
                  <c:v>606.01140487384623</c:v>
                </c:pt>
                <c:pt idx="5">
                  <c:v>582.6121254349523</c:v>
                </c:pt>
                <c:pt idx="6">
                  <c:v>593.4651944376958</c:v>
                </c:pt>
                <c:pt idx="7">
                  <c:v>591.27050317257158</c:v>
                </c:pt>
                <c:pt idx="8">
                  <c:v>616.1930858687623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F5-4B9B-8379-C2C4B1EC008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100906496"/>
        <c:axId val="100908032"/>
      </c:barChart>
      <c:catAx>
        <c:axId val="10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8032"/>
        <c:crosses val="autoZero"/>
        <c:auto val="1"/>
        <c:lblAlgn val="ctr"/>
        <c:lblOffset val="100"/>
        <c:noMultiLvlLbl val="0"/>
      </c:catAx>
      <c:valAx>
        <c:axId val="100908032"/>
        <c:scaling>
          <c:orientation val="minMax"/>
          <c:max val="1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billions of constant (2021) rand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6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2"/>
          <c:order val="3"/>
          <c:tx>
            <c:strRef>
              <c:f>'20. Long run investment'!$E$5</c:f>
              <c:strCache>
                <c:ptCount val="1"/>
                <c:pt idx="0">
                  <c:v>Investment as % of GDP (right axis)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</c:spPr>
          <c:invertIfNegative val="0"/>
          <c:cat>
            <c:numRef>
              <c:f>'20. Long run investment'!$A$6:$A$53</c:f>
              <c:numCache>
                <c:formatCode>General</c:formatCode>
                <c:ptCount val="48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'20. Long run investment'!$E$6:$E$53</c:f>
              <c:numCache>
                <c:formatCode>0%</c:formatCode>
                <c:ptCount val="48"/>
                <c:pt idx="0">
                  <c:v>0.18223900886368499</c:v>
                </c:pt>
                <c:pt idx="1">
                  <c:v>0.17680398223103785</c:v>
                </c:pt>
                <c:pt idx="2">
                  <c:v>0.17420410150164864</c:v>
                </c:pt>
                <c:pt idx="3">
                  <c:v>0.17571254027470726</c:v>
                </c:pt>
                <c:pt idx="4">
                  <c:v>0.17935167331110666</c:v>
                </c:pt>
                <c:pt idx="5">
                  <c:v>0.17324598072044076</c:v>
                </c:pt>
                <c:pt idx="6">
                  <c:v>0.176439526353947</c:v>
                </c:pt>
                <c:pt idx="7">
                  <c:v>0.17809638236718606</c:v>
                </c:pt>
                <c:pt idx="8">
                  <c:v>0.17602683679543035</c:v>
                </c:pt>
                <c:pt idx="9">
                  <c:v>0.18142419643312116</c:v>
                </c:pt>
                <c:pt idx="10">
                  <c:v>0.17622478897936811</c:v>
                </c:pt>
                <c:pt idx="11">
                  <c:v>0.18075997027388185</c:v>
                </c:pt>
                <c:pt idx="12">
                  <c:v>0.17973190309396461</c:v>
                </c:pt>
                <c:pt idx="13">
                  <c:v>0.18431922594653208</c:v>
                </c:pt>
                <c:pt idx="14">
                  <c:v>0.18897055335506407</c:v>
                </c:pt>
                <c:pt idx="15">
                  <c:v>0.18984282574011441</c:v>
                </c:pt>
                <c:pt idx="16">
                  <c:v>0.18854037810318605</c:v>
                </c:pt>
                <c:pt idx="17">
                  <c:v>0.18089754774481012</c:v>
                </c:pt>
                <c:pt idx="18">
                  <c:v>0.18054045274948882</c:v>
                </c:pt>
                <c:pt idx="19">
                  <c:v>0.1822669603140683</c:v>
                </c:pt>
                <c:pt idx="20">
                  <c:v>0.17823064552980628</c:v>
                </c:pt>
                <c:pt idx="21">
                  <c:v>0.17893660057079597</c:v>
                </c:pt>
                <c:pt idx="22">
                  <c:v>0.1833933809995438</c:v>
                </c:pt>
                <c:pt idx="23">
                  <c:v>0.17975758565082803</c:v>
                </c:pt>
                <c:pt idx="24">
                  <c:v>0.179076253059199</c:v>
                </c:pt>
                <c:pt idx="25">
                  <c:v>0.18085799585478968</c:v>
                </c:pt>
                <c:pt idx="26">
                  <c:v>0.16867778726128621</c:v>
                </c:pt>
                <c:pt idx="27">
                  <c:v>0.16937727463732058</c:v>
                </c:pt>
                <c:pt idx="28">
                  <c:v>0.16599831008290913</c:v>
                </c:pt>
                <c:pt idx="29">
                  <c:v>0.16165539883297073</c:v>
                </c:pt>
                <c:pt idx="30">
                  <c:v>0.16301530635187989</c:v>
                </c:pt>
                <c:pt idx="31">
                  <c:v>0.16527351345279095</c:v>
                </c:pt>
                <c:pt idx="32">
                  <c:v>0.16198557842785224</c:v>
                </c:pt>
                <c:pt idx="33">
                  <c:v>0.1582023395309011</c:v>
                </c:pt>
                <c:pt idx="34">
                  <c:v>0.15812510241759775</c:v>
                </c:pt>
                <c:pt idx="35">
                  <c:v>0.15581720870240617</c:v>
                </c:pt>
                <c:pt idx="36">
                  <c:v>0.156756899745287</c:v>
                </c:pt>
                <c:pt idx="37">
                  <c:v>0.15345680981729415</c:v>
                </c:pt>
                <c:pt idx="38">
                  <c:v>0.15511398679451391</c:v>
                </c:pt>
                <c:pt idx="39">
                  <c:v>0.14881653064664765</c:v>
                </c:pt>
                <c:pt idx="40">
                  <c:v>0.1418250704490075</c:v>
                </c:pt>
                <c:pt idx="41">
                  <c:v>0.13323709821066024</c:v>
                </c:pt>
                <c:pt idx="42">
                  <c:v>0.13499471086666207</c:v>
                </c:pt>
                <c:pt idx="43">
                  <c:v>0.13748084081496151</c:v>
                </c:pt>
                <c:pt idx="44">
                  <c:v>0.12991379584061899</c:v>
                </c:pt>
                <c:pt idx="45">
                  <c:v>0.13014063329170961</c:v>
                </c:pt>
                <c:pt idx="46">
                  <c:v>0.13190336493845892</c:v>
                </c:pt>
                <c:pt idx="47">
                  <c:v>0.13528769624234752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F-49CF-8521-328D9CB74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63076768"/>
        <c:axId val="1163073856"/>
      </c:barChart>
      <c:lineChart>
        <c:grouping val="standard"/>
        <c:varyColors val="0"/>
        <c:ser>
          <c:idx val="0"/>
          <c:order val="0"/>
          <c:tx>
            <c:strRef>
              <c:f>'20. Long run investment'!$B$5</c:f>
              <c:strCache>
                <c:ptCount val="1"/>
                <c:pt idx="0">
                  <c:v>general government (R bns)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6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numRef>
              <c:f>'20. Long run investment'!$A$6:$A$53</c:f>
              <c:numCache>
                <c:formatCode>General</c:formatCode>
                <c:ptCount val="48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'20. Long run investment'!$B$6:$B$53</c:f>
              <c:numCache>
                <c:formatCode>_-* #\ ##0_-;\-* #\ ##0_-;_-* "-"??_-;_-@_-</c:formatCode>
                <c:ptCount val="48"/>
                <c:pt idx="0">
                  <c:v>164.08018009776592</c:v>
                </c:pt>
                <c:pt idx="1">
                  <c:v>158.78691043411212</c:v>
                </c:pt>
                <c:pt idx="2">
                  <c:v>156.37200498574711</c:v>
                </c:pt>
                <c:pt idx="3">
                  <c:v>177.38487079693346</c:v>
                </c:pt>
                <c:pt idx="4">
                  <c:v>212.58218658318461</c:v>
                </c:pt>
                <c:pt idx="5">
                  <c:v>175.2822792773936</c:v>
                </c:pt>
                <c:pt idx="6">
                  <c:v>170.57067774497759</c:v>
                </c:pt>
                <c:pt idx="7">
                  <c:v>175.04719773248496</c:v>
                </c:pt>
                <c:pt idx="8">
                  <c:v>175.47410169122125</c:v>
                </c:pt>
                <c:pt idx="9">
                  <c:v>162.59144998281917</c:v>
                </c:pt>
                <c:pt idx="10">
                  <c:v>174.42880050979463</c:v>
                </c:pt>
                <c:pt idx="11">
                  <c:v>188.70606055152012</c:v>
                </c:pt>
                <c:pt idx="12">
                  <c:v>181.87809671392122</c:v>
                </c:pt>
                <c:pt idx="13">
                  <c:v>177.32276531421533</c:v>
                </c:pt>
                <c:pt idx="14">
                  <c:v>172.7260615640825</c:v>
                </c:pt>
                <c:pt idx="15">
                  <c:v>177.55519318358196</c:v>
                </c:pt>
                <c:pt idx="16">
                  <c:v>184.53965762597298</c:v>
                </c:pt>
                <c:pt idx="17">
                  <c:v>188.23757333031332</c:v>
                </c:pt>
                <c:pt idx="18">
                  <c:v>187.26630646218752</c:v>
                </c:pt>
                <c:pt idx="19">
                  <c:v>184.36798941158384</c:v>
                </c:pt>
                <c:pt idx="20">
                  <c:v>187.24317475717476</c:v>
                </c:pt>
                <c:pt idx="21">
                  <c:v>194.51270611125349</c:v>
                </c:pt>
                <c:pt idx="22">
                  <c:v>209.96245215204354</c:v>
                </c:pt>
                <c:pt idx="23">
                  <c:v>223.24346093559743</c:v>
                </c:pt>
                <c:pt idx="24">
                  <c:v>223.70386466629299</c:v>
                </c:pt>
                <c:pt idx="25">
                  <c:v>219.20018575191455</c:v>
                </c:pt>
                <c:pt idx="26">
                  <c:v>198.92092687857283</c:v>
                </c:pt>
                <c:pt idx="27">
                  <c:v>189.30966417867828</c:v>
                </c:pt>
                <c:pt idx="28">
                  <c:v>187.65090169752301</c:v>
                </c:pt>
                <c:pt idx="29">
                  <c:v>186.26721858653718</c:v>
                </c:pt>
                <c:pt idx="30">
                  <c:v>194.55527299790288</c:v>
                </c:pt>
                <c:pt idx="31">
                  <c:v>179.54199475462283</c:v>
                </c:pt>
                <c:pt idx="32">
                  <c:v>172.35265908408556</c:v>
                </c:pt>
                <c:pt idx="33">
                  <c:v>167.25804160897113</c:v>
                </c:pt>
                <c:pt idx="34">
                  <c:v>171.28048395596505</c:v>
                </c:pt>
                <c:pt idx="35">
                  <c:v>173.70190261260126</c:v>
                </c:pt>
                <c:pt idx="36">
                  <c:v>176.23463797450609</c:v>
                </c:pt>
                <c:pt idx="37">
                  <c:v>171.45148868866141</c:v>
                </c:pt>
                <c:pt idx="38">
                  <c:v>164.03503438379866</c:v>
                </c:pt>
                <c:pt idx="39">
                  <c:v>160.09674235541141</c:v>
                </c:pt>
                <c:pt idx="40">
                  <c:v>154.90502947631418</c:v>
                </c:pt>
                <c:pt idx="41">
                  <c:v>152.11888745205417</c:v>
                </c:pt>
                <c:pt idx="42">
                  <c:v>148.81374984630818</c:v>
                </c:pt>
                <c:pt idx="43">
                  <c:v>148.06316539181785</c:v>
                </c:pt>
                <c:pt idx="44">
                  <c:v>147.89798075857618</c:v>
                </c:pt>
                <c:pt idx="45">
                  <c:v>149.80460261698386</c:v>
                </c:pt>
                <c:pt idx="46">
                  <c:v>149.57489235153989</c:v>
                </c:pt>
                <c:pt idx="47">
                  <c:v>139.12516931083329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51F-49CF-8521-328D9CB74CEF}"/>
            </c:ext>
          </c:extLst>
        </c:ser>
        <c:ser>
          <c:idx val="1"/>
          <c:order val="1"/>
          <c:tx>
            <c:strRef>
              <c:f>'20. Long run investment'!$C$5</c:f>
              <c:strCache>
                <c:ptCount val="1"/>
                <c:pt idx="0">
                  <c:v>SOCs (R bns)</c:v>
                </c:pt>
              </c:strCache>
            </c:strRef>
          </c:tx>
          <c:spPr>
            <a:ln w="38100">
              <a:solidFill>
                <a:srgbClr val="5B9BD5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'20. Long run investment'!$A$6:$A$53</c:f>
              <c:numCache>
                <c:formatCode>General</c:formatCode>
                <c:ptCount val="48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'20. Long run investment'!$C$6:$C$53</c:f>
              <c:numCache>
                <c:formatCode>_-* #\ ##0_-;\-* #\ ##0_-;_-* "-"??_-;_-@_-</c:formatCode>
                <c:ptCount val="48"/>
                <c:pt idx="0">
                  <c:v>154.23902279329658</c:v>
                </c:pt>
                <c:pt idx="1">
                  <c:v>147.03372430156372</c:v>
                </c:pt>
                <c:pt idx="2">
                  <c:v>144.81665270216592</c:v>
                </c:pt>
                <c:pt idx="3">
                  <c:v>147.07846648480162</c:v>
                </c:pt>
                <c:pt idx="4">
                  <c:v>149.31847016472457</c:v>
                </c:pt>
                <c:pt idx="5">
                  <c:v>158.7064011497869</c:v>
                </c:pt>
                <c:pt idx="6">
                  <c:v>167.86192400145273</c:v>
                </c:pt>
                <c:pt idx="7">
                  <c:v>161.80219114373048</c:v>
                </c:pt>
                <c:pt idx="8">
                  <c:v>153.83806339214837</c:v>
                </c:pt>
                <c:pt idx="9">
                  <c:v>158.19193394517589</c:v>
                </c:pt>
                <c:pt idx="10">
                  <c:v>161.31480987268623</c:v>
                </c:pt>
                <c:pt idx="11">
                  <c:v>166.38898601273223</c:v>
                </c:pt>
                <c:pt idx="12">
                  <c:v>174.56396018698783</c:v>
                </c:pt>
                <c:pt idx="13">
                  <c:v>183.55689879699543</c:v>
                </c:pt>
                <c:pt idx="14">
                  <c:v>184.46669623568272</c:v>
                </c:pt>
                <c:pt idx="15">
                  <c:v>189.58991629573364</c:v>
                </c:pt>
                <c:pt idx="16">
                  <c:v>172.78512584350776</c:v>
                </c:pt>
                <c:pt idx="17">
                  <c:v>161.21072308045686</c:v>
                </c:pt>
                <c:pt idx="18">
                  <c:v>162.41989867247895</c:v>
                </c:pt>
                <c:pt idx="19">
                  <c:v>172.53403396886631</c:v>
                </c:pt>
                <c:pt idx="20">
                  <c:v>178.62618741529789</c:v>
                </c:pt>
                <c:pt idx="21">
                  <c:v>176.22539833376953</c:v>
                </c:pt>
                <c:pt idx="22">
                  <c:v>179.02898384579231</c:v>
                </c:pt>
                <c:pt idx="23">
                  <c:v>169.86522485808084</c:v>
                </c:pt>
                <c:pt idx="24">
                  <c:v>162.92753079459041</c:v>
                </c:pt>
                <c:pt idx="25">
                  <c:v>160.74725046957303</c:v>
                </c:pt>
                <c:pt idx="26">
                  <c:v>153.80709977785989</c:v>
                </c:pt>
                <c:pt idx="27">
                  <c:v>154.21644853507993</c:v>
                </c:pt>
                <c:pt idx="28">
                  <c:v>151.60692819439925</c:v>
                </c:pt>
                <c:pt idx="29">
                  <c:v>145.81427435902268</c:v>
                </c:pt>
                <c:pt idx="30">
                  <c:v>140.13002856812528</c:v>
                </c:pt>
                <c:pt idx="31">
                  <c:v>139.97925630097461</c:v>
                </c:pt>
                <c:pt idx="32">
                  <c:v>134.03424198756426</c:v>
                </c:pt>
                <c:pt idx="33">
                  <c:v>127.91668911627532</c:v>
                </c:pt>
                <c:pt idx="34">
                  <c:v>119.84043896709618</c:v>
                </c:pt>
                <c:pt idx="35">
                  <c:v>109.42704129141471</c:v>
                </c:pt>
                <c:pt idx="36">
                  <c:v>101.11245476023734</c:v>
                </c:pt>
                <c:pt idx="37">
                  <c:v>96.489647959805225</c:v>
                </c:pt>
                <c:pt idx="38">
                  <c:v>95.639534910656351</c:v>
                </c:pt>
                <c:pt idx="39">
                  <c:v>92.363169096303693</c:v>
                </c:pt>
                <c:pt idx="40">
                  <c:v>92.137742255440529</c:v>
                </c:pt>
                <c:pt idx="41">
                  <c:v>73.223492540185504</c:v>
                </c:pt>
                <c:pt idx="42">
                  <c:v>81.332996378368222</c:v>
                </c:pt>
                <c:pt idx="43">
                  <c:v>85.118745965086987</c:v>
                </c:pt>
                <c:pt idx="44">
                  <c:v>86.901695699304071</c:v>
                </c:pt>
                <c:pt idx="45">
                  <c:v>85.85933724964508</c:v>
                </c:pt>
                <c:pt idx="46">
                  <c:v>84.720839941964698</c:v>
                </c:pt>
                <c:pt idx="47">
                  <c:v>85.905220629176583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51F-49CF-8521-328D9CB74CEF}"/>
            </c:ext>
          </c:extLst>
        </c:ser>
        <c:ser>
          <c:idx val="3"/>
          <c:order val="2"/>
          <c:tx>
            <c:strRef>
              <c:f>'20. Long run investment'!$D$5</c:f>
              <c:strCache>
                <c:ptCount val="1"/>
                <c:pt idx="0">
                  <c:v>Private business (R bns)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'20. Long run investment'!$A$6:$A$53</c:f>
              <c:numCache>
                <c:formatCode>General</c:formatCode>
                <c:ptCount val="48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'20. Long run investment'!$D$6:$D$53</c:f>
              <c:numCache>
                <c:formatCode>_-* #\ ##0_-;\-* #\ ##0_-;_-* "-"??_-;_-@_-</c:formatCode>
                <c:ptCount val="48"/>
                <c:pt idx="0">
                  <c:v>584.84031104003702</c:v>
                </c:pt>
                <c:pt idx="1">
                  <c:v>571.34203903538832</c:v>
                </c:pt>
                <c:pt idx="2">
                  <c:v>598.72356194029226</c:v>
                </c:pt>
                <c:pt idx="3">
                  <c:v>605.66955143163636</c:v>
                </c:pt>
                <c:pt idx="4">
                  <c:v>603.70924644745264</c:v>
                </c:pt>
                <c:pt idx="5">
                  <c:v>599.41041204066164</c:v>
                </c:pt>
                <c:pt idx="6">
                  <c:v>637.6622589920687</c:v>
                </c:pt>
                <c:pt idx="7">
                  <c:v>645.85127779412937</c:v>
                </c:pt>
                <c:pt idx="8">
                  <c:v>630.51807647491967</c:v>
                </c:pt>
                <c:pt idx="9">
                  <c:v>665.34017879572252</c:v>
                </c:pt>
                <c:pt idx="10">
                  <c:v>637.52021225324461</c:v>
                </c:pt>
                <c:pt idx="11">
                  <c:v>650.87656798206945</c:v>
                </c:pt>
                <c:pt idx="12">
                  <c:v>645.21958196846413</c:v>
                </c:pt>
                <c:pt idx="13">
                  <c:v>664.42243105958721</c:v>
                </c:pt>
                <c:pt idx="14">
                  <c:v>690.89035137005931</c:v>
                </c:pt>
                <c:pt idx="15">
                  <c:v>691.2999605763664</c:v>
                </c:pt>
                <c:pt idx="16">
                  <c:v>681.32165957016787</c:v>
                </c:pt>
                <c:pt idx="17">
                  <c:v>655.15964346569194</c:v>
                </c:pt>
                <c:pt idx="18">
                  <c:v>654.11300299373499</c:v>
                </c:pt>
                <c:pt idx="19">
                  <c:v>677.18554170330412</c:v>
                </c:pt>
                <c:pt idx="20">
                  <c:v>663.39215716478941</c:v>
                </c:pt>
                <c:pt idx="21">
                  <c:v>651.98844236916295</c:v>
                </c:pt>
                <c:pt idx="22">
                  <c:v>661.63216024031874</c:v>
                </c:pt>
                <c:pt idx="23">
                  <c:v>640.68804054784084</c:v>
                </c:pt>
                <c:pt idx="24">
                  <c:v>642.21196230545377</c:v>
                </c:pt>
                <c:pt idx="25">
                  <c:v>662.91238719323474</c:v>
                </c:pt>
                <c:pt idx="26">
                  <c:v>627.90016871241062</c:v>
                </c:pt>
                <c:pt idx="27">
                  <c:v>662.6869455501419</c:v>
                </c:pt>
                <c:pt idx="28">
                  <c:v>663.40845610429392</c:v>
                </c:pt>
                <c:pt idx="29">
                  <c:v>644.09052859311112</c:v>
                </c:pt>
                <c:pt idx="30">
                  <c:v>658.42866606205098</c:v>
                </c:pt>
                <c:pt idx="31">
                  <c:v>684.70363424024174</c:v>
                </c:pt>
                <c:pt idx="32">
                  <c:v>688.84134534777877</c:v>
                </c:pt>
                <c:pt idx="33">
                  <c:v>689.65258498752291</c:v>
                </c:pt>
                <c:pt idx="34">
                  <c:v>685.34491406721531</c:v>
                </c:pt>
                <c:pt idx="35">
                  <c:v>667.68492451748705</c:v>
                </c:pt>
                <c:pt idx="36">
                  <c:v>685.7489520603325</c:v>
                </c:pt>
                <c:pt idx="37">
                  <c:v>686.10059535314622</c:v>
                </c:pt>
                <c:pt idx="38">
                  <c:v>706.00335735657609</c:v>
                </c:pt>
                <c:pt idx="39">
                  <c:v>680.4039498836064</c:v>
                </c:pt>
                <c:pt idx="40">
                  <c:v>656.86067553475266</c:v>
                </c:pt>
                <c:pt idx="41">
                  <c:v>482.08314117594705</c:v>
                </c:pt>
                <c:pt idx="42">
                  <c:v>567.19045054503488</c:v>
                </c:pt>
                <c:pt idx="43">
                  <c:v>606.01140487384623</c:v>
                </c:pt>
                <c:pt idx="44">
                  <c:v>582.6121254349523</c:v>
                </c:pt>
                <c:pt idx="45">
                  <c:v>593.4651944376958</c:v>
                </c:pt>
                <c:pt idx="46">
                  <c:v>591.27050317257158</c:v>
                </c:pt>
                <c:pt idx="47">
                  <c:v>616.1930858687623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1F-49CF-8521-328D9CB74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ax val="80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billions of constant (2021) rand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valAx>
        <c:axId val="11630738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163076768"/>
        <c:crosses val="max"/>
        <c:crossBetween val="between"/>
        <c:majorUnit val="2.5000000000000005E-2"/>
      </c:valAx>
      <c:catAx>
        <c:axId val="1163076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30738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'21. Sectoral return on assets'!$B$6</c:f>
              <c:strCache>
                <c:ptCount val="1"/>
                <c:pt idx="0">
                  <c:v>Mining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numRef>
              <c:f>'21. Sectoral return on assets'!$A$7:$A$17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'21. Sectoral return on assets'!$B$7:$B$17</c:f>
              <c:numCache>
                <c:formatCode>0%</c:formatCode>
                <c:ptCount val="11"/>
                <c:pt idx="0">
                  <c:v>5.5223541531243182E-2</c:v>
                </c:pt>
                <c:pt idx="1">
                  <c:v>2.466146268423134E-2</c:v>
                </c:pt>
                <c:pt idx="2">
                  <c:v>1.9893306917187004E-4</c:v>
                </c:pt>
                <c:pt idx="3">
                  <c:v>2.2300717583579016E-2</c:v>
                </c:pt>
                <c:pt idx="4">
                  <c:v>-1.2323813020164109E-2</c:v>
                </c:pt>
                <c:pt idx="5">
                  <c:v>3.0470319392039112E-2</c:v>
                </c:pt>
                <c:pt idx="6">
                  <c:v>2.395220629691059E-2</c:v>
                </c:pt>
                <c:pt idx="7">
                  <c:v>5.1188984368850034E-2</c:v>
                </c:pt>
                <c:pt idx="8">
                  <c:v>3.7246513326334399E-2</c:v>
                </c:pt>
                <c:pt idx="9">
                  <c:v>0.11765433947197684</c:v>
                </c:pt>
                <c:pt idx="10">
                  <c:v>9.0691624126897727E-2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8F9-4698-87B8-5E2A3440D82B}"/>
            </c:ext>
          </c:extLst>
        </c:ser>
        <c:ser>
          <c:idx val="1"/>
          <c:order val="1"/>
          <c:tx>
            <c:strRef>
              <c:f>'21. Sectoral return on assets'!$C$6</c:f>
              <c:strCache>
                <c:ptCount val="1"/>
                <c:pt idx="0">
                  <c:v>Manufacturing 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'21. Sectoral return on assets'!$A$7:$A$17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'21. Sectoral return on assets'!$C$7:$C$17</c:f>
              <c:numCache>
                <c:formatCode>0%</c:formatCode>
                <c:ptCount val="11"/>
                <c:pt idx="0">
                  <c:v>0.10214663638793982</c:v>
                </c:pt>
                <c:pt idx="1">
                  <c:v>0.10584526431718062</c:v>
                </c:pt>
                <c:pt idx="2">
                  <c:v>0.12551422120298053</c:v>
                </c:pt>
                <c:pt idx="3">
                  <c:v>0.10230817060676013</c:v>
                </c:pt>
                <c:pt idx="4">
                  <c:v>9.6704613273190979E-2</c:v>
                </c:pt>
                <c:pt idx="5">
                  <c:v>0.15878472901629542</c:v>
                </c:pt>
                <c:pt idx="6">
                  <c:v>0.12400659966212885</c:v>
                </c:pt>
                <c:pt idx="7">
                  <c:v>0.10649179466227023</c:v>
                </c:pt>
                <c:pt idx="8">
                  <c:v>6.2591536890503188E-2</c:v>
                </c:pt>
                <c:pt idx="9">
                  <c:v>8.5142287021108001E-2</c:v>
                </c:pt>
                <c:pt idx="10">
                  <c:v>9.0401327584210725E-2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8F9-4698-87B8-5E2A3440D82B}"/>
            </c:ext>
          </c:extLst>
        </c:ser>
        <c:ser>
          <c:idx val="2"/>
          <c:order val="2"/>
          <c:tx>
            <c:strRef>
              <c:f>'21. Sectoral return on assets'!$D$6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12700" cap="rnd">
              <a:solidFill>
                <a:schemeClr val="tx2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cat>
            <c:numRef>
              <c:f>'21. Sectoral return on assets'!$A$7:$A$17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'21. Sectoral return on assets'!$D$7:$D$17</c:f>
              <c:numCache>
                <c:formatCode>0%</c:formatCode>
                <c:ptCount val="11"/>
                <c:pt idx="0">
                  <c:v>0.11747560900779284</c:v>
                </c:pt>
                <c:pt idx="1">
                  <c:v>0.18048464527928065</c:v>
                </c:pt>
                <c:pt idx="2">
                  <c:v>0.22356611840838181</c:v>
                </c:pt>
                <c:pt idx="3">
                  <c:v>5.3864537647398694E-2</c:v>
                </c:pt>
                <c:pt idx="4">
                  <c:v>0.14214403518416713</c:v>
                </c:pt>
                <c:pt idx="5">
                  <c:v>6.7019156239619085E-2</c:v>
                </c:pt>
                <c:pt idx="6">
                  <c:v>5.0225018026305975E-2</c:v>
                </c:pt>
                <c:pt idx="7">
                  <c:v>0.10180751585650179</c:v>
                </c:pt>
                <c:pt idx="8">
                  <c:v>8.2306601544036559E-2</c:v>
                </c:pt>
                <c:pt idx="9">
                  <c:v>7.2139391578425471E-2</c:v>
                </c:pt>
                <c:pt idx="10">
                  <c:v>5.2007745064331083E-2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8F9-4698-87B8-5E2A3440D82B}"/>
            </c:ext>
          </c:extLst>
        </c:ser>
        <c:ser>
          <c:idx val="3"/>
          <c:order val="3"/>
          <c:tx>
            <c:strRef>
              <c:f>'21. Sectoral return on assets'!$E$6</c:f>
              <c:strCache>
                <c:ptCount val="1"/>
                <c:pt idx="0">
                  <c:v>Other</c:v>
                </c:pt>
              </c:strCache>
            </c:strRef>
          </c:tx>
          <c:spPr>
            <a:ln w="2222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'21. Sectoral return on assets'!$A$7:$A$17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'21. Sectoral return on assets'!$E$7:$E$17</c:f>
              <c:numCache>
                <c:formatCode>0%</c:formatCode>
                <c:ptCount val="11"/>
                <c:pt idx="0">
                  <c:v>9.2368529303730518E-2</c:v>
                </c:pt>
                <c:pt idx="1">
                  <c:v>8.4284895531177642E-2</c:v>
                </c:pt>
                <c:pt idx="2">
                  <c:v>9.363488436958714E-2</c:v>
                </c:pt>
                <c:pt idx="3">
                  <c:v>8.7777062242704221E-2</c:v>
                </c:pt>
                <c:pt idx="4">
                  <c:v>6.3624131620746552E-2</c:v>
                </c:pt>
                <c:pt idx="5">
                  <c:v>5.843938261861966E-2</c:v>
                </c:pt>
                <c:pt idx="6">
                  <c:v>5.6011236802447746E-2</c:v>
                </c:pt>
                <c:pt idx="7">
                  <c:v>4.5766915841717229E-2</c:v>
                </c:pt>
                <c:pt idx="8">
                  <c:v>4.8754028121501009E-2</c:v>
                </c:pt>
                <c:pt idx="9">
                  <c:v>3.5662625044968102E-2</c:v>
                </c:pt>
                <c:pt idx="10">
                  <c:v>5.5244891841451267E-2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8F9-4698-87B8-5E2A3440D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25023"/>
        <c:axId val="150626271"/>
      </c:lineChart>
      <c:catAx>
        <c:axId val="150625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26271"/>
        <c:crosses val="autoZero"/>
        <c:auto val="1"/>
        <c:lblAlgn val="ctr"/>
        <c:lblOffset val="100"/>
        <c:noMultiLvlLbl val="0"/>
      </c:catAx>
      <c:valAx>
        <c:axId val="15062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250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'22. Mining &amp; mfg profits'!$C$4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multiLvlStrRef>
              <c:f>'22. Mining &amp; mfg profits'!$A$5:$B$51</c:f>
              <c:multiLvlStrCache>
                <c:ptCount val="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'22. Mining &amp; mfg profits'!$C$5:$C$51</c:f>
              <c:numCache>
                <c:formatCode>_-* #\ ##0_-;\-* #\ ##0_-;_-* "-"??_-;_-@_-</c:formatCode>
                <c:ptCount val="47"/>
                <c:pt idx="0">
                  <c:v>16.688128113879003</c:v>
                </c:pt>
                <c:pt idx="1">
                  <c:v>32.548891955372873</c:v>
                </c:pt>
                <c:pt idx="2">
                  <c:v>29.4130495049505</c:v>
                </c:pt>
                <c:pt idx="3">
                  <c:v>48.192959999999999</c:v>
                </c:pt>
                <c:pt idx="4">
                  <c:v>33.643950857142862</c:v>
                </c:pt>
                <c:pt idx="5">
                  <c:v>36.438561728395065</c:v>
                </c:pt>
                <c:pt idx="6">
                  <c:v>40.034266151297629</c:v>
                </c:pt>
                <c:pt idx="7">
                  <c:v>41.316167304537991</c:v>
                </c:pt>
                <c:pt idx="8">
                  <c:v>33.681364908503767</c:v>
                </c:pt>
                <c:pt idx="9">
                  <c:v>39.873328738069993</c:v>
                </c:pt>
                <c:pt idx="10">
                  <c:v>18.095077771939042</c:v>
                </c:pt>
                <c:pt idx="11">
                  <c:v>7.5552168737060033</c:v>
                </c:pt>
                <c:pt idx="12">
                  <c:v>23.252619653767827</c:v>
                </c:pt>
                <c:pt idx="13">
                  <c:v>10.531377386934672</c:v>
                </c:pt>
                <c:pt idx="14">
                  <c:v>0.14319346857991094</c:v>
                </c:pt>
                <c:pt idx="15">
                  <c:v>-2.1676584887144261</c:v>
                </c:pt>
                <c:pt idx="16">
                  <c:v>27.756780288461542</c:v>
                </c:pt>
                <c:pt idx="17">
                  <c:v>13.179103822557812</c:v>
                </c:pt>
                <c:pt idx="18">
                  <c:v>16.534325418994413</c:v>
                </c:pt>
                <c:pt idx="19">
                  <c:v>4.616719925685091</c:v>
                </c:pt>
                <c:pt idx="20">
                  <c:v>-0.13912517321016166</c:v>
                </c:pt>
                <c:pt idx="21">
                  <c:v>-15.855399909828675</c:v>
                </c:pt>
                <c:pt idx="22">
                  <c:v>-8.2828368888888892</c:v>
                </c:pt>
                <c:pt idx="23">
                  <c:v>-17.966480956598758</c:v>
                </c:pt>
                <c:pt idx="24">
                  <c:v>-1.580226366001735</c:v>
                </c:pt>
                <c:pt idx="25">
                  <c:v>13.643988535031847</c:v>
                </c:pt>
                <c:pt idx="26">
                  <c:v>17.755160234899328</c:v>
                </c:pt>
                <c:pt idx="27">
                  <c:v>29.107792186201163</c:v>
                </c:pt>
                <c:pt idx="28">
                  <c:v>16.744099877700773</c:v>
                </c:pt>
                <c:pt idx="29">
                  <c:v>-11.657205645161289</c:v>
                </c:pt>
                <c:pt idx="30">
                  <c:v>13.805481792717089</c:v>
                </c:pt>
                <c:pt idx="31">
                  <c:v>12.202217857142857</c:v>
                </c:pt>
                <c:pt idx="32">
                  <c:v>19.936221394984329</c:v>
                </c:pt>
                <c:pt idx="33">
                  <c:v>-7.3853492859899657</c:v>
                </c:pt>
                <c:pt idx="34">
                  <c:v>27.076669207317078</c:v>
                </c:pt>
                <c:pt idx="35">
                  <c:v>9.9803358547655083</c:v>
                </c:pt>
                <c:pt idx="36">
                  <c:v>23.419655509590072</c:v>
                </c:pt>
                <c:pt idx="37">
                  <c:v>23.555249445676271</c:v>
                </c:pt>
                <c:pt idx="38">
                  <c:v>19.404193265007322</c:v>
                </c:pt>
                <c:pt idx="39">
                  <c:v>21.854137805322644</c:v>
                </c:pt>
                <c:pt idx="40">
                  <c:v>36.928444924406058</c:v>
                </c:pt>
                <c:pt idx="41">
                  <c:v>22.234352941176471</c:v>
                </c:pt>
                <c:pt idx="42">
                  <c:v>61.80326988636363</c:v>
                </c:pt>
                <c:pt idx="43">
                  <c:v>72.21389328621909</c:v>
                </c:pt>
                <c:pt idx="44">
                  <c:v>93.490350331819798</c:v>
                </c:pt>
                <c:pt idx="45">
                  <c:v>99.903903614457846</c:v>
                </c:pt>
                <c:pt idx="46">
                  <c:v>50.651000000000003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8-4EF4-AAA2-1C99333DF134}"/>
            </c:ext>
          </c:extLst>
        </c:ser>
        <c:ser>
          <c:idx val="1"/>
          <c:order val="1"/>
          <c:tx>
            <c:strRef>
              <c:f>'22. Mining &amp; mfg profits'!$D$4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'22. Mining &amp; mfg profits'!$A$5:$B$51</c:f>
              <c:multiLvlStrCache>
                <c:ptCount val="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'22. Mining &amp; mfg profits'!$D$5:$D$51</c:f>
              <c:numCache>
                <c:formatCode>_-* #\ ##0_-;\-* #\ ##0_-;_-* "-"??_-;_-@_-</c:formatCode>
                <c:ptCount val="47"/>
                <c:pt idx="0">
                  <c:v>47.456426453143543</c:v>
                </c:pt>
                <c:pt idx="1">
                  <c:v>49.384286553141514</c:v>
                </c:pt>
                <c:pt idx="2">
                  <c:v>48.396866627839266</c:v>
                </c:pt>
                <c:pt idx="3">
                  <c:v>63.288353623188407</c:v>
                </c:pt>
                <c:pt idx="4">
                  <c:v>51.085212571428571</c:v>
                </c:pt>
                <c:pt idx="5">
                  <c:v>50.933450056116719</c:v>
                </c:pt>
                <c:pt idx="6">
                  <c:v>56.695643290999449</c:v>
                </c:pt>
                <c:pt idx="7">
                  <c:v>67.494375068343359</c:v>
                </c:pt>
                <c:pt idx="8">
                  <c:v>62.418282561894507</c:v>
                </c:pt>
                <c:pt idx="9">
                  <c:v>58.082973488865328</c:v>
                </c:pt>
                <c:pt idx="10">
                  <c:v>59.654324224908038</c:v>
                </c:pt>
                <c:pt idx="11">
                  <c:v>58.312579192546572</c:v>
                </c:pt>
                <c:pt idx="12">
                  <c:v>57.772949083503065</c:v>
                </c:pt>
                <c:pt idx="13">
                  <c:v>50.456234170854266</c:v>
                </c:pt>
                <c:pt idx="14">
                  <c:v>72.533336467095509</c:v>
                </c:pt>
                <c:pt idx="15">
                  <c:v>61.321841511285577</c:v>
                </c:pt>
                <c:pt idx="16">
                  <c:v>58.181198557692312</c:v>
                </c:pt>
                <c:pt idx="17">
                  <c:v>42.958554978763573</c:v>
                </c:pt>
                <c:pt idx="18">
                  <c:v>55.871914804469263</c:v>
                </c:pt>
                <c:pt idx="19">
                  <c:v>46.068445889456569</c:v>
                </c:pt>
                <c:pt idx="20">
                  <c:v>47.036584295612002</c:v>
                </c:pt>
                <c:pt idx="21">
                  <c:v>58.715172678088372</c:v>
                </c:pt>
                <c:pt idx="22">
                  <c:v>56.781596444444446</c:v>
                </c:pt>
                <c:pt idx="23">
                  <c:v>41.773572187776793</c:v>
                </c:pt>
                <c:pt idx="24">
                  <c:v>47.173726799653089</c:v>
                </c:pt>
                <c:pt idx="25">
                  <c:v>54.162157961783443</c:v>
                </c:pt>
                <c:pt idx="26">
                  <c:v>107.55410654362416</c:v>
                </c:pt>
                <c:pt idx="27">
                  <c:v>49.743199085619288</c:v>
                </c:pt>
                <c:pt idx="28">
                  <c:v>35.842895230330207</c:v>
                </c:pt>
                <c:pt idx="29">
                  <c:v>55.144893548387095</c:v>
                </c:pt>
                <c:pt idx="30">
                  <c:v>66.876764705882351</c:v>
                </c:pt>
                <c:pt idx="31">
                  <c:v>62.137213492063495</c:v>
                </c:pt>
                <c:pt idx="32">
                  <c:v>35.746111285266458</c:v>
                </c:pt>
                <c:pt idx="33">
                  <c:v>32.504654573523737</c:v>
                </c:pt>
                <c:pt idx="34">
                  <c:v>58.371266768292692</c:v>
                </c:pt>
                <c:pt idx="35">
                  <c:v>45.581632375189116</c:v>
                </c:pt>
                <c:pt idx="36">
                  <c:v>35.047301241068077</c:v>
                </c:pt>
                <c:pt idx="37">
                  <c:v>34.885995565410198</c:v>
                </c:pt>
                <c:pt idx="38">
                  <c:v>33.490392386530019</c:v>
                </c:pt>
                <c:pt idx="39">
                  <c:v>25.304507838133436</c:v>
                </c:pt>
                <c:pt idx="40">
                  <c:v>14.069801295896331</c:v>
                </c:pt>
                <c:pt idx="41">
                  <c:v>-4.3255961746661855</c:v>
                </c:pt>
                <c:pt idx="42">
                  <c:v>43.491733664772731</c:v>
                </c:pt>
                <c:pt idx="43">
                  <c:v>54.178680565371032</c:v>
                </c:pt>
                <c:pt idx="44">
                  <c:v>33.475241005937832</c:v>
                </c:pt>
                <c:pt idx="45">
                  <c:v>53.005587607573155</c:v>
                </c:pt>
                <c:pt idx="46">
                  <c:v>51.533999999999999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8-4EF4-AAA2-1C99333DF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-19"/>
        <c:axId val="131165183"/>
        <c:axId val="131146879"/>
      </c:barChart>
      <c:catAx>
        <c:axId val="13116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46879"/>
        <c:crosses val="autoZero"/>
        <c:auto val="1"/>
        <c:lblAlgn val="ctr"/>
        <c:lblOffset val="100"/>
        <c:noMultiLvlLbl val="0"/>
      </c:catAx>
      <c:valAx>
        <c:axId val="131146879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600" b="1">
                    <a:solidFill>
                      <a:sysClr val="windowText" lastClr="000000"/>
                    </a:solidFill>
                  </a:rPr>
                  <a:t>Billions</a:t>
                </a:r>
                <a:r>
                  <a:rPr lang="en-ZA" sz="1600" b="1" baseline="0">
                    <a:solidFill>
                      <a:sysClr val="windowText" lastClr="000000"/>
                    </a:solidFill>
                  </a:rPr>
                  <a:t>  of constant (2021) rand </a:t>
                </a:r>
                <a:endParaRPr lang="en-ZA" sz="1600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5183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'23. Trade with Ukraine and Russ'!$C$3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'23. Trade with Ukraine and Russ'!$A$4:$B$10</c:f>
              <c:multiLvlStrCache>
                <c:ptCount val="7"/>
                <c:lvl>
                  <c:pt idx="0">
                    <c:v>Fruit</c:v>
                  </c:pt>
                  <c:pt idx="1">
                    <c:v>Other products</c:v>
                  </c:pt>
                  <c:pt idx="2">
                    <c:v>Copper cable</c:v>
                  </c:pt>
                  <c:pt idx="3">
                    <c:v>Wheat</c:v>
                  </c:pt>
                  <c:pt idx="4">
                    <c:v>Oil</c:v>
                  </c:pt>
                  <c:pt idx="5">
                    <c:v>Fertiliser</c:v>
                  </c:pt>
                  <c:pt idx="6">
                    <c:v>Other products</c:v>
                  </c:pt>
                </c:lvl>
                <c:lvl>
                  <c:pt idx="0">
                    <c:v>Exports</c:v>
                  </c:pt>
                  <c:pt idx="2">
                    <c:v>Imports</c:v>
                  </c:pt>
                </c:lvl>
              </c:multiLvlStrCache>
            </c:multiLvlStrRef>
          </c:cat>
          <c:val>
            <c:numRef>
              <c:f>'23. Trade with Ukraine and Russ'!$C$4:$C$10</c:f>
              <c:numCache>
                <c:formatCode>_-* #\ ##0_-;\-* #\ ##0_-;_-* "-"??_-;_-@_-</c:formatCode>
                <c:ptCount val="7"/>
                <c:pt idx="0">
                  <c:v>220000</c:v>
                </c:pt>
                <c:pt idx="1">
                  <c:v>160000</c:v>
                </c:pt>
                <c:pt idx="2">
                  <c:v>169000</c:v>
                </c:pt>
                <c:pt idx="3">
                  <c:v>132000</c:v>
                </c:pt>
                <c:pt idx="4">
                  <c:v>64000</c:v>
                </c:pt>
                <c:pt idx="5">
                  <c:v>58000</c:v>
                </c:pt>
                <c:pt idx="6">
                  <c:v>105000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333-9D19-F2BAD2D59AB2}"/>
            </c:ext>
          </c:extLst>
        </c:ser>
        <c:ser>
          <c:idx val="1"/>
          <c:order val="1"/>
          <c:tx>
            <c:strRef>
              <c:f>'23. Trade with Ukraine and Russ'!$D$3</c:f>
              <c:strCache>
                <c:ptCount val="1"/>
                <c:pt idx="0">
                  <c:v>Ukraine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'23. Trade with Ukraine and Russ'!$A$4:$B$10</c:f>
              <c:multiLvlStrCache>
                <c:ptCount val="7"/>
                <c:lvl>
                  <c:pt idx="0">
                    <c:v>Fruit</c:v>
                  </c:pt>
                  <c:pt idx="1">
                    <c:v>Other products</c:v>
                  </c:pt>
                  <c:pt idx="2">
                    <c:v>Copper cable</c:v>
                  </c:pt>
                  <c:pt idx="3">
                    <c:v>Wheat</c:v>
                  </c:pt>
                  <c:pt idx="4">
                    <c:v>Oil</c:v>
                  </c:pt>
                  <c:pt idx="5">
                    <c:v>Fertiliser</c:v>
                  </c:pt>
                  <c:pt idx="6">
                    <c:v>Other products</c:v>
                  </c:pt>
                </c:lvl>
                <c:lvl>
                  <c:pt idx="0">
                    <c:v>Exports</c:v>
                  </c:pt>
                  <c:pt idx="2">
                    <c:v>Imports</c:v>
                  </c:pt>
                </c:lvl>
              </c:multiLvlStrCache>
            </c:multiLvlStrRef>
          </c:cat>
          <c:val>
            <c:numRef>
              <c:f>'23. Trade with Ukraine and Russ'!$D$4:$D$10</c:f>
              <c:numCache>
                <c:formatCode>_-* #\ ##0_-;\-* #\ ##0_-;_-* "-"??_-;_-@_-</c:formatCode>
                <c:ptCount val="7"/>
                <c:pt idx="0">
                  <c:v>8400</c:v>
                </c:pt>
                <c:pt idx="1">
                  <c:v>10000</c:v>
                </c:pt>
                <c:pt idx="3">
                  <c:v>14000</c:v>
                </c:pt>
                <c:pt idx="6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8-4333-9D19-F2BAD2D59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'24. World wheat and oil prices'!$A$6</c:f>
              <c:strCache>
                <c:ptCount val="1"/>
                <c:pt idx="0">
                  <c:v>crude oil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'24. World wheat and oil prices'!$B$5:$G$5</c:f>
              <c:strCache>
                <c:ptCount val="6"/>
                <c:pt idx="0">
                  <c:v>16 July 2021</c:v>
                </c:pt>
                <c:pt idx="1">
                  <c:v>30 Sept 2021</c:v>
                </c:pt>
                <c:pt idx="2">
                  <c:v>30 Dec 2021</c:v>
                </c:pt>
                <c:pt idx="3">
                  <c:v>30 Jan 2022</c:v>
                </c:pt>
                <c:pt idx="4">
                  <c:v>24 Feb 2022</c:v>
                </c:pt>
                <c:pt idx="5">
                  <c:v>9 March 2022</c:v>
                </c:pt>
              </c:strCache>
            </c:strRef>
          </c:cat>
          <c:val>
            <c:numRef>
              <c:f>'24. World wheat and oil prices'!$B$6:$G$6</c:f>
              <c:numCache>
                <c:formatCode>_-* #\ ##0_-;\-* #\ ##0_-;_-* "-"??_-;_-@_-</c:formatCode>
                <c:ptCount val="6"/>
                <c:pt idx="0">
                  <c:v>100</c:v>
                </c:pt>
                <c:pt idx="1">
                  <c:v>104.16666666666667</c:v>
                </c:pt>
                <c:pt idx="2">
                  <c:v>104.16666666666667</c:v>
                </c:pt>
                <c:pt idx="3">
                  <c:v>119.44444444444444</c:v>
                </c:pt>
                <c:pt idx="4">
                  <c:v>129.16666666666669</c:v>
                </c:pt>
                <c:pt idx="5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3-4722-913A-394E514378E6}"/>
            </c:ext>
          </c:extLst>
        </c:ser>
        <c:ser>
          <c:idx val="1"/>
          <c:order val="1"/>
          <c:tx>
            <c:strRef>
              <c:f>'24. World wheat and oil prices'!$A$7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'24. World wheat and oil prices'!$B$5:$G$5</c:f>
              <c:strCache>
                <c:ptCount val="6"/>
                <c:pt idx="0">
                  <c:v>16 July 2021</c:v>
                </c:pt>
                <c:pt idx="1">
                  <c:v>30 Sept 2021</c:v>
                </c:pt>
                <c:pt idx="2">
                  <c:v>30 Dec 2021</c:v>
                </c:pt>
                <c:pt idx="3">
                  <c:v>30 Jan 2022</c:v>
                </c:pt>
                <c:pt idx="4">
                  <c:v>24 Feb 2022</c:v>
                </c:pt>
                <c:pt idx="5">
                  <c:v>9 March 2022</c:v>
                </c:pt>
              </c:strCache>
            </c:strRef>
          </c:cat>
          <c:val>
            <c:numRef>
              <c:f>'24. World wheat and oil prices'!$B$7:$G$7</c:f>
              <c:numCache>
                <c:formatCode>_-* #\ ##0_-;\-* #\ ##0_-;_-* "-"??_-;_-@_-</c:formatCode>
                <c:ptCount val="6"/>
                <c:pt idx="0">
                  <c:v>100</c:v>
                </c:pt>
                <c:pt idx="1">
                  <c:v>102.58249641319944</c:v>
                </c:pt>
                <c:pt idx="2">
                  <c:v>110.18651362984218</c:v>
                </c:pt>
                <c:pt idx="3">
                  <c:v>109.32568149210904</c:v>
                </c:pt>
                <c:pt idx="4">
                  <c:v>124.39024390243902</c:v>
                </c:pt>
                <c:pt idx="5">
                  <c:v>162.55380200860833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3-4722-913A-394E51437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'3. GDP growth by sector'!$C$3:$C$3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GDP growth by sector'!$A$4:$A$13</c:f>
              <c:strCache>
                <c:ptCount val="10"/>
                <c:pt idx="0">
                  <c:v>Agri-
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Utilities</c:v>
                </c:pt>
                <c:pt idx="4">
                  <c:v>Construc-
tion</c:v>
                </c:pt>
                <c:pt idx="5">
                  <c:v>Trade</c:v>
                </c:pt>
                <c:pt idx="6">
                  <c:v>Logistics</c:v>
                </c:pt>
                <c:pt idx="7">
                  <c:v>Business 
services</c:v>
                </c:pt>
                <c:pt idx="8">
                  <c:v>Government 
services</c:v>
                </c:pt>
                <c:pt idx="9">
                  <c:v>Personal 
services</c:v>
                </c:pt>
              </c:strCache>
            </c:strRef>
          </c:cat>
          <c:val>
            <c:numRef>
              <c:f>'3. GDP growth by sector'!$C$4:$C$13</c:f>
              <c:numCache>
                <c:formatCode>0.0%</c:formatCode>
                <c:ptCount val="10"/>
                <c:pt idx="0">
                  <c:v>-4.3282126740611493E-2</c:v>
                </c:pt>
                <c:pt idx="1">
                  <c:v>-0.31149544845786714</c:v>
                </c:pt>
                <c:pt idx="2">
                  <c:v>-0.31442921066534146</c:v>
                </c:pt>
                <c:pt idx="3">
                  <c:v>-0.11562935850056522</c:v>
                </c:pt>
                <c:pt idx="4">
                  <c:v>-0.29942512482717354</c:v>
                </c:pt>
                <c:pt idx="5">
                  <c:v>-0.2667377180777295</c:v>
                </c:pt>
                <c:pt idx="6">
                  <c:v>-0.267463052528227</c:v>
                </c:pt>
                <c:pt idx="7">
                  <c:v>-0.10527284922198299</c:v>
                </c:pt>
                <c:pt idx="8">
                  <c:v>-3.4679427131386609E-3</c:v>
                </c:pt>
                <c:pt idx="9">
                  <c:v>-5.8701865182708146E-2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C-48EA-81E9-5BB70B846792}"/>
            </c:ext>
          </c:extLst>
        </c:ser>
        <c:ser>
          <c:idx val="2"/>
          <c:order val="2"/>
          <c:tx>
            <c:strRef>
              <c:f>'3. GDP growth by sector'!$D$3:$D$3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'3. GDP growth by sector'!$A$4:$A$13</c:f>
              <c:strCache>
                <c:ptCount val="10"/>
                <c:pt idx="0">
                  <c:v>Agri-
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Utilities</c:v>
                </c:pt>
                <c:pt idx="4">
                  <c:v>Construc-
tion</c:v>
                </c:pt>
                <c:pt idx="5">
                  <c:v>Trade</c:v>
                </c:pt>
                <c:pt idx="6">
                  <c:v>Logistics</c:v>
                </c:pt>
                <c:pt idx="7">
                  <c:v>Business 
services</c:v>
                </c:pt>
                <c:pt idx="8">
                  <c:v>Government 
services</c:v>
                </c:pt>
                <c:pt idx="9">
                  <c:v>Personal 
services</c:v>
                </c:pt>
              </c:strCache>
            </c:strRef>
          </c:cat>
          <c:val>
            <c:numRef>
              <c:f>'3. GDP growth by sector'!$D$4:$D$13</c:f>
              <c:numCache>
                <c:formatCode>0.0%</c:formatCode>
                <c:ptCount val="10"/>
                <c:pt idx="0">
                  <c:v>-8.8070152957664405E-4</c:v>
                </c:pt>
                <c:pt idx="1">
                  <c:v>0.4496042141229355</c:v>
                </c:pt>
                <c:pt idx="2">
                  <c:v>0.35326773610991524</c:v>
                </c:pt>
                <c:pt idx="3">
                  <c:v>0.12608515738891946</c:v>
                </c:pt>
                <c:pt idx="4">
                  <c:v>0.15972479095682779</c:v>
                </c:pt>
                <c:pt idx="5">
                  <c:v>0.25082588385662574</c:v>
                </c:pt>
                <c:pt idx="6">
                  <c:v>0.17293289274865775</c:v>
                </c:pt>
                <c:pt idx="7">
                  <c:v>6.6194566837886937E-2</c:v>
                </c:pt>
                <c:pt idx="8">
                  <c:v>2.4737157433414314E-3</c:v>
                </c:pt>
                <c:pt idx="9">
                  <c:v>4.1372041863939835E-2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5C-48EA-81E9-5BB70B846792}"/>
            </c:ext>
          </c:extLst>
        </c:ser>
        <c:ser>
          <c:idx val="3"/>
          <c:order val="3"/>
          <c:tx>
            <c:strRef>
              <c:f>'3. GDP growth by sector'!$E$3:$E$3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GDP growth by sector'!$A$4:$A$13</c:f>
              <c:strCache>
                <c:ptCount val="10"/>
                <c:pt idx="0">
                  <c:v>Agri-
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Utilities</c:v>
                </c:pt>
                <c:pt idx="4">
                  <c:v>Construc-
tion</c:v>
                </c:pt>
                <c:pt idx="5">
                  <c:v>Trade</c:v>
                </c:pt>
                <c:pt idx="6">
                  <c:v>Logistics</c:v>
                </c:pt>
                <c:pt idx="7">
                  <c:v>Business 
services</c:v>
                </c:pt>
                <c:pt idx="8">
                  <c:v>Government 
services</c:v>
                </c:pt>
                <c:pt idx="9">
                  <c:v>Personal 
services</c:v>
                </c:pt>
              </c:strCache>
            </c:strRef>
          </c:cat>
          <c:val>
            <c:numRef>
              <c:f>'3. GDP growth by sector'!$E$4:$E$13</c:f>
              <c:numCache>
                <c:formatCode>0.0%</c:formatCode>
                <c:ptCount val="10"/>
                <c:pt idx="0">
                  <c:v>6.6367566168794356E-2</c:v>
                </c:pt>
                <c:pt idx="1">
                  <c:v>-9.0206068952455309E-3</c:v>
                </c:pt>
                <c:pt idx="2">
                  <c:v>5.348315834349826E-2</c:v>
                </c:pt>
                <c:pt idx="3">
                  <c:v>-5.8110226229657336E-4</c:v>
                </c:pt>
                <c:pt idx="4">
                  <c:v>1.8861998175265127E-2</c:v>
                </c:pt>
                <c:pt idx="5">
                  <c:v>1.467031281812714E-2</c:v>
                </c:pt>
                <c:pt idx="6">
                  <c:v>2.9343002219642145E-2</c:v>
                </c:pt>
                <c:pt idx="7">
                  <c:v>2.9256068013338687E-2</c:v>
                </c:pt>
                <c:pt idx="8">
                  <c:v>1.9537483307328074E-3</c:v>
                </c:pt>
                <c:pt idx="9">
                  <c:v>1.679711419768859E-2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5C-48EA-81E9-5BB70B846792}"/>
            </c:ext>
          </c:extLst>
        </c:ser>
        <c:ser>
          <c:idx val="4"/>
          <c:order val="4"/>
          <c:tx>
            <c:strRef>
              <c:f>'3. GDP growth by sector'!$F$3:$F$3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GDP growth by sector'!$A$4:$A$13</c:f>
              <c:strCache>
                <c:ptCount val="10"/>
                <c:pt idx="0">
                  <c:v>Agri-
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Utilities</c:v>
                </c:pt>
                <c:pt idx="4">
                  <c:v>Construc-
tion</c:v>
                </c:pt>
                <c:pt idx="5">
                  <c:v>Trade</c:v>
                </c:pt>
                <c:pt idx="6">
                  <c:v>Logistics</c:v>
                </c:pt>
                <c:pt idx="7">
                  <c:v>Business 
services</c:v>
                </c:pt>
                <c:pt idx="8">
                  <c:v>Government 
services</c:v>
                </c:pt>
                <c:pt idx="9">
                  <c:v>Personal 
services</c:v>
                </c:pt>
              </c:strCache>
            </c:strRef>
          </c:cat>
          <c:val>
            <c:numRef>
              <c:f>'3. GDP growth by sector'!$F$4:$F$13</c:f>
              <c:numCache>
                <c:formatCode>0.0%</c:formatCode>
                <c:ptCount val="10"/>
                <c:pt idx="0">
                  <c:v>-1.0131888159293112E-2</c:v>
                </c:pt>
                <c:pt idx="1">
                  <c:v>4.3417630674476237E-2</c:v>
                </c:pt>
                <c:pt idx="2">
                  <c:v>5.1083624616474754E-3</c:v>
                </c:pt>
                <c:pt idx="3">
                  <c:v>-3.104924799454345E-3</c:v>
                </c:pt>
                <c:pt idx="4">
                  <c:v>4.5698929719328873E-3</c:v>
                </c:pt>
                <c:pt idx="5">
                  <c:v>2.6347730421448556E-2</c:v>
                </c:pt>
                <c:pt idx="6">
                  <c:v>-1.0963919876256667E-2</c:v>
                </c:pt>
                <c:pt idx="7">
                  <c:v>1.2833440832685783E-2</c:v>
                </c:pt>
                <c:pt idx="8">
                  <c:v>3.2209972592280867E-3</c:v>
                </c:pt>
                <c:pt idx="9">
                  <c:v>6.4882092272537939E-3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5C-48EA-81E9-5BB70B846792}"/>
            </c:ext>
          </c:extLst>
        </c:ser>
        <c:ser>
          <c:idx val="5"/>
          <c:order val="5"/>
          <c:tx>
            <c:strRef>
              <c:f>'3. GDP growth by sector'!$G$3:$G$3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'3. GDP growth by sector'!$A$4:$A$13</c:f>
              <c:strCache>
                <c:ptCount val="10"/>
                <c:pt idx="0">
                  <c:v>Agri-
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Utilities</c:v>
                </c:pt>
                <c:pt idx="4">
                  <c:v>Construc-
tion</c:v>
                </c:pt>
                <c:pt idx="5">
                  <c:v>Trade</c:v>
                </c:pt>
                <c:pt idx="6">
                  <c:v>Logistics</c:v>
                </c:pt>
                <c:pt idx="7">
                  <c:v>Business 
services</c:v>
                </c:pt>
                <c:pt idx="8">
                  <c:v>Government 
services</c:v>
                </c:pt>
                <c:pt idx="9">
                  <c:v>Personal 
services</c:v>
                </c:pt>
              </c:strCache>
            </c:strRef>
          </c:cat>
          <c:val>
            <c:numRef>
              <c:f>'3. GDP growth by sector'!$G$4:$G$13</c:f>
              <c:numCache>
                <c:formatCode>0.0%</c:formatCode>
                <c:ptCount val="10"/>
                <c:pt idx="0">
                  <c:v>6.1510799017691076E-2</c:v>
                </c:pt>
                <c:pt idx="1">
                  <c:v>1.9309556504036207E-2</c:v>
                </c:pt>
                <c:pt idx="2">
                  <c:v>-8.3664295760288443E-3</c:v>
                </c:pt>
                <c:pt idx="3">
                  <c:v>6.7495967852115868E-3</c:v>
                </c:pt>
                <c:pt idx="4">
                  <c:v>-1.354061030035314E-2</c:v>
                </c:pt>
                <c:pt idx="5">
                  <c:v>2.2364037313869822E-2</c:v>
                </c:pt>
                <c:pt idx="6">
                  <c:v>6.8785221938002739E-2</c:v>
                </c:pt>
                <c:pt idx="7">
                  <c:v>-4.3007083310164784E-3</c:v>
                </c:pt>
                <c:pt idx="8">
                  <c:v>-8.6934403473812871E-3</c:v>
                </c:pt>
                <c:pt idx="9">
                  <c:v>2.4829078542196958E-2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5C-48EA-81E9-5BB70B846792}"/>
            </c:ext>
          </c:extLst>
        </c:ser>
        <c:ser>
          <c:idx val="6"/>
          <c:order val="6"/>
          <c:tx>
            <c:strRef>
              <c:f>'3. GDP growth by sector'!$H$3:$H$3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'3. GDP growth by sector'!$A$4:$A$13</c:f>
              <c:strCache>
                <c:ptCount val="10"/>
                <c:pt idx="0">
                  <c:v>Agri-
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Utilities</c:v>
                </c:pt>
                <c:pt idx="4">
                  <c:v>Construc-
tion</c:v>
                </c:pt>
                <c:pt idx="5">
                  <c:v>Trade</c:v>
                </c:pt>
                <c:pt idx="6">
                  <c:v>Logistics</c:v>
                </c:pt>
                <c:pt idx="7">
                  <c:v>Business 
services</c:v>
                </c:pt>
                <c:pt idx="8">
                  <c:v>Government 
services</c:v>
                </c:pt>
                <c:pt idx="9">
                  <c:v>Personal 
services</c:v>
                </c:pt>
              </c:strCache>
            </c:strRef>
          </c:cat>
          <c:val>
            <c:numRef>
              <c:f>'3. GDP growth by sector'!$H$4:$H$13</c:f>
              <c:numCache>
                <c:formatCode>0%</c:formatCode>
                <c:ptCount val="10"/>
                <c:pt idx="0">
                  <c:v>-0.1356132404233481</c:v>
                </c:pt>
                <c:pt idx="1">
                  <c:v>-8.8773087672922024E-3</c:v>
                </c:pt>
                <c:pt idx="2">
                  <c:v>-4.1782254355834936E-2</c:v>
                </c:pt>
                <c:pt idx="3">
                  <c:v>3.6293582951487657E-3</c:v>
                </c:pt>
                <c:pt idx="4">
                  <c:v>-4.9085907793762207E-3</c:v>
                </c:pt>
                <c:pt idx="5">
                  <c:v>-5.492513004991173E-2</c:v>
                </c:pt>
                <c:pt idx="6">
                  <c:v>-2.1879910133888458E-2</c:v>
                </c:pt>
                <c:pt idx="7">
                  <c:v>1.2056614280452793E-2</c:v>
                </c:pt>
                <c:pt idx="8">
                  <c:v>3.7575222106187578E-3</c:v>
                </c:pt>
                <c:pt idx="9">
                  <c:v>5.1429933945863482E-3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5C-48EA-81E9-5BB70B846792}"/>
            </c:ext>
          </c:extLst>
        </c:ser>
        <c:ser>
          <c:idx val="7"/>
          <c:order val="7"/>
          <c:tx>
            <c:strRef>
              <c:f>'3. GDP growth by sector'!$I$3:$I$3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'3. GDP growth by sector'!$A$4:$A$13</c:f>
              <c:strCache>
                <c:ptCount val="10"/>
                <c:pt idx="0">
                  <c:v>Agri-
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Utilities</c:v>
                </c:pt>
                <c:pt idx="4">
                  <c:v>Construc-
tion</c:v>
                </c:pt>
                <c:pt idx="5">
                  <c:v>Trade</c:v>
                </c:pt>
                <c:pt idx="6">
                  <c:v>Logistics</c:v>
                </c:pt>
                <c:pt idx="7">
                  <c:v>Business 
services</c:v>
                </c:pt>
                <c:pt idx="8">
                  <c:v>Government 
services</c:v>
                </c:pt>
                <c:pt idx="9">
                  <c:v>Personal 
services</c:v>
                </c:pt>
              </c:strCache>
            </c:strRef>
          </c:cat>
          <c:val>
            <c:numRef>
              <c:f>'3. GDP growth by sector'!$I$4:$I$13</c:f>
              <c:numCache>
                <c:formatCode>0%</c:formatCode>
                <c:ptCount val="10"/>
                <c:pt idx="0">
                  <c:v>0.12215443812485871</c:v>
                </c:pt>
                <c:pt idx="1">
                  <c:v>-3.1021423260934489E-2</c:v>
                </c:pt>
                <c:pt idx="2">
                  <c:v>2.8208754191151542E-2</c:v>
                </c:pt>
                <c:pt idx="3">
                  <c:v>-3.3821919032417713E-2</c:v>
                </c:pt>
                <c:pt idx="4">
                  <c:v>-2.1771548342434444E-2</c:v>
                </c:pt>
                <c:pt idx="5">
                  <c:v>2.9355470162915509E-2</c:v>
                </c:pt>
                <c:pt idx="6">
                  <c:v>2.2217391245049845E-2</c:v>
                </c:pt>
                <c:pt idx="7">
                  <c:v>-7.56186175896012E-3</c:v>
                </c:pt>
                <c:pt idx="8">
                  <c:v>-3.5210975965026536E-3</c:v>
                </c:pt>
                <c:pt idx="9">
                  <c:v>2.6619863218286799E-2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5C-48EA-81E9-5BB70B846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31"/>
        <c:axId val="2102045503"/>
        <c:axId val="210205007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'3. GDP growth by sector'!$B$3:$B$3</c15:sqref>
                        </c15:formulaRef>
                      </c:ext>
                    </c:extLst>
                    <c:strCache>
                      <c:ptCount val="1"/>
                      <c:pt idx="0">
                        <c:v>Q1 2020</c:v>
                      </c:pt>
                    </c:strCache>
                  </c:strRef>
                </c:tx>
                <c:spPr>
                  <a:solidFill>
                    <a:srgbClr val="4BACC6">
                      <a:lumMod val="20000"/>
                      <a:lumOff val="80000"/>
                    </a:srgbClr>
                  </a:solidFill>
                  <a:ln w="3175"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 GDP growth by sector'!$A$4:$A$13</c15:sqref>
                        </c15:formulaRef>
                      </c:ext>
                    </c:extLst>
                    <c:strCache>
                      <c:ptCount val="10"/>
                      <c:pt idx="0">
                        <c:v>Agri-
culture</c:v>
                      </c:pt>
                      <c:pt idx="1">
                        <c:v>Mining</c:v>
                      </c:pt>
                      <c:pt idx="2">
                        <c:v>Manufac-
turing</c:v>
                      </c:pt>
                      <c:pt idx="3">
                        <c:v>Utilities</c:v>
                      </c:pt>
                      <c:pt idx="4">
                        <c:v>Construc-
tion</c:v>
                      </c:pt>
                      <c:pt idx="5">
                        <c:v>Trade</c:v>
                      </c:pt>
                      <c:pt idx="6">
                        <c:v>Logistics</c:v>
                      </c:pt>
                      <c:pt idx="7">
                        <c:v>Business 
services</c:v>
                      </c:pt>
                      <c:pt idx="8">
                        <c:v>Government 
services</c:v>
                      </c:pt>
                      <c:pt idx="9">
                        <c:v>Personal 
services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 GDP growth by sector'!$B$4:$B$13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9.7712751654506658E-2</c:v>
                      </c:pt>
                      <c:pt idx="1">
                        <c:v>-4.7266183830794506E-2</c:v>
                      </c:pt>
                      <c:pt idx="2">
                        <c:v>-5.998212422200333E-3</c:v>
                      </c:pt>
                      <c:pt idx="3">
                        <c:v>-8.9163757041864633E-3</c:v>
                      </c:pt>
                      <c:pt idx="4">
                        <c:v>-2.4513296204879964E-2</c:v>
                      </c:pt>
                      <c:pt idx="5">
                        <c:v>-7.9539011368129353E-3</c:v>
                      </c:pt>
                      <c:pt idx="6">
                        <c:v>-1.2642705650212527E-2</c:v>
                      </c:pt>
                      <c:pt idx="7">
                        <c:v>2.6640978679606242E-2</c:v>
                      </c:pt>
                      <c:pt idx="8">
                        <c:v>2.1809614579835213E-3</c:v>
                      </c:pt>
                      <c:pt idx="9">
                        <c:v>-2.5019044134033663E-3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45C-48EA-81E9-5BB70B846792}"/>
                  </c:ext>
                </c:extLst>
              </c15:ser>
            </c15:filteredBarSeries>
          </c:ext>
        </c:extLst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 Recovery by sector'!$B$3</c:f>
              <c:strCache>
                <c:ptCount val="1"/>
                <c:pt idx="0">
                  <c:v>Q1 2020 to Q3 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Recovery by sector'!$A$4:$A$14</c:f>
              <c:strCache>
                <c:ptCount val="11"/>
                <c:pt idx="0">
                  <c:v>Agri-
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Utilities</c:v>
                </c:pt>
                <c:pt idx="4">
                  <c:v>Construc-
tion</c:v>
                </c:pt>
                <c:pt idx="5">
                  <c:v>Trade</c:v>
                </c:pt>
                <c:pt idx="6">
                  <c:v>Logistics</c:v>
                </c:pt>
                <c:pt idx="7">
                  <c:v>Business 
services</c:v>
                </c:pt>
                <c:pt idx="8">
                  <c:v>Government 
services</c:v>
                </c:pt>
                <c:pt idx="9">
                  <c:v>Personal 
services</c:v>
                </c:pt>
                <c:pt idx="10">
                  <c:v>Total value 
added</c:v>
                </c:pt>
              </c:strCache>
            </c:strRef>
          </c:cat>
          <c:val>
            <c:numRef>
              <c:f>'4. Recovery by sector'!$B$4:$B$14</c:f>
              <c:numCache>
                <c:formatCode>0.0%</c:formatCode>
                <c:ptCount val="11"/>
                <c:pt idx="0">
                  <c:v>5.6179333726358527E-2</c:v>
                </c:pt>
                <c:pt idx="1">
                  <c:v>6.0540115090530477E-3</c:v>
                </c:pt>
                <c:pt idx="2">
                  <c:v>-4.6990000943710863E-2</c:v>
                </c:pt>
                <c:pt idx="3">
                  <c:v>-3.2328601975435634E-2</c:v>
                </c:pt>
                <c:pt idx="4">
                  <c:v>-0.19814951790884683</c:v>
                </c:pt>
                <c:pt idx="5">
                  <c:v>-5.0023543267088244E-2</c:v>
                </c:pt>
                <c:pt idx="6">
                  <c:v>-6.523845879807455E-2</c:v>
                </c:pt>
                <c:pt idx="7">
                  <c:v>-8.3512554015561236E-3</c:v>
                </c:pt>
                <c:pt idx="8">
                  <c:v>-3.043563629932966E-3</c:v>
                </c:pt>
                <c:pt idx="9">
                  <c:v>6.0878350147447247E-2</c:v>
                </c:pt>
                <c:pt idx="10">
                  <c:v>-2.8712002020177541E-2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2-4914-90C6-060691C7C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'5-6. Manufacturing sales'!$A$7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'5-6. Manufacturing sales'!$B$5:$I$5</c:f>
              <c:strCache>
                <c:ptCount val="8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Q1 2021</c:v>
                </c:pt>
                <c:pt idx="5">
                  <c:v>Q2 2021</c:v>
                </c:pt>
                <c:pt idx="6">
                  <c:v>Q3 2021</c:v>
                </c:pt>
                <c:pt idx="7">
                  <c:v>Q4 2021</c:v>
                </c:pt>
              </c:strCache>
            </c:strRef>
          </c:cat>
          <c:val>
            <c:numRef>
              <c:f>'5-6. Manufacturing sales'!$B$7:$I$7</c:f>
              <c:numCache>
                <c:formatCode>_ * #\ ##0_ ;_ * \-#\ ##0_ ;_ * "-"??_ ;_ @_ </c:formatCode>
                <c:ptCount val="8"/>
                <c:pt idx="0">
                  <c:v>545.00232568929698</c:v>
                </c:pt>
                <c:pt idx="1">
                  <c:v>402.07200893111394</c:v>
                </c:pt>
                <c:pt idx="2">
                  <c:v>494.1349121613988</c:v>
                </c:pt>
                <c:pt idx="3">
                  <c:v>543.88239049328683</c:v>
                </c:pt>
                <c:pt idx="4">
                  <c:v>563.55019844271305</c:v>
                </c:pt>
                <c:pt idx="5">
                  <c:v>569.32874152289673</c:v>
                </c:pt>
                <c:pt idx="6">
                  <c:v>550.06004217597524</c:v>
                </c:pt>
                <c:pt idx="7">
                  <c:v>567.01156241731189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3-46BD-A172-8B81E536700E}"/>
            </c:ext>
          </c:extLst>
        </c:ser>
        <c:ser>
          <c:idx val="0"/>
          <c:order val="1"/>
          <c:tx>
            <c:strRef>
              <c:f>'5-6. Manufacturing sales'!$A$6</c:f>
              <c:strCache>
                <c:ptCount val="1"/>
                <c:pt idx="0">
                  <c:v>transport 
equipment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'5-6. Manufacturing sales'!$B$5:$I$5</c:f>
              <c:strCache>
                <c:ptCount val="8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Q1 2021</c:v>
                </c:pt>
                <c:pt idx="5">
                  <c:v>Q2 2021</c:v>
                </c:pt>
                <c:pt idx="6">
                  <c:v>Q3 2021</c:v>
                </c:pt>
                <c:pt idx="7">
                  <c:v>Q4 2021</c:v>
                </c:pt>
              </c:strCache>
            </c:strRef>
          </c:cat>
          <c:val>
            <c:numRef>
              <c:f>'5-6. Manufacturing sales'!$B$6:$I$6</c:f>
              <c:numCache>
                <c:formatCode>_ * #\ ##0_ ;_ * \-#\ ##0_ ;_ * "-"??_ ;_ @_ </c:formatCode>
                <c:ptCount val="8"/>
                <c:pt idx="0">
                  <c:v>96.954475661849713</c:v>
                </c:pt>
                <c:pt idx="1">
                  <c:v>42.151161641925526</c:v>
                </c:pt>
                <c:pt idx="2">
                  <c:v>78.945149171571785</c:v>
                </c:pt>
                <c:pt idx="3">
                  <c:v>100.31802712897891</c:v>
                </c:pt>
                <c:pt idx="4">
                  <c:v>104.26878748297278</c:v>
                </c:pt>
                <c:pt idx="5">
                  <c:v>103.21234553359835</c:v>
                </c:pt>
                <c:pt idx="6">
                  <c:v>67.019802601946509</c:v>
                </c:pt>
                <c:pt idx="7">
                  <c:v>74.732642716683927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3-46BD-A172-8B81E536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'5-6. Manufacturing sales'!$B$10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'5-6. Manufacturing sales'!$A$11:$A$24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'5-6. Manufacturing sales'!$B$11:$B$24</c:f>
              <c:numCache>
                <c:formatCode>_ * #\ ##0_ ;_ * \-#\ ##0_ ;_ * "-"??_ ;_ @_ </c:formatCode>
                <c:ptCount val="14"/>
                <c:pt idx="0">
                  <c:v>156.68682746451088</c:v>
                </c:pt>
                <c:pt idx="1">
                  <c:v>104.74329573585672</c:v>
                </c:pt>
                <c:pt idx="2">
                  <c:v>90.071277661168622</c:v>
                </c:pt>
                <c:pt idx="3">
                  <c:v>96.954475661849713</c:v>
                </c:pt>
                <c:pt idx="4">
                  <c:v>30.099681771923422</c:v>
                </c:pt>
                <c:pt idx="5">
                  <c:v>33.292517128008377</c:v>
                </c:pt>
                <c:pt idx="6">
                  <c:v>38.729503634678508</c:v>
                </c:pt>
                <c:pt idx="7">
                  <c:v>17.460442386781516</c:v>
                </c:pt>
                <c:pt idx="8">
                  <c:v>15.491411294395007</c:v>
                </c:pt>
                <c:pt idx="9">
                  <c:v>24.310398429336452</c:v>
                </c:pt>
                <c:pt idx="10">
                  <c:v>14.868139891534845</c:v>
                </c:pt>
                <c:pt idx="11">
                  <c:v>12.512498501050256</c:v>
                </c:pt>
                <c:pt idx="12">
                  <c:v>6.7363317760270185</c:v>
                </c:pt>
                <c:pt idx="13">
                  <c:v>4.7125765869708793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5-411A-B4BD-9B858C5C7935}"/>
            </c:ext>
          </c:extLst>
        </c:ser>
        <c:ser>
          <c:idx val="1"/>
          <c:order val="1"/>
          <c:tx>
            <c:strRef>
              <c:f>'5-6. Manufacturing sales'!$C$10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'5-6. Manufacturing sales'!$A$11:$A$24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'5-6. Manufacturing sales'!$C$11:$C$24</c:f>
              <c:numCache>
                <c:formatCode>_ * #\ ##0_ ;_ * \-#\ ##0_ ;_ * "-"??_ ;_ @_ </c:formatCode>
                <c:ptCount val="14"/>
                <c:pt idx="0">
                  <c:v>134.14051964806998</c:v>
                </c:pt>
                <c:pt idx="1">
                  <c:v>74.63835221344219</c:v>
                </c:pt>
                <c:pt idx="2">
                  <c:v>78.401812203214106</c:v>
                </c:pt>
                <c:pt idx="3">
                  <c:v>42.151161641925526</c:v>
                </c:pt>
                <c:pt idx="4">
                  <c:v>25.127619884496198</c:v>
                </c:pt>
                <c:pt idx="5">
                  <c:v>22.524004688246329</c:v>
                </c:pt>
                <c:pt idx="6">
                  <c:v>17.273023756640008</c:v>
                </c:pt>
                <c:pt idx="7">
                  <c:v>9.1901632086504748</c:v>
                </c:pt>
                <c:pt idx="8">
                  <c:v>8.9311214491526929</c:v>
                </c:pt>
                <c:pt idx="9">
                  <c:v>9.946787879042061</c:v>
                </c:pt>
                <c:pt idx="10">
                  <c:v>11.079397269366748</c:v>
                </c:pt>
                <c:pt idx="11">
                  <c:v>6.3903657270699181</c:v>
                </c:pt>
                <c:pt idx="12">
                  <c:v>4.4288409978477858</c:v>
                </c:pt>
                <c:pt idx="13">
                  <c:v>1.4270426373241492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5-411A-B4BD-9B858C5C7935}"/>
            </c:ext>
          </c:extLst>
        </c:ser>
        <c:ser>
          <c:idx val="2"/>
          <c:order val="2"/>
          <c:tx>
            <c:strRef>
              <c:f>'5-6. Manufacturing sales'!$D$10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'5-6. Manufacturing sales'!$A$11:$A$24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'5-6. Manufacturing sales'!$D$11:$D$24</c:f>
              <c:numCache>
                <c:formatCode>_ * #\ ##0_ ;_ * \-#\ ##0_ ;_ * "-"??_ ;_ @_ </c:formatCode>
                <c:ptCount val="14"/>
                <c:pt idx="0">
                  <c:v>149.01111896666208</c:v>
                </c:pt>
                <c:pt idx="1">
                  <c:v>95.396310124985135</c:v>
                </c:pt>
                <c:pt idx="2">
                  <c:v>88.401573037634378</c:v>
                </c:pt>
                <c:pt idx="3">
                  <c:v>78.945149171571785</c:v>
                </c:pt>
                <c:pt idx="4">
                  <c:v>29.186133884340727</c:v>
                </c:pt>
                <c:pt idx="5">
                  <c:v>30.042628486487651</c:v>
                </c:pt>
                <c:pt idx="6">
                  <c:v>25.218308328159651</c:v>
                </c:pt>
                <c:pt idx="7">
                  <c:v>16.868940538966548</c:v>
                </c:pt>
                <c:pt idx="8">
                  <c:v>13.779958843647504</c:v>
                </c:pt>
                <c:pt idx="9">
                  <c:v>16.839654663736539</c:v>
                </c:pt>
                <c:pt idx="10">
                  <c:v>14.315600202131883</c:v>
                </c:pt>
                <c:pt idx="11">
                  <c:v>8.9032026458111027</c:v>
                </c:pt>
                <c:pt idx="12">
                  <c:v>6.1714835176435496</c:v>
                </c:pt>
                <c:pt idx="13">
                  <c:v>3.0789873825253404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5-411A-B4BD-9B858C5C7935}"/>
            </c:ext>
          </c:extLst>
        </c:ser>
        <c:ser>
          <c:idx val="3"/>
          <c:order val="3"/>
          <c:tx>
            <c:strRef>
              <c:f>'5-6. Manufacturing sales'!$E$10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'5-6. Manufacturing sales'!$A$11:$A$24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'5-6. Manufacturing sales'!$E$11:$E$24</c:f>
              <c:numCache>
                <c:formatCode>_ * #\ ##0_ ;_ * \-#\ ##0_ ;_ * "-"??_ ;_ @_ </c:formatCode>
                <c:ptCount val="14"/>
                <c:pt idx="0">
                  <c:v>161.24441400619193</c:v>
                </c:pt>
                <c:pt idx="1">
                  <c:v>108.72626585725327</c:v>
                </c:pt>
                <c:pt idx="2">
                  <c:v>92.434712678837826</c:v>
                </c:pt>
                <c:pt idx="3">
                  <c:v>100.31802712897891</c:v>
                </c:pt>
                <c:pt idx="4">
                  <c:v>30.020081667775042</c:v>
                </c:pt>
                <c:pt idx="5">
                  <c:v>33.276989696604772</c:v>
                </c:pt>
                <c:pt idx="6">
                  <c:v>24.536916685389219</c:v>
                </c:pt>
                <c:pt idx="7">
                  <c:v>19.522729335918545</c:v>
                </c:pt>
                <c:pt idx="8">
                  <c:v>15.226506108794506</c:v>
                </c:pt>
                <c:pt idx="9">
                  <c:v>23.738592001500798</c:v>
                </c:pt>
                <c:pt idx="10">
                  <c:v>16.123558030177762</c:v>
                </c:pt>
                <c:pt idx="11">
                  <c:v>12.189388635260709</c:v>
                </c:pt>
                <c:pt idx="12">
                  <c:v>6.8422347280137323</c:v>
                </c:pt>
                <c:pt idx="13">
                  <c:v>4.2829849762747818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35-411A-B4BD-9B858C5C7935}"/>
            </c:ext>
          </c:extLst>
        </c:ser>
        <c:ser>
          <c:idx val="4"/>
          <c:order val="4"/>
          <c:tx>
            <c:strRef>
              <c:f>'5-6. Manufacturing sales'!$F$10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'5-6. Manufacturing sales'!$A$11:$A$24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'5-6. Manufacturing sales'!$F$11:$F$24</c:f>
              <c:numCache>
                <c:formatCode>_ * #\ ##0_ ;_ * \-#\ ##0_ ;_ * "-"??_ ;_ @_ </c:formatCode>
                <c:ptCount val="14"/>
                <c:pt idx="0">
                  <c:v>162.06074580181905</c:v>
                </c:pt>
                <c:pt idx="1">
                  <c:v>124.64710471339683</c:v>
                </c:pt>
                <c:pt idx="2">
                  <c:v>92.739241767279395</c:v>
                </c:pt>
                <c:pt idx="3">
                  <c:v>104.26878748297278</c:v>
                </c:pt>
                <c:pt idx="4">
                  <c:v>30.961893348996611</c:v>
                </c:pt>
                <c:pt idx="5">
                  <c:v>33.59241864664709</c:v>
                </c:pt>
                <c:pt idx="6">
                  <c:v>25.295410666333304</c:v>
                </c:pt>
                <c:pt idx="7">
                  <c:v>19.829821791723678</c:v>
                </c:pt>
                <c:pt idx="8">
                  <c:v>15.570303089601207</c:v>
                </c:pt>
                <c:pt idx="9">
                  <c:v>24.98472337227421</c:v>
                </c:pt>
                <c:pt idx="10">
                  <c:v>15.625797671180113</c:v>
                </c:pt>
                <c:pt idx="11">
                  <c:v>11.782015086461316</c:v>
                </c:pt>
                <c:pt idx="12">
                  <c:v>6.4607256306532488</c:v>
                </c:pt>
                <c:pt idx="13">
                  <c:v>4.2039183262750273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5-411A-B4BD-9B858C5C7935}"/>
            </c:ext>
          </c:extLst>
        </c:ser>
        <c:ser>
          <c:idx val="5"/>
          <c:order val="5"/>
          <c:tx>
            <c:strRef>
              <c:f>'5-6. Manufacturing sales'!$G$10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'5-6. Manufacturing sales'!$A$11:$A$24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'5-6. Manufacturing sales'!$G$11:$G$24</c:f>
              <c:numCache>
                <c:formatCode>_ * #\ ##0_ ;_ * \-#\ ##0_ ;_ * "-"??_ ;_ @_ </c:formatCode>
                <c:ptCount val="14"/>
                <c:pt idx="0">
                  <c:v>166.08443747355983</c:v>
                </c:pt>
                <c:pt idx="1">
                  <c:v>126.15359048751512</c:v>
                </c:pt>
                <c:pt idx="2">
                  <c:v>94.010712557291271</c:v>
                </c:pt>
                <c:pt idx="3">
                  <c:v>103.21234553359835</c:v>
                </c:pt>
                <c:pt idx="4">
                  <c:v>31.615317533557558</c:v>
                </c:pt>
                <c:pt idx="5">
                  <c:v>34.689875932695983</c:v>
                </c:pt>
                <c:pt idx="6">
                  <c:v>25.110084934785377</c:v>
                </c:pt>
                <c:pt idx="7">
                  <c:v>19.156257786984547</c:v>
                </c:pt>
                <c:pt idx="8">
                  <c:v>14.847246153774481</c:v>
                </c:pt>
                <c:pt idx="9">
                  <c:v>24.019293884611187</c:v>
                </c:pt>
                <c:pt idx="10">
                  <c:v>15.59949816306699</c:v>
                </c:pt>
                <c:pt idx="11">
                  <c:v>11.755513971771801</c:v>
                </c:pt>
                <c:pt idx="12">
                  <c:v>6.2869126443509984</c:v>
                </c:pt>
                <c:pt idx="13">
                  <c:v>3.8808728247402415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35-411A-B4BD-9B858C5C7935}"/>
            </c:ext>
          </c:extLst>
        </c:ser>
        <c:ser>
          <c:idx val="6"/>
          <c:order val="6"/>
          <c:tx>
            <c:strRef>
              <c:f>'5-6. Manufacturing sales'!$H$10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rgbClr val="4F81BD"/>
              </a:solidFill>
            </a:ln>
            <a:effectLst/>
          </c:spPr>
          <c:invertIfNegative val="0"/>
          <c:cat>
            <c:strRef>
              <c:f>'5-6. Manufacturing sales'!$A$11:$A$24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'5-6. Manufacturing sales'!$H$11:$H$24</c:f>
              <c:numCache>
                <c:formatCode>_ * #\ ##0_ ;_ * \-#\ ##0_ ;_ * "-"??_ ;_ @_ </c:formatCode>
                <c:ptCount val="14"/>
                <c:pt idx="0">
                  <c:v>159.18905354988107</c:v>
                </c:pt>
                <c:pt idx="1">
                  <c:v>123.99050267213511</c:v>
                </c:pt>
                <c:pt idx="2">
                  <c:v>89.289128817463762</c:v>
                </c:pt>
                <c:pt idx="3">
                  <c:v>67.019802601946509</c:v>
                </c:pt>
                <c:pt idx="4">
                  <c:v>29.090976854959802</c:v>
                </c:pt>
                <c:pt idx="5">
                  <c:v>33.910303840911212</c:v>
                </c:pt>
                <c:pt idx="6">
                  <c:v>23.318740133258466</c:v>
                </c:pt>
                <c:pt idx="7">
                  <c:v>18.645684051073744</c:v>
                </c:pt>
                <c:pt idx="8">
                  <c:v>14.254068556582755</c:v>
                </c:pt>
                <c:pt idx="9">
                  <c:v>24.867359173098528</c:v>
                </c:pt>
                <c:pt idx="10">
                  <c:v>15.662969082488438</c:v>
                </c:pt>
                <c:pt idx="11">
                  <c:v>11.88994834816004</c:v>
                </c:pt>
                <c:pt idx="12">
                  <c:v>5.9513091346982359</c:v>
                </c:pt>
                <c:pt idx="13">
                  <c:v>4.53120014837637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35-411A-B4BD-9B858C5C7935}"/>
            </c:ext>
          </c:extLst>
        </c:ser>
        <c:ser>
          <c:idx val="7"/>
          <c:order val="7"/>
          <c:tx>
            <c:strRef>
              <c:f>'5-6. Manufacturing sales'!$I$10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chemeClr val="accent1">
                <a:tint val="46000"/>
              </a:schemeClr>
            </a:solidFill>
            <a:ln>
              <a:solidFill>
                <a:srgbClr val="4F81BD"/>
              </a:solidFill>
            </a:ln>
            <a:effectLst/>
          </c:spPr>
          <c:invertIfNegative val="0"/>
          <c:cat>
            <c:strRef>
              <c:f>'5-6. Manufacturing sales'!$A$11:$A$24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'5-6. Manufacturing sales'!$I$11:$I$24</c:f>
              <c:numCache>
                <c:formatCode>_ * #\ ##0_ ;_ * \-#\ ##0_ ;_ * "-"??_ ;_ @_ </c:formatCode>
                <c:ptCount val="14"/>
                <c:pt idx="0">
                  <c:v>163.58403090065644</c:v>
                </c:pt>
                <c:pt idx="1">
                  <c:v>123.28941066849583</c:v>
                </c:pt>
                <c:pt idx="2">
                  <c:v>91.735214253988573</c:v>
                </c:pt>
                <c:pt idx="3">
                  <c:v>74.732642716683927</c:v>
                </c:pt>
                <c:pt idx="4">
                  <c:v>32.515813770623744</c:v>
                </c:pt>
                <c:pt idx="5">
                  <c:v>33.140137145926062</c:v>
                </c:pt>
                <c:pt idx="6">
                  <c:v>28.07991435971384</c:v>
                </c:pt>
                <c:pt idx="7">
                  <c:v>18.718006290653008</c:v>
                </c:pt>
                <c:pt idx="8">
                  <c:v>15.446663630733898</c:v>
                </c:pt>
                <c:pt idx="9">
                  <c:v>25.559305190435541</c:v>
                </c:pt>
                <c:pt idx="10">
                  <c:v>16.906657245188303</c:v>
                </c:pt>
                <c:pt idx="11">
                  <c:v>11.264944987521085</c:v>
                </c:pt>
                <c:pt idx="12">
                  <c:v>6.7714629774404003</c:v>
                </c:pt>
                <c:pt idx="13">
                  <c:v>4.8181750127228016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35-411A-B4BD-9B858C5C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3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Mining output and sales'!$C$5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Mining output and sales'!$A$6:$B$13</c:f>
              <c:multiLvlStrCache>
                <c:ptCount val="8"/>
                <c:lvl>
                  <c:pt idx="0">
                    <c:v>volume</c:v>
                  </c:pt>
                  <c:pt idx="1">
                    <c:v>value</c:v>
                  </c:pt>
                  <c:pt idx="2">
                    <c:v>volume</c:v>
                  </c:pt>
                  <c:pt idx="3">
                    <c:v>value</c:v>
                  </c:pt>
                  <c:pt idx="4">
                    <c:v>volume</c:v>
                  </c:pt>
                  <c:pt idx="5">
                    <c:v>value</c:v>
                  </c:pt>
                  <c:pt idx="6">
                    <c:v>volume</c:v>
                  </c:pt>
                  <c:pt idx="7">
                    <c:v>value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'7. Mining output and sales'!$C$6:$C$13</c:f>
              <c:numCache>
                <c:formatCode>_-* #\ ##0_-;\-* #\ ##0_-;_-* "-"??_-;_-@_-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E-4AF0-93D2-3C6A3415254F}"/>
            </c:ext>
          </c:extLst>
        </c:ser>
        <c:ser>
          <c:idx val="1"/>
          <c:order val="1"/>
          <c:tx>
            <c:strRef>
              <c:f>'7. Mining output and sales'!$D$5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Mining output and sales'!$A$6:$B$13</c:f>
              <c:multiLvlStrCache>
                <c:ptCount val="8"/>
                <c:lvl>
                  <c:pt idx="0">
                    <c:v>volume</c:v>
                  </c:pt>
                  <c:pt idx="1">
                    <c:v>value</c:v>
                  </c:pt>
                  <c:pt idx="2">
                    <c:v>volume</c:v>
                  </c:pt>
                  <c:pt idx="3">
                    <c:v>value</c:v>
                  </c:pt>
                  <c:pt idx="4">
                    <c:v>volume</c:v>
                  </c:pt>
                  <c:pt idx="5">
                    <c:v>value</c:v>
                  </c:pt>
                  <c:pt idx="6">
                    <c:v>volume</c:v>
                  </c:pt>
                  <c:pt idx="7">
                    <c:v>value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'7. Mining output and sales'!$D$6:$D$13</c:f>
              <c:numCache>
                <c:formatCode>_-* #\ ##0_-;\-* #\ ##0_-;_-* "-"??_-;_-@_-</c:formatCode>
                <c:ptCount val="8"/>
                <c:pt idx="0">
                  <c:v>90.686432484692219</c:v>
                </c:pt>
                <c:pt idx="1">
                  <c:v>87.697334611875903</c:v>
                </c:pt>
                <c:pt idx="2">
                  <c:v>62.761324041811847</c:v>
                </c:pt>
                <c:pt idx="3">
                  <c:v>77.608596548355564</c:v>
                </c:pt>
                <c:pt idx="4">
                  <c:v>66.065830721003138</c:v>
                </c:pt>
                <c:pt idx="5">
                  <c:v>83.033569887169293</c:v>
                </c:pt>
                <c:pt idx="6">
                  <c:v>61.237785016286637</c:v>
                </c:pt>
                <c:pt idx="7">
                  <c:v>62.853118444787135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E-4AF0-93D2-3C6A3415254F}"/>
            </c:ext>
          </c:extLst>
        </c:ser>
        <c:ser>
          <c:idx val="2"/>
          <c:order val="2"/>
          <c:tx>
            <c:strRef>
              <c:f>'7. Mining output and sales'!$E$5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multiLvlStrRef>
              <c:f>'7. Mining output and sales'!$A$6:$B$13</c:f>
              <c:multiLvlStrCache>
                <c:ptCount val="8"/>
                <c:lvl>
                  <c:pt idx="0">
                    <c:v>volume</c:v>
                  </c:pt>
                  <c:pt idx="1">
                    <c:v>value</c:v>
                  </c:pt>
                  <c:pt idx="2">
                    <c:v>volume</c:v>
                  </c:pt>
                  <c:pt idx="3">
                    <c:v>value</c:v>
                  </c:pt>
                  <c:pt idx="4">
                    <c:v>volume</c:v>
                  </c:pt>
                  <c:pt idx="5">
                    <c:v>value</c:v>
                  </c:pt>
                  <c:pt idx="6">
                    <c:v>volume</c:v>
                  </c:pt>
                  <c:pt idx="7">
                    <c:v>value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'7. Mining output and sales'!$E$6:$E$13</c:f>
              <c:numCache>
                <c:formatCode>_-* #\ ##0_-;\-* #\ ##0_-;_-* "-"??_-;_-@_-</c:formatCode>
                <c:ptCount val="8"/>
                <c:pt idx="0">
                  <c:v>93.941347083467605</c:v>
                </c:pt>
                <c:pt idx="1">
                  <c:v>92.655559842854345</c:v>
                </c:pt>
                <c:pt idx="2">
                  <c:v>88.371080139372822</c:v>
                </c:pt>
                <c:pt idx="3">
                  <c:v>116.07767345979663</c:v>
                </c:pt>
                <c:pt idx="4">
                  <c:v>89.459247648902817</c:v>
                </c:pt>
                <c:pt idx="5">
                  <c:v>120.13625591984886</c:v>
                </c:pt>
                <c:pt idx="6">
                  <c:v>106.9489685124864</c:v>
                </c:pt>
                <c:pt idx="7">
                  <c:v>118.00945569993829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E-4AF0-93D2-3C6A3415254F}"/>
            </c:ext>
          </c:extLst>
        </c:ser>
        <c:ser>
          <c:idx val="3"/>
          <c:order val="3"/>
          <c:tx>
            <c:strRef>
              <c:f>'7. Mining output and sales'!$F$5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Mining output and sales'!$A$6:$B$13</c:f>
              <c:multiLvlStrCache>
                <c:ptCount val="8"/>
                <c:lvl>
                  <c:pt idx="0">
                    <c:v>volume</c:v>
                  </c:pt>
                  <c:pt idx="1">
                    <c:v>value</c:v>
                  </c:pt>
                  <c:pt idx="2">
                    <c:v>volume</c:v>
                  </c:pt>
                  <c:pt idx="3">
                    <c:v>value</c:v>
                  </c:pt>
                  <c:pt idx="4">
                    <c:v>volume</c:v>
                  </c:pt>
                  <c:pt idx="5">
                    <c:v>value</c:v>
                  </c:pt>
                  <c:pt idx="6">
                    <c:v>volume</c:v>
                  </c:pt>
                  <c:pt idx="7">
                    <c:v>value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'7. Mining output and sales'!$F$6:$F$13</c:f>
              <c:numCache>
                <c:formatCode>_-* #\ ##0_-;\-* #\ ##0_-;_-* "-"??_-;_-@_-</c:formatCode>
                <c:ptCount val="8"/>
                <c:pt idx="0">
                  <c:v>90.654205607476612</c:v>
                </c:pt>
                <c:pt idx="1">
                  <c:v>91.151524017251162</c:v>
                </c:pt>
                <c:pt idx="2">
                  <c:v>95.470383275261341</c:v>
                </c:pt>
                <c:pt idx="3">
                  <c:v>137.68437468092708</c:v>
                </c:pt>
                <c:pt idx="4">
                  <c:v>104.23197492163008</c:v>
                </c:pt>
                <c:pt idx="5">
                  <c:v>118.56396914717764</c:v>
                </c:pt>
                <c:pt idx="6">
                  <c:v>89.974665218964887</c:v>
                </c:pt>
                <c:pt idx="7">
                  <c:v>133.95376851407948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3E-4AF0-93D2-3C6A3415254F}"/>
            </c:ext>
          </c:extLst>
        </c:ser>
        <c:ser>
          <c:idx val="4"/>
          <c:order val="4"/>
          <c:tx>
            <c:strRef>
              <c:f>'7. Mining output and sales'!$G$5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Mining output and sales'!$A$6:$B$13</c:f>
              <c:multiLvlStrCache>
                <c:ptCount val="8"/>
                <c:lvl>
                  <c:pt idx="0">
                    <c:v>volume</c:v>
                  </c:pt>
                  <c:pt idx="1">
                    <c:v>value</c:v>
                  </c:pt>
                  <c:pt idx="2">
                    <c:v>volume</c:v>
                  </c:pt>
                  <c:pt idx="3">
                    <c:v>value</c:v>
                  </c:pt>
                  <c:pt idx="4">
                    <c:v>volume</c:v>
                  </c:pt>
                  <c:pt idx="5">
                    <c:v>value</c:v>
                  </c:pt>
                  <c:pt idx="6">
                    <c:v>volume</c:v>
                  </c:pt>
                  <c:pt idx="7">
                    <c:v>value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'7. Mining output and sales'!$G$6:$G$13</c:f>
              <c:numCache>
                <c:formatCode>_-* #\ ##0_-;\-* #\ ##0_-;_-* "-"??_-;_-@_-</c:formatCode>
                <c:ptCount val="8"/>
                <c:pt idx="0">
                  <c:v>87.753786658072826</c:v>
                </c:pt>
                <c:pt idx="1">
                  <c:v>85.127690214183929</c:v>
                </c:pt>
                <c:pt idx="2">
                  <c:v>96.297909407665514</c:v>
                </c:pt>
                <c:pt idx="3">
                  <c:v>141.31239578501308</c:v>
                </c:pt>
                <c:pt idx="4">
                  <c:v>121.35579937304075</c:v>
                </c:pt>
                <c:pt idx="5">
                  <c:v>143.6956935265799</c:v>
                </c:pt>
                <c:pt idx="6">
                  <c:v>109.37386898298951</c:v>
                </c:pt>
                <c:pt idx="7">
                  <c:v>157.9433952904553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3E-4AF0-93D2-3C6A3415254F}"/>
            </c:ext>
          </c:extLst>
        </c:ser>
        <c:ser>
          <c:idx val="5"/>
          <c:order val="5"/>
          <c:tx>
            <c:strRef>
              <c:f>'7. Mining output and sales'!$H$5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Mining output and sales'!$A$6:$B$13</c:f>
              <c:multiLvlStrCache>
                <c:ptCount val="8"/>
                <c:lvl>
                  <c:pt idx="0">
                    <c:v>volume</c:v>
                  </c:pt>
                  <c:pt idx="1">
                    <c:v>value</c:v>
                  </c:pt>
                  <c:pt idx="2">
                    <c:v>volume</c:v>
                  </c:pt>
                  <c:pt idx="3">
                    <c:v>value</c:v>
                  </c:pt>
                  <c:pt idx="4">
                    <c:v>volume</c:v>
                  </c:pt>
                  <c:pt idx="5">
                    <c:v>value</c:v>
                  </c:pt>
                  <c:pt idx="6">
                    <c:v>volume</c:v>
                  </c:pt>
                  <c:pt idx="7">
                    <c:v>value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'7. Mining output and sales'!$H$6:$H$13</c:f>
              <c:numCache>
                <c:formatCode>_-* #\ ##0_-;\-* #\ ##0_-;_-* "-"??_-;_-@_-</c:formatCode>
                <c:ptCount val="8"/>
                <c:pt idx="0">
                  <c:v>87.753786658072826</c:v>
                </c:pt>
                <c:pt idx="1">
                  <c:v>84.337845665804906</c:v>
                </c:pt>
                <c:pt idx="2">
                  <c:v>96.297909407665514</c:v>
                </c:pt>
                <c:pt idx="3">
                  <c:v>140.00124984473979</c:v>
                </c:pt>
                <c:pt idx="4">
                  <c:v>121.35579937304075</c:v>
                </c:pt>
                <c:pt idx="5">
                  <c:v>142.3624345144776</c:v>
                </c:pt>
                <c:pt idx="6">
                  <c:v>109.37386898298951</c:v>
                </c:pt>
                <c:pt idx="7">
                  <c:v>156.47794110734802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3E-4AF0-93D2-3C6A3415254F}"/>
            </c:ext>
          </c:extLst>
        </c:ser>
        <c:ser>
          <c:idx val="6"/>
          <c:order val="6"/>
          <c:tx>
            <c:strRef>
              <c:f>'7. Mining output and sales'!$I$5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rgbClr val="4F81BD">
                  <a:shade val="50000"/>
                </a:srgbClr>
              </a:solidFill>
            </a:ln>
            <a:effectLst/>
          </c:spPr>
          <c:invertIfNegative val="0"/>
          <c:cat>
            <c:multiLvlStrRef>
              <c:f>'7. Mining output and sales'!$A$6:$B$13</c:f>
              <c:multiLvlStrCache>
                <c:ptCount val="8"/>
                <c:lvl>
                  <c:pt idx="0">
                    <c:v>volume</c:v>
                  </c:pt>
                  <c:pt idx="1">
                    <c:v>value</c:v>
                  </c:pt>
                  <c:pt idx="2">
                    <c:v>volume</c:v>
                  </c:pt>
                  <c:pt idx="3">
                    <c:v>value</c:v>
                  </c:pt>
                  <c:pt idx="4">
                    <c:v>volume</c:v>
                  </c:pt>
                  <c:pt idx="5">
                    <c:v>value</c:v>
                  </c:pt>
                  <c:pt idx="6">
                    <c:v>volume</c:v>
                  </c:pt>
                  <c:pt idx="7">
                    <c:v>value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'7. Mining output and sales'!$I$6:$I$13</c:f>
              <c:numCache>
                <c:formatCode>_-* #\ ##0_-;\-* #\ ##0_-;_-* "-"??_-;_-@_-</c:formatCode>
                <c:ptCount val="8"/>
                <c:pt idx="0">
                  <c:v>86.561392201095728</c:v>
                </c:pt>
                <c:pt idx="1">
                  <c:v>105.40940150566807</c:v>
                </c:pt>
                <c:pt idx="2">
                  <c:v>96.297909407665514</c:v>
                </c:pt>
                <c:pt idx="3">
                  <c:v>122.29075165911874</c:v>
                </c:pt>
                <c:pt idx="4">
                  <c:v>129.54545454545453</c:v>
                </c:pt>
                <c:pt idx="5">
                  <c:v>143.2808575460532</c:v>
                </c:pt>
                <c:pt idx="6">
                  <c:v>107.99855229822654</c:v>
                </c:pt>
                <c:pt idx="7">
                  <c:v>179.47082524009824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3E-4AF0-93D2-3C6A3415254F}"/>
            </c:ext>
          </c:extLst>
        </c:ser>
        <c:ser>
          <c:idx val="7"/>
          <c:order val="7"/>
          <c:tx>
            <c:strRef>
              <c:f>'7. Mining output and sales'!$J$5</c:f>
              <c:strCache>
                <c:ptCount val="1"/>
                <c:pt idx="0">
                  <c:v>Q4 2021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Mining output and sales'!$A$6:$B$13</c:f>
              <c:multiLvlStrCache>
                <c:ptCount val="8"/>
                <c:lvl>
                  <c:pt idx="0">
                    <c:v>volume</c:v>
                  </c:pt>
                  <c:pt idx="1">
                    <c:v>value</c:v>
                  </c:pt>
                  <c:pt idx="2">
                    <c:v>volume</c:v>
                  </c:pt>
                  <c:pt idx="3">
                    <c:v>value</c:v>
                  </c:pt>
                  <c:pt idx="4">
                    <c:v>volume</c:v>
                  </c:pt>
                  <c:pt idx="5">
                    <c:v>value</c:v>
                  </c:pt>
                  <c:pt idx="6">
                    <c:v>volume</c:v>
                  </c:pt>
                  <c:pt idx="7">
                    <c:v>value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'7. Mining output and sales'!$J$6:$J$13</c:f>
              <c:numCache>
                <c:formatCode>_-* #\ ##0_-;\-* #\ ##0_-;_-* "-"??_-;_-@_-</c:formatCode>
                <c:ptCount val="8"/>
                <c:pt idx="0">
                  <c:v>82.855301321301965</c:v>
                </c:pt>
                <c:pt idx="1">
                  <c:v>120.48974069866108</c:v>
                </c:pt>
                <c:pt idx="2">
                  <c:v>88.893728222996543</c:v>
                </c:pt>
                <c:pt idx="3">
                  <c:v>116.83208734939758</c:v>
                </c:pt>
                <c:pt idx="4">
                  <c:v>109.48275862068964</c:v>
                </c:pt>
                <c:pt idx="5">
                  <c:v>99.128090360944157</c:v>
                </c:pt>
                <c:pt idx="6">
                  <c:v>116.72095548317046</c:v>
                </c:pt>
                <c:pt idx="7">
                  <c:v>153.29537995826462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3E-4AF0-93D2-3C6A3415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Q1 2020 = 100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World mining prices'!$B$8</c:f>
              <c:strCache>
                <c:ptCount val="1"/>
                <c:pt idx="0">
                  <c:v>16 July 2021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prices'!$A$9:$A$13</c:f>
              <c:strCache>
                <c:ptCount val="5"/>
                <c:pt idx="0">
                  <c:v>iron ore</c:v>
                </c:pt>
                <c:pt idx="1">
                  <c:v>steel</c:v>
                </c:pt>
                <c:pt idx="2">
                  <c:v>gold</c:v>
                </c:pt>
                <c:pt idx="3">
                  <c:v>platinum</c:v>
                </c:pt>
                <c:pt idx="4">
                  <c:v>coal</c:v>
                </c:pt>
              </c:strCache>
            </c:strRef>
          </c:cat>
          <c:val>
            <c:numRef>
              <c:f>'8. World mining prices'!$B$9:$B$13</c:f>
              <c:numCache>
                <c:formatCode>_-* #\ ##0_-;\-* #\ ##0_-;_-* "-"??_-;_-@_-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2-43EF-8BBB-658A5F46E53A}"/>
            </c:ext>
          </c:extLst>
        </c:ser>
        <c:ser>
          <c:idx val="1"/>
          <c:order val="1"/>
          <c:tx>
            <c:strRef>
              <c:f>'8. World mining prices'!$C$8</c:f>
              <c:strCache>
                <c:ptCount val="1"/>
                <c:pt idx="0">
                  <c:v>30 Sept 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prices'!$A$9:$A$13</c:f>
              <c:strCache>
                <c:ptCount val="5"/>
                <c:pt idx="0">
                  <c:v>iron ore</c:v>
                </c:pt>
                <c:pt idx="1">
                  <c:v>steel</c:v>
                </c:pt>
                <c:pt idx="2">
                  <c:v>gold</c:v>
                </c:pt>
                <c:pt idx="3">
                  <c:v>platinum</c:v>
                </c:pt>
                <c:pt idx="4">
                  <c:v>coal</c:v>
                </c:pt>
              </c:strCache>
            </c:strRef>
          </c:cat>
          <c:val>
            <c:numRef>
              <c:f>'8. World mining prices'!$C$9:$C$13</c:f>
              <c:numCache>
                <c:formatCode>_-* #\ ##0_-;\-* #\ ##0_-;_-* "-"??_-;_-@_-</c:formatCode>
                <c:ptCount val="5"/>
                <c:pt idx="0">
                  <c:v>51.351351351351347</c:v>
                </c:pt>
                <c:pt idx="1">
                  <c:v>106.14098837209302</c:v>
                </c:pt>
                <c:pt idx="2">
                  <c:v>96.111111111111114</c:v>
                </c:pt>
                <c:pt idx="3">
                  <c:v>86.920980926430516</c:v>
                </c:pt>
                <c:pt idx="4">
                  <c:v>171.65354330708661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2-43EF-8BBB-658A5F46E53A}"/>
            </c:ext>
          </c:extLst>
        </c:ser>
        <c:ser>
          <c:idx val="2"/>
          <c:order val="2"/>
          <c:tx>
            <c:strRef>
              <c:f>'8. World mining prices'!$D$8</c:f>
              <c:strCache>
                <c:ptCount val="1"/>
                <c:pt idx="0">
                  <c:v>30 Dec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prices'!$A$9:$A$13</c:f>
              <c:strCache>
                <c:ptCount val="5"/>
                <c:pt idx="0">
                  <c:v>iron ore</c:v>
                </c:pt>
                <c:pt idx="1">
                  <c:v>steel</c:v>
                </c:pt>
                <c:pt idx="2">
                  <c:v>gold</c:v>
                </c:pt>
                <c:pt idx="3">
                  <c:v>platinum</c:v>
                </c:pt>
                <c:pt idx="4">
                  <c:v>coal</c:v>
                </c:pt>
              </c:strCache>
            </c:strRef>
          </c:cat>
          <c:val>
            <c:numRef>
              <c:f>'8. World mining prices'!$D$9:$D$13</c:f>
              <c:numCache>
                <c:formatCode>_-* #\ ##0_-;\-* #\ ##0_-;_-* "-"??_-;_-@_-</c:formatCode>
                <c:ptCount val="5"/>
                <c:pt idx="0">
                  <c:v>45.045045045045043</c:v>
                </c:pt>
                <c:pt idx="1">
                  <c:v>82.848837209302332</c:v>
                </c:pt>
                <c:pt idx="2">
                  <c:v>101.55555555555556</c:v>
                </c:pt>
                <c:pt idx="3">
                  <c:v>87.64759309718437</c:v>
                </c:pt>
                <c:pt idx="4">
                  <c:v>132.28346456692915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2-43EF-8BBB-658A5F46E53A}"/>
            </c:ext>
          </c:extLst>
        </c:ser>
        <c:ser>
          <c:idx val="3"/>
          <c:order val="3"/>
          <c:tx>
            <c:strRef>
              <c:f>'8. World mining prices'!$E$8</c:f>
              <c:strCache>
                <c:ptCount val="1"/>
                <c:pt idx="0">
                  <c:v>30 Jan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'8. World mining prices'!$A$9:$A$13</c:f>
              <c:strCache>
                <c:ptCount val="5"/>
                <c:pt idx="0">
                  <c:v>iron ore</c:v>
                </c:pt>
                <c:pt idx="1">
                  <c:v>steel</c:v>
                </c:pt>
                <c:pt idx="2">
                  <c:v>gold</c:v>
                </c:pt>
                <c:pt idx="3">
                  <c:v>platinum</c:v>
                </c:pt>
                <c:pt idx="4">
                  <c:v>coal</c:v>
                </c:pt>
              </c:strCache>
            </c:strRef>
          </c:cat>
          <c:val>
            <c:numRef>
              <c:f>'8. World mining prices'!$E$9:$E$13</c:f>
              <c:numCache>
                <c:formatCode>_-* #\ ##0_-;\-* #\ ##0_-;_-* "-"??_-;_-@_-</c:formatCode>
                <c:ptCount val="5"/>
                <c:pt idx="0">
                  <c:v>63.873873873873876</c:v>
                </c:pt>
                <c:pt idx="1">
                  <c:v>86.918604651162795</c:v>
                </c:pt>
                <c:pt idx="2">
                  <c:v>99.555555555555557</c:v>
                </c:pt>
                <c:pt idx="3">
                  <c:v>92.098092643051771</c:v>
                </c:pt>
                <c:pt idx="4">
                  <c:v>175.51181102362204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2-43EF-8BBB-658A5F46E53A}"/>
            </c:ext>
          </c:extLst>
        </c:ser>
        <c:ser>
          <c:idx val="4"/>
          <c:order val="4"/>
          <c:tx>
            <c:strRef>
              <c:f>'8. World mining prices'!$F$8</c:f>
              <c:strCache>
                <c:ptCount val="1"/>
                <c:pt idx="0">
                  <c:v>24 Feb 2022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prices'!$A$9:$A$13</c:f>
              <c:strCache>
                <c:ptCount val="5"/>
                <c:pt idx="0">
                  <c:v>iron ore</c:v>
                </c:pt>
                <c:pt idx="1">
                  <c:v>steel</c:v>
                </c:pt>
                <c:pt idx="2">
                  <c:v>gold</c:v>
                </c:pt>
                <c:pt idx="3">
                  <c:v>platinum</c:v>
                </c:pt>
                <c:pt idx="4">
                  <c:v>coal</c:v>
                </c:pt>
              </c:strCache>
            </c:strRef>
          </c:cat>
          <c:val>
            <c:numRef>
              <c:f>'8. World mining prices'!$F$9:$F$13</c:f>
              <c:numCache>
                <c:formatCode>_-* #\ ##0_-;\-* #\ ##0_-;_-* "-"??_-;_-@_-</c:formatCode>
                <c:ptCount val="5"/>
                <c:pt idx="0">
                  <c:v>60.855855855855857</c:v>
                </c:pt>
                <c:pt idx="1">
                  <c:v>86.04651162790698</c:v>
                </c:pt>
                <c:pt idx="2">
                  <c:v>105.83333333333333</c:v>
                </c:pt>
                <c:pt idx="3">
                  <c:v>95.731153496821079</c:v>
                </c:pt>
                <c:pt idx="4">
                  <c:v>188.18897637795274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2-43EF-8BBB-658A5F46E53A}"/>
            </c:ext>
          </c:extLst>
        </c:ser>
        <c:ser>
          <c:idx val="5"/>
          <c:order val="5"/>
          <c:tx>
            <c:strRef>
              <c:f>'8. World mining prices'!$G$8</c:f>
              <c:strCache>
                <c:ptCount val="1"/>
                <c:pt idx="0">
                  <c:v>9 March 2022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World mining prices'!$A$9:$A$13</c:f>
              <c:strCache>
                <c:ptCount val="5"/>
                <c:pt idx="0">
                  <c:v>iron ore</c:v>
                </c:pt>
                <c:pt idx="1">
                  <c:v>steel</c:v>
                </c:pt>
                <c:pt idx="2">
                  <c:v>gold</c:v>
                </c:pt>
                <c:pt idx="3">
                  <c:v>platinum</c:v>
                </c:pt>
                <c:pt idx="4">
                  <c:v>coal</c:v>
                </c:pt>
              </c:strCache>
            </c:strRef>
          </c:cat>
          <c:val>
            <c:numRef>
              <c:f>'8. World mining prices'!$G$9:$G$13</c:f>
              <c:numCache>
                <c:formatCode>_-* #\ ##0_-;\-* #\ ##0_-;_-* "-"??_-;_-@_-</c:formatCode>
                <c:ptCount val="5"/>
                <c:pt idx="0">
                  <c:v>70.495495495495504</c:v>
                </c:pt>
                <c:pt idx="1">
                  <c:v>90.91569767441861</c:v>
                </c:pt>
                <c:pt idx="2">
                  <c:v>114.22222222222223</c:v>
                </c:pt>
                <c:pt idx="3">
                  <c:v>106.35785649409628</c:v>
                </c:pt>
                <c:pt idx="4">
                  <c:v>318.89763779527561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62-43EF-8BBB-658A5F46E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 Expenditure on GDP'!$B$4</c:f>
              <c:strCache>
                <c:ptCount val="1"/>
                <c:pt idx="0">
                  <c:v>Mar-20</c:v>
                </c:pt>
              </c:strCache>
            </c:strRef>
          </c:tx>
          <c:spPr>
            <a:solidFill>
              <a:schemeClr val="accent1">
                <a:shade val="4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GDP'!$A$5:$A$9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'9. Expenditure on GDP'!$B$5:$B$9</c:f>
              <c:numCache>
                <c:formatCode>_-* #\ ##0.0_-;\-* #\ ##0.0_-;_-* "-"??_-;_-@_-</c:formatCode>
                <c:ptCount val="5"/>
                <c:pt idx="0">
                  <c:v>3.0203138032764572</c:v>
                </c:pt>
                <c:pt idx="1">
                  <c:v>0.89683125015283172</c:v>
                </c:pt>
                <c:pt idx="2">
                  <c:v>0.69487903420674402</c:v>
                </c:pt>
                <c:pt idx="3">
                  <c:v>1.2089807776725701</c:v>
                </c:pt>
                <c:pt idx="4">
                  <c:v>1.2133967794135851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C-4BD9-861E-AFE33022494B}"/>
            </c:ext>
          </c:extLst>
        </c:ser>
        <c:ser>
          <c:idx val="1"/>
          <c:order val="1"/>
          <c:tx>
            <c:strRef>
              <c:f>'9. Expenditure on GDP'!$C$4</c:f>
              <c:strCache>
                <c:ptCount val="1"/>
                <c:pt idx="0">
                  <c:v>Jun-20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GDP'!$A$5:$A$9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'9. Expenditure on GDP'!$C$5:$C$9</c:f>
              <c:numCache>
                <c:formatCode>_-* #\ ##0.0_-;\-* #\ ##0.0_-;_-* "-"??_-;_-@_-</c:formatCode>
                <c:ptCount val="5"/>
                <c:pt idx="0">
                  <c:v>2.3951262065942052</c:v>
                </c:pt>
                <c:pt idx="1">
                  <c:v>0.89470366280828617</c:v>
                </c:pt>
                <c:pt idx="2">
                  <c:v>0.54351129457550229</c:v>
                </c:pt>
                <c:pt idx="3">
                  <c:v>0.84811440925773074</c:v>
                </c:pt>
                <c:pt idx="4">
                  <c:v>0.98969343140677746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C-4BD9-861E-AFE33022494B}"/>
            </c:ext>
          </c:extLst>
        </c:ser>
        <c:ser>
          <c:idx val="2"/>
          <c:order val="2"/>
          <c:tx>
            <c:strRef>
              <c:f>'9. Expenditure on GDP'!$D$4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GDP'!$A$5:$A$9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'9. Expenditure on GDP'!$D$5:$D$9</c:f>
              <c:numCache>
                <c:formatCode>_-* #\ ##0.0_-;\-* #\ ##0.0_-;_-* "-"??_-;_-@_-</c:formatCode>
                <c:ptCount val="5"/>
                <c:pt idx="0">
                  <c:v>2.8290484417653041</c:v>
                </c:pt>
                <c:pt idx="1">
                  <c:v>0.89529088748221552</c:v>
                </c:pt>
                <c:pt idx="2">
                  <c:v>0.61281998976019725</c:v>
                </c:pt>
                <c:pt idx="3">
                  <c:v>1.0843267018190075</c:v>
                </c:pt>
                <c:pt idx="4">
                  <c:v>0.98208284942165136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C-4BD9-861E-AFE33022494B}"/>
            </c:ext>
          </c:extLst>
        </c:ser>
        <c:ser>
          <c:idx val="3"/>
          <c:order val="3"/>
          <c:tx>
            <c:strRef>
              <c:f>'9. Expenditure on GDP'!$E$4</c:f>
              <c:strCache>
                <c:ptCount val="1"/>
                <c:pt idx="0">
                  <c:v>Dec-20</c:v>
                </c:pt>
              </c:strCache>
            </c:strRef>
          </c:tx>
          <c:spPr>
            <a:solidFill>
              <a:schemeClr val="accent1">
                <a:shade val="92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GDP'!$A$5:$A$9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'9. Expenditure on GDP'!$E$5:$E$9</c:f>
              <c:numCache>
                <c:formatCode>_-* #\ ##0.0_-;\-* #\ ##0.0_-;_-* "-"??_-;_-@_-</c:formatCode>
                <c:ptCount val="5"/>
                <c:pt idx="0">
                  <c:v>2.9154960547429516</c:v>
                </c:pt>
                <c:pt idx="1">
                  <c:v>0.90075867100360418</c:v>
                </c:pt>
                <c:pt idx="2">
                  <c:v>0.6450762558348424</c:v>
                </c:pt>
                <c:pt idx="3">
                  <c:v>1.1492753842328305</c:v>
                </c:pt>
                <c:pt idx="4">
                  <c:v>1.0924641168271054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CC-4BD9-861E-AFE33022494B}"/>
            </c:ext>
          </c:extLst>
        </c:ser>
        <c:ser>
          <c:idx val="4"/>
          <c:order val="4"/>
          <c:tx>
            <c:strRef>
              <c:f>'9. Expenditure on GDP'!$F$4</c:f>
              <c:strCache>
                <c:ptCount val="1"/>
                <c:pt idx="0">
                  <c:v>Mar-21</c:v>
                </c:pt>
              </c:strCache>
            </c:strRef>
          </c:tx>
          <c:spPr>
            <a:solidFill>
              <a:schemeClr val="accent1">
                <a:tint val="9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GDP'!$A$5:$A$9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'9. Expenditure on GDP'!$F$5:$F$9</c:f>
              <c:numCache>
                <c:formatCode>_-* #\ ##0.0_-;\-* #\ ##0.0_-;_-* "-"??_-;_-@_-</c:formatCode>
                <c:ptCount val="5"/>
                <c:pt idx="0">
                  <c:v>2.9445269737646682</c:v>
                </c:pt>
                <c:pt idx="1">
                  <c:v>0.89728130678154894</c:v>
                </c:pt>
                <c:pt idx="2">
                  <c:v>0.62837475636155515</c:v>
                </c:pt>
                <c:pt idx="3">
                  <c:v>1.1742208089618693</c:v>
                </c:pt>
                <c:pt idx="4">
                  <c:v>1.1658087342339918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CC-4BD9-861E-AFE33022494B}"/>
            </c:ext>
          </c:extLst>
        </c:ser>
        <c:ser>
          <c:idx val="5"/>
          <c:order val="5"/>
          <c:tx>
            <c:strRef>
              <c:f>'9. Expenditure on GDP'!$G$4</c:f>
              <c:strCache>
                <c:ptCount val="1"/>
                <c:pt idx="0">
                  <c:v>Jun-21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GDP'!$A$5:$A$9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'9. Expenditure on GDP'!$G$5:$G$9</c:f>
              <c:numCache>
                <c:formatCode>_-* #\ ##0.0_-;\-* #\ ##0.0_-;_-* "-"??_-;_-@_-</c:formatCode>
                <c:ptCount val="5"/>
                <c:pt idx="0">
                  <c:v>2.9724015619419091</c:v>
                </c:pt>
                <c:pt idx="1">
                  <c:v>0.89600319008711682</c:v>
                </c:pt>
                <c:pt idx="2">
                  <c:v>0.63733710142390143</c:v>
                </c:pt>
                <c:pt idx="3">
                  <c:v>1.2100028387870705</c:v>
                </c:pt>
                <c:pt idx="4">
                  <c:v>1.164643890084224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CC-4BD9-861E-AFE33022494B}"/>
            </c:ext>
          </c:extLst>
        </c:ser>
        <c:ser>
          <c:idx val="6"/>
          <c:order val="6"/>
          <c:tx>
            <c:strRef>
              <c:f>'9. Expenditure on GDP'!$H$4</c:f>
              <c:strCache>
                <c:ptCount val="1"/>
                <c:pt idx="0">
                  <c:v>Sep-21</c:v>
                </c:pt>
              </c:strCache>
            </c:strRef>
          </c:tx>
          <c:spPr>
            <a:solidFill>
              <a:schemeClr val="accent1">
                <a:tint val="62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GDP'!$A$5:$A$9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'9. Expenditure on GDP'!$H$5:$H$9</c:f>
              <c:numCache>
                <c:formatCode>_-* #\ ##0.0_-;\-* #\ ##0.0_-;_-* "-"??_-;_-@_-</c:formatCode>
                <c:ptCount val="5"/>
                <c:pt idx="0">
                  <c:v>2.902039261752138</c:v>
                </c:pt>
                <c:pt idx="1">
                  <c:v>0.89750867950157076</c:v>
                </c:pt>
                <c:pt idx="2">
                  <c:v>0.63457768951597948</c:v>
                </c:pt>
                <c:pt idx="3">
                  <c:v>1.1179029360692618</c:v>
                </c:pt>
                <c:pt idx="4">
                  <c:v>1.1249125740292607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CC-4BD9-861E-AFE33022494B}"/>
            </c:ext>
          </c:extLst>
        </c:ser>
        <c:ser>
          <c:idx val="7"/>
          <c:order val="7"/>
          <c:tx>
            <c:strRef>
              <c:f>'9. Expenditure on GDP'!$I$4</c:f>
              <c:strCache>
                <c:ptCount val="1"/>
                <c:pt idx="0">
                  <c:v>Dec-21</c:v>
                </c:pt>
              </c:strCache>
            </c:strRef>
          </c:tx>
          <c:spPr>
            <a:solidFill>
              <a:schemeClr val="accent1">
                <a:tint val="4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Expenditure on GDP'!$A$5:$A$9</c:f>
              <c:strCache>
                <c:ptCount val="5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'9. Expenditure on GDP'!$I$5:$I$9</c:f>
              <c:numCache>
                <c:formatCode>_-* #\ ##0.0_-;\-* #\ ##0.0_-;_-* "-"??_-;_-@_-</c:formatCode>
                <c:ptCount val="5"/>
                <c:pt idx="0">
                  <c:v>2.9825265830028029</c:v>
                </c:pt>
                <c:pt idx="1">
                  <c:v>0.89831359273735001</c:v>
                </c:pt>
                <c:pt idx="2">
                  <c:v>0.64675357354526342</c:v>
                </c:pt>
                <c:pt idx="3">
                  <c:v>1.2130631011569752</c:v>
                </c:pt>
                <c:pt idx="4">
                  <c:v>1.2244721706169466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CC-4BD9-861E-AFE330224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565587" y="354055"/>
    <xdr:ext cx="10544342" cy="508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6819900" y="368300"/>
    <xdr:ext cx="9296400" cy="44249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32600" y="4953000"/>
    <xdr:ext cx="9295694" cy="4913398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6388100" y="425450"/>
    <xdr:ext cx="9295694" cy="5348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0.90569</cdr:x>
      <cdr:y>0.45085</cdr:y>
    </cdr:from>
    <cdr:to>
      <cdr:x>0.96546</cdr:x>
      <cdr:y>0.51979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418999" y="2411203"/>
          <a:ext cx="555668" cy="368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600"/>
            <a:t>100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3390287" y="348971"/>
    <xdr:ext cx="10897213" cy="48104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624922" y="10861171"/>
    <xdr:ext cx="8694930" cy="46812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444365" y="10855476"/>
    <xdr:ext cx="8678334" cy="4690897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2573245"/>
    <xdr:ext cx="9296400" cy="51455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4603986" y="486128"/>
    <xdr:ext cx="9296400" cy="49584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1595641" y="2424940"/>
    <xdr:ext cx="9296400" cy="5108223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3657600" y="1289050"/>
    <xdr:ext cx="9296400" cy="57825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6752166" y="476250"/>
    <xdr:ext cx="8115963" cy="48492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267200" y="736600"/>
    <xdr:ext cx="9296400" cy="44305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5748421" y="902368"/>
    <xdr:ext cx="9296400" cy="6070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3644900"/>
    <xdr:ext cx="9296400" cy="499311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4345214" y="1052286"/>
    <xdr:ext cx="9296400" cy="54097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2603500" y="1104900"/>
    <xdr:ext cx="9296400" cy="50687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974767" y="2205260"/>
    <xdr:ext cx="9296400" cy="465666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3810000"/>
    <xdr:ext cx="10403190" cy="49448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0.08052</cdr:x>
      <cdr:y>0.12295</cdr:y>
    </cdr:from>
    <cdr:to>
      <cdr:x>0.17013</cdr:x>
      <cdr:y>0.87432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37660" y="607979"/>
          <a:ext cx="932233" cy="3715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0.26073</cdr:x>
      <cdr:y>0.11956</cdr:y>
    </cdr:from>
    <cdr:to>
      <cdr:x>0.35034</cdr:x>
      <cdr:y>0.87093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712395" y="591225"/>
          <a:ext cx="932233" cy="3715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0.44514</cdr:x>
      <cdr:y>0.1223</cdr:y>
    </cdr:from>
    <cdr:to>
      <cdr:x>0.53475</cdr:x>
      <cdr:y>0.87366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630907" y="604737"/>
          <a:ext cx="932233" cy="3715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0.62307</cdr:x>
      <cdr:y>0.12503</cdr:y>
    </cdr:from>
    <cdr:to>
      <cdr:x>0.71268</cdr:x>
      <cdr:y>0.87639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6481864" y="618247"/>
          <a:ext cx="932233" cy="3715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0.80618</cdr:x>
      <cdr:y>0.11956</cdr:y>
    </cdr:from>
    <cdr:to>
      <cdr:x>0.89579</cdr:x>
      <cdr:y>0.87093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8386864" y="591226"/>
          <a:ext cx="932233" cy="37154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4196522" y="602974"/>
    <xdr:ext cx="9305494" cy="4615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8382817" y="340262"/>
    <xdr:ext cx="9295694" cy="49722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392633" y="5463136"/>
    <xdr:ext cx="9798756" cy="5245652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8654815" y="231188"/>
    <xdr:ext cx="7584722" cy="4966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72583" y="3026833"/>
    <xdr:ext cx="9295694" cy="4505581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319433" y="0"/>
    <xdr:ext cx="9296400" cy="6079067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mps%20QES%20and%20QLFS%20to%20Q3%202021%20march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investment%20data%20REB%20Q4%202021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ratio QLFS to QES"/>
      <sheetName val="Chart millions totals"/>
      <sheetName val="Chart indices totals"/>
      <sheetName val="Chart mfg"/>
      <sheetName val="Sheet2"/>
      <sheetName val="comps total formal and mfg"/>
      <sheetName val="12. Mining employ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H3" t="str">
            <v>QES total formal</v>
          </cell>
          <cell r="I3" t="str">
            <v>QLFS total formal</v>
          </cell>
          <cell r="J3" t="str">
            <v>QLFS informal, agric, domestic</v>
          </cell>
          <cell r="M3" t="str">
            <v>QES total formal</v>
          </cell>
          <cell r="N3" t="str">
            <v>QLFS total formal</v>
          </cell>
          <cell r="O3" t="str">
            <v>QLFS informal, agric, domestic</v>
          </cell>
          <cell r="X3" t="str">
            <v>QLFS</v>
          </cell>
          <cell r="Y3" t="str">
            <v>QES</v>
          </cell>
          <cell r="Z3" t="str">
            <v>Index - QES (right axis)</v>
          </cell>
          <cell r="AA3" t="str">
            <v>Index - QLFS (right axis)</v>
          </cell>
        </row>
        <row r="4">
          <cell r="F4">
            <v>2010</v>
          </cell>
          <cell r="G4">
            <v>1</v>
          </cell>
          <cell r="H4">
            <v>8.2000487609612396</v>
          </cell>
          <cell r="I4">
            <v>9.6952355149844003</v>
          </cell>
          <cell r="J4">
            <v>4.1020173646839755</v>
          </cell>
          <cell r="K4">
            <v>2010</v>
          </cell>
          <cell r="L4">
            <v>1</v>
          </cell>
          <cell r="M4">
            <v>100</v>
          </cell>
          <cell r="N4">
            <v>100</v>
          </cell>
          <cell r="O4">
            <v>100</v>
          </cell>
          <cell r="V4">
            <v>2010</v>
          </cell>
          <cell r="W4">
            <v>1</v>
          </cell>
          <cell r="X4">
            <v>1.638516224836132</v>
          </cell>
          <cell r="Y4">
            <v>1.2034054360132451</v>
          </cell>
          <cell r="Z4">
            <v>100</v>
          </cell>
          <cell r="AA4">
            <v>100</v>
          </cell>
          <cell r="AB4">
            <v>100</v>
          </cell>
        </row>
        <row r="5">
          <cell r="G5">
            <v>2</v>
          </cell>
          <cell r="H5">
            <v>8.2844160887297029</v>
          </cell>
          <cell r="I5">
            <v>9.6103108782314557</v>
          </cell>
          <cell r="J5">
            <v>4.1984058820731693</v>
          </cell>
          <cell r="L5">
            <v>2</v>
          </cell>
          <cell r="M5">
            <v>101.02886373273923</v>
          </cell>
          <cell r="N5">
            <v>99.124058032198491</v>
          </cell>
          <cell r="O5">
            <v>102.34978326076929</v>
          </cell>
          <cell r="W5">
            <v>2</v>
          </cell>
          <cell r="X5">
            <v>1.5743895982117613</v>
          </cell>
          <cell r="Y5">
            <v>1.1862373375560502</v>
          </cell>
          <cell r="Z5">
            <v>98.573373699052667</v>
          </cell>
          <cell r="AA5">
            <v>96.086298954361354</v>
          </cell>
          <cell r="AB5">
            <v>100</v>
          </cell>
        </row>
        <row r="6">
          <cell r="G6">
            <v>3</v>
          </cell>
          <cell r="H6">
            <v>8.3457648440722316</v>
          </cell>
          <cell r="I6">
            <v>9.4811764414419777</v>
          </cell>
          <cell r="J6">
            <v>4.1666072625032307</v>
          </cell>
          <cell r="L6">
            <v>3</v>
          </cell>
          <cell r="M6">
            <v>101.77701483684727</v>
          </cell>
          <cell r="N6">
            <v>97.792120952486556</v>
          </cell>
          <cell r="O6">
            <v>101.57458860060753</v>
          </cell>
          <cell r="W6">
            <v>3</v>
          </cell>
          <cell r="X6">
            <v>1.5987020231705791</v>
          </cell>
          <cell r="Y6">
            <v>1.1914699527874089</v>
          </cell>
          <cell r="Z6">
            <v>99.008191016206709</v>
          </cell>
          <cell r="AA6">
            <v>97.570106352194657</v>
          </cell>
          <cell r="AB6">
            <v>100</v>
          </cell>
        </row>
        <row r="7">
          <cell r="G7">
            <v>4</v>
          </cell>
          <cell r="H7">
            <v>8.4808428087594105</v>
          </cell>
          <cell r="I7">
            <v>9.7198667991689227</v>
          </cell>
          <cell r="J7">
            <v>4.1782844748824193</v>
          </cell>
          <cell r="L7">
            <v>4</v>
          </cell>
          <cell r="M7">
            <v>103.42429729363288</v>
          </cell>
          <cell r="N7">
            <v>100.25405555281719</v>
          </cell>
          <cell r="O7">
            <v>101.85925858956766</v>
          </cell>
          <cell r="W7">
            <v>4</v>
          </cell>
          <cell r="X7">
            <v>1.652689372191763</v>
          </cell>
          <cell r="Y7">
            <v>1.1761130699105866</v>
          </cell>
          <cell r="Z7">
            <v>97.732072227205876</v>
          </cell>
          <cell r="AA7">
            <v>100.86499890210416</v>
          </cell>
          <cell r="AB7">
            <v>100</v>
          </cell>
        </row>
        <row r="8">
          <cell r="F8">
            <v>2011</v>
          </cell>
          <cell r="G8">
            <v>1</v>
          </cell>
          <cell r="H8">
            <v>8.5610172076748352</v>
          </cell>
          <cell r="I8">
            <v>9.7854514309129499</v>
          </cell>
          <cell r="J8">
            <v>4.1181417234740492</v>
          </cell>
          <cell r="K8">
            <v>2011</v>
          </cell>
          <cell r="L8">
            <v>1</v>
          </cell>
          <cell r="M8">
            <v>104.40202805173664</v>
          </cell>
          <cell r="N8">
            <v>100.93051804455</v>
          </cell>
          <cell r="O8">
            <v>100.3930836307251</v>
          </cell>
          <cell r="V8">
            <v>2011</v>
          </cell>
          <cell r="W8">
            <v>1</v>
          </cell>
          <cell r="X8">
            <v>1.6744670552627847</v>
          </cell>
          <cell r="Y8">
            <v>1.1674310289613874</v>
          </cell>
          <cell r="Z8">
            <v>97.010616208363061</v>
          </cell>
          <cell r="AA8">
            <v>102.1941089066877</v>
          </cell>
          <cell r="AB8">
            <v>100</v>
          </cell>
        </row>
        <row r="9">
          <cell r="G9">
            <v>2</v>
          </cell>
          <cell r="H9">
            <v>8.6059900287835642</v>
          </cell>
          <cell r="I9">
            <v>9.7730488134916822</v>
          </cell>
          <cell r="J9">
            <v>4.1487593939447018</v>
          </cell>
          <cell r="L9">
            <v>2</v>
          </cell>
          <cell r="M9">
            <v>104.95047382833779</v>
          </cell>
          <cell r="N9">
            <v>100.80259317462705</v>
          </cell>
          <cell r="O9">
            <v>101.13948881989504</v>
          </cell>
          <cell r="W9">
            <v>2</v>
          </cell>
          <cell r="X9">
            <v>1.5955535317678706</v>
          </cell>
          <cell r="Y9">
            <v>1.1744813925181845</v>
          </cell>
          <cell r="Z9">
            <v>97.59648389233783</v>
          </cell>
          <cell r="AA9">
            <v>97.377951318574333</v>
          </cell>
          <cell r="AB9">
            <v>100</v>
          </cell>
        </row>
        <row r="10">
          <cell r="G10">
            <v>3</v>
          </cell>
          <cell r="H10">
            <v>8.7003155181733387</v>
          </cell>
          <cell r="I10">
            <v>10.000765259819925</v>
          </cell>
          <cell r="J10">
            <v>4.1176198124754189</v>
          </cell>
          <cell r="L10">
            <v>3</v>
          </cell>
          <cell r="M10">
            <v>106.10077783431933</v>
          </cell>
          <cell r="N10">
            <v>103.15133907127181</v>
          </cell>
          <cell r="O10">
            <v>100.38036035453608</v>
          </cell>
          <cell r="W10">
            <v>3</v>
          </cell>
          <cell r="X10">
            <v>1.6148853074411227</v>
          </cell>
          <cell r="Y10">
            <v>1.1723424238523183</v>
          </cell>
          <cell r="Z10">
            <v>97.418740913799155</v>
          </cell>
          <cell r="AA10">
            <v>98.557785572286733</v>
          </cell>
          <cell r="AB10">
            <v>100</v>
          </cell>
        </row>
        <row r="11">
          <cell r="G11">
            <v>4</v>
          </cell>
          <cell r="H11">
            <v>8.7604812406115276</v>
          </cell>
          <cell r="I11">
            <v>10.210276140507874</v>
          </cell>
          <cell r="J11">
            <v>4.1261379874020605</v>
          </cell>
          <cell r="L11">
            <v>4</v>
          </cell>
          <cell r="M11">
            <v>106.83450179367703</v>
          </cell>
          <cell r="N11">
            <v>105.31230649041436</v>
          </cell>
          <cell r="O11">
            <v>100.58801854243109</v>
          </cell>
          <cell r="W11">
            <v>4</v>
          </cell>
          <cell r="X11">
            <v>1.6940070840370209</v>
          </cell>
          <cell r="Y11">
            <v>1.1614906215771585</v>
          </cell>
          <cell r="Z11">
            <v>96.516983122916088</v>
          </cell>
          <cell r="AA11">
            <v>103.38665301934611</v>
          </cell>
          <cell r="AB11">
            <v>100</v>
          </cell>
        </row>
        <row r="12">
          <cell r="F12">
            <v>2012</v>
          </cell>
          <cell r="G12">
            <v>1</v>
          </cell>
          <cell r="H12">
            <v>8.8074105036368593</v>
          </cell>
          <cell r="I12">
            <v>10.120825928952275</v>
          </cell>
          <cell r="J12">
            <v>4.163249767108991</v>
          </cell>
          <cell r="K12">
            <v>2012</v>
          </cell>
          <cell r="L12">
            <v>1</v>
          </cell>
          <cell r="M12">
            <v>107.40680647616567</v>
          </cell>
          <cell r="N12">
            <v>104.38968618462241</v>
          </cell>
          <cell r="O12">
            <v>101.49273874245857</v>
          </cell>
          <cell r="V12">
            <v>2012</v>
          </cell>
          <cell r="W12">
            <v>1</v>
          </cell>
          <cell r="X12">
            <v>1.654446031481716</v>
          </cell>
          <cell r="Y12">
            <v>1.1639024217044529</v>
          </cell>
          <cell r="Z12">
            <v>96.717397717625289</v>
          </cell>
          <cell r="AA12">
            <v>100.9722092710542</v>
          </cell>
          <cell r="AB12">
            <v>100</v>
          </cell>
        </row>
        <row r="13">
          <cell r="G13">
            <v>2</v>
          </cell>
          <cell r="H13">
            <v>8.8893130011655792</v>
          </cell>
          <cell r="I13">
            <v>10.191574678957377</v>
          </cell>
          <cell r="J13">
            <v>4.1384409227069758</v>
          </cell>
          <cell r="L13">
            <v>2</v>
          </cell>
          <cell r="M13">
            <v>108.40561148228515</v>
          </cell>
          <cell r="N13">
            <v>105.11941317161262</v>
          </cell>
          <cell r="O13">
            <v>100.88794256056998</v>
          </cell>
          <cell r="W13">
            <v>2</v>
          </cell>
          <cell r="X13">
            <v>1.6034115329920737</v>
          </cell>
          <cell r="Y13">
            <v>1.1730032536925916</v>
          </cell>
          <cell r="Z13">
            <v>97.473654230666213</v>
          </cell>
          <cell r="AA13">
            <v>97.857531630633133</v>
          </cell>
          <cell r="AB13">
            <v>100</v>
          </cell>
        </row>
        <row r="14">
          <cell r="G14">
            <v>3</v>
          </cell>
          <cell r="H14">
            <v>8.9394100753312919</v>
          </cell>
          <cell r="I14">
            <v>10.310572946685127</v>
          </cell>
          <cell r="J14">
            <v>4.2510421132095813</v>
          </cell>
          <cell r="L14">
            <v>3</v>
          </cell>
          <cell r="M14">
            <v>109.01654777822787</v>
          </cell>
          <cell r="N14">
            <v>106.34680231078137</v>
          </cell>
          <cell r="O14">
            <v>103.63296240061351</v>
          </cell>
          <cell r="W14">
            <v>3</v>
          </cell>
          <cell r="X14">
            <v>1.6257272675199905</v>
          </cell>
          <cell r="Y14">
            <v>1.172555482374172</v>
          </cell>
          <cell r="Z14">
            <v>97.436445547289878</v>
          </cell>
          <cell r="AA14">
            <v>99.219479360515919</v>
          </cell>
          <cell r="AB14">
            <v>100</v>
          </cell>
        </row>
        <row r="15">
          <cell r="G15">
            <v>4</v>
          </cell>
          <cell r="H15">
            <v>8.9893154669918687</v>
          </cell>
          <cell r="I15">
            <v>10.265900404745166</v>
          </cell>
          <cell r="J15">
            <v>4.2579500949740758</v>
          </cell>
          <cell r="L15">
            <v>4</v>
          </cell>
          <cell r="M15">
            <v>109.62514649654484</v>
          </cell>
          <cell r="N15">
            <v>105.88603431942194</v>
          </cell>
          <cell r="O15">
            <v>103.80136689894567</v>
          </cell>
          <cell r="W15">
            <v>4</v>
          </cell>
          <cell r="X15">
            <v>1.6149177158150385</v>
          </cell>
          <cell r="Y15">
            <v>1.161332535685591</v>
          </cell>
          <cell r="Z15">
            <v>96.503846578337132</v>
          </cell>
          <cell r="AA15">
            <v>98.559763482143509</v>
          </cell>
          <cell r="AB15">
            <v>100</v>
          </cell>
        </row>
        <row r="16">
          <cell r="F16">
            <v>2013</v>
          </cell>
          <cell r="G16">
            <v>1</v>
          </cell>
          <cell r="H16">
            <v>9.0401852020221725</v>
          </cell>
          <cell r="I16">
            <v>10.241528353351548</v>
          </cell>
          <cell r="J16">
            <v>4.3168466542162625</v>
          </cell>
          <cell r="K16">
            <v>2013</v>
          </cell>
          <cell r="L16">
            <v>1</v>
          </cell>
          <cell r="M16">
            <v>110.24550542992684</v>
          </cell>
          <cell r="N16">
            <v>105.63465258293962</v>
          </cell>
          <cell r="O16">
            <v>105.23716187507748</v>
          </cell>
          <cell r="V16">
            <v>2013</v>
          </cell>
          <cell r="W16">
            <v>1</v>
          </cell>
          <cell r="X16">
            <v>1.6190683413296396</v>
          </cell>
          <cell r="Y16">
            <v>1.1664466678290912</v>
          </cell>
          <cell r="Z16">
            <v>96.928818245445655</v>
          </cell>
          <cell r="AA16">
            <v>98.813079589221815</v>
          </cell>
          <cell r="AB16">
            <v>100</v>
          </cell>
        </row>
        <row r="17">
          <cell r="G17">
            <v>2</v>
          </cell>
          <cell r="H17">
            <v>9.0098575041569333</v>
          </cell>
          <cell r="I17">
            <v>10.373992749080562</v>
          </cell>
          <cell r="J17">
            <v>4.317545597642729</v>
          </cell>
          <cell r="L17">
            <v>2</v>
          </cell>
          <cell r="M17">
            <v>109.87565765524504</v>
          </cell>
          <cell r="N17">
            <v>107.00093600663041</v>
          </cell>
          <cell r="O17">
            <v>105.25420089184234</v>
          </cell>
          <cell r="W17">
            <v>2</v>
          </cell>
          <cell r="X17">
            <v>1.6179419204953902</v>
          </cell>
          <cell r="Y17">
            <v>1.1657991383155042</v>
          </cell>
          <cell r="Z17">
            <v>96.875010152660877</v>
          </cell>
          <cell r="AA17">
            <v>98.744333194332611</v>
          </cell>
          <cell r="AB17">
            <v>100</v>
          </cell>
        </row>
        <row r="18">
          <cell r="G18">
            <v>3</v>
          </cell>
          <cell r="H18">
            <v>9.0672014779741872</v>
          </cell>
          <cell r="I18">
            <v>10.709110597408728</v>
          </cell>
          <cell r="J18">
            <v>4.3267325870181015</v>
          </cell>
          <cell r="L18">
            <v>3</v>
          </cell>
          <cell r="M18">
            <v>110.57497025068052</v>
          </cell>
          <cell r="N18">
            <v>110.45745697314253</v>
          </cell>
          <cell r="O18">
            <v>105.47816360478618</v>
          </cell>
          <cell r="W18">
            <v>3</v>
          </cell>
          <cell r="X18">
            <v>1.5775700167099345</v>
          </cell>
          <cell r="Y18">
            <v>1.1665220595616339</v>
          </cell>
          <cell r="Z18">
            <v>96.935083110991926</v>
          </cell>
          <cell r="AA18">
            <v>96.280402525016626</v>
          </cell>
          <cell r="AB18">
            <v>100</v>
          </cell>
        </row>
        <row r="19">
          <cell r="G19">
            <v>4</v>
          </cell>
          <cell r="H19">
            <v>9.1425952272342901</v>
          </cell>
          <cell r="I19">
            <v>10.773029193595875</v>
          </cell>
          <cell r="J19">
            <v>4.403725606884163</v>
          </cell>
          <cell r="L19">
            <v>4</v>
          </cell>
          <cell r="M19">
            <v>111.49440074991166</v>
          </cell>
          <cell r="N19">
            <v>111.11673540003952</v>
          </cell>
          <cell r="O19">
            <v>107.35511860085536</v>
          </cell>
          <cell r="W19">
            <v>4</v>
          </cell>
          <cell r="X19">
            <v>1.5383771771980412</v>
          </cell>
          <cell r="Y19">
            <v>1.1621718125403757</v>
          </cell>
          <cell r="Z19">
            <v>96.573588398480894</v>
          </cell>
          <cell r="AA19">
            <v>93.888431123219078</v>
          </cell>
          <cell r="AB19">
            <v>100</v>
          </cell>
        </row>
        <row r="20">
          <cell r="F20">
            <v>2014</v>
          </cell>
          <cell r="G20">
            <v>1</v>
          </cell>
          <cell r="H20">
            <v>9.1608446703825361</v>
          </cell>
          <cell r="I20">
            <v>10.779596043318888</v>
          </cell>
          <cell r="J20">
            <v>4.2751952906962254</v>
          </cell>
          <cell r="K20">
            <v>2014</v>
          </cell>
          <cell r="L20">
            <v>1</v>
          </cell>
          <cell r="M20">
            <v>111.71695361124496</v>
          </cell>
          <cell r="N20">
            <v>111.1844681509651</v>
          </cell>
          <cell r="O20">
            <v>104.22177457129295</v>
          </cell>
          <cell r="V20">
            <v>2014</v>
          </cell>
          <cell r="W20">
            <v>1</v>
          </cell>
          <cell r="X20">
            <v>1.5858542411954</v>
          </cell>
          <cell r="Y20">
            <v>1.1671379858048649</v>
          </cell>
          <cell r="Z20">
            <v>96.9862650505776</v>
          </cell>
          <cell r="AA20">
            <v>96.785995595130657</v>
          </cell>
          <cell r="AB20">
            <v>100</v>
          </cell>
        </row>
        <row r="21">
          <cell r="G21">
            <v>2</v>
          </cell>
          <cell r="H21">
            <v>9.3661636272801392</v>
          </cell>
          <cell r="I21">
            <v>10.755165021505686</v>
          </cell>
          <cell r="J21">
            <v>4.3390780935162878</v>
          </cell>
          <cell r="L21">
            <v>2</v>
          </cell>
          <cell r="M21">
            <v>114.2208284403202</v>
          </cell>
          <cell r="N21">
            <v>110.93247817325447</v>
          </cell>
          <cell r="O21">
            <v>105.77912543406738</v>
          </cell>
          <cell r="W21">
            <v>2</v>
          </cell>
          <cell r="X21">
            <v>1.5449151490349549</v>
          </cell>
          <cell r="Y21">
            <v>1.1762581282687008</v>
          </cell>
          <cell r="Z21">
            <v>97.74412621614205</v>
          </cell>
          <cell r="AA21">
            <v>94.287448950312452</v>
          </cell>
          <cell r="AB21">
            <v>100</v>
          </cell>
        </row>
        <row r="22">
          <cell r="G22">
            <v>3</v>
          </cell>
          <cell r="H22">
            <v>9.2103664871274482</v>
          </cell>
          <cell r="I22">
            <v>10.843095199466012</v>
          </cell>
          <cell r="J22">
            <v>4.2734734563822112</v>
          </cell>
          <cell r="L22">
            <v>3</v>
          </cell>
          <cell r="M22">
            <v>112.32087461450382</v>
          </cell>
          <cell r="N22">
            <v>111.83942032875369</v>
          </cell>
          <cell r="O22">
            <v>104.17979926595082</v>
          </cell>
          <cell r="W22">
            <v>3</v>
          </cell>
          <cell r="X22">
            <v>1.5271055308526633</v>
          </cell>
          <cell r="Y22">
            <v>1.1682910756568745</v>
          </cell>
          <cell r="Z22">
            <v>97.082083950634228</v>
          </cell>
          <cell r="AA22">
            <v>93.200513226861034</v>
          </cell>
          <cell r="AB22">
            <v>100</v>
          </cell>
        </row>
        <row r="23">
          <cell r="G23">
            <v>4</v>
          </cell>
          <cell r="H23">
            <v>9.2971435284206887</v>
          </cell>
          <cell r="I23">
            <v>10.910987182549938</v>
          </cell>
          <cell r="J23">
            <v>4.4086238837922753</v>
          </cell>
          <cell r="L23">
            <v>4</v>
          </cell>
          <cell r="M23">
            <v>113.37912492279915</v>
          </cell>
          <cell r="N23">
            <v>112.53968163730053</v>
          </cell>
          <cell r="O23">
            <v>107.47453001413419</v>
          </cell>
          <cell r="W23">
            <v>4</v>
          </cell>
          <cell r="X23">
            <v>1.5460136147077539</v>
          </cell>
          <cell r="Y23">
            <v>1.1598268221515986</v>
          </cell>
          <cell r="Z23">
            <v>96.378725526949765</v>
          </cell>
          <cell r="AA23">
            <v>94.354489218583765</v>
          </cell>
          <cell r="AB23">
            <v>100</v>
          </cell>
        </row>
        <row r="24">
          <cell r="F24">
            <v>2015</v>
          </cell>
          <cell r="G24">
            <v>1</v>
          </cell>
          <cell r="H24">
            <v>9.2945676646764408</v>
          </cell>
          <cell r="I24">
            <v>10.796411091465494</v>
          </cell>
          <cell r="J24">
            <v>4.6630086238229982</v>
          </cell>
          <cell r="K24">
            <v>2015</v>
          </cell>
          <cell r="L24">
            <v>1</v>
          </cell>
          <cell r="M24">
            <v>113.34771213710317</v>
          </cell>
          <cell r="N24">
            <v>111.35790435187654</v>
          </cell>
          <cell r="O24">
            <v>113.6759845038404</v>
          </cell>
          <cell r="V24">
            <v>2015</v>
          </cell>
          <cell r="W24">
            <v>1</v>
          </cell>
          <cell r="X24">
            <v>1.5630078773102067</v>
          </cell>
          <cell r="Y24">
            <v>1.1544193381141215</v>
          </cell>
          <cell r="Z24">
            <v>95.929377046740839</v>
          </cell>
          <cell r="AA24">
            <v>95.391663116825299</v>
          </cell>
          <cell r="AB24">
            <v>100</v>
          </cell>
        </row>
        <row r="25">
          <cell r="G25">
            <v>2</v>
          </cell>
          <cell r="H25">
            <v>9.2930449183176158</v>
          </cell>
          <cell r="I25">
            <v>10.835205864025149</v>
          </cell>
          <cell r="J25">
            <v>4.8217969063072381</v>
          </cell>
          <cell r="L25">
            <v>2</v>
          </cell>
          <cell r="M25">
            <v>113.32914216998206</v>
          </cell>
          <cell r="N25">
            <v>111.7580470044165</v>
          </cell>
          <cell r="O25">
            <v>117.54696476470707</v>
          </cell>
          <cell r="W25">
            <v>2</v>
          </cell>
          <cell r="X25">
            <v>1.5194488739228433</v>
          </cell>
          <cell r="Y25">
            <v>1.1597055411559551</v>
          </cell>
          <cell r="Z25">
            <v>96.368647377723079</v>
          </cell>
          <cell r="AA25">
            <v>92.733221123568882</v>
          </cell>
          <cell r="AB25">
            <v>100</v>
          </cell>
        </row>
        <row r="26">
          <cell r="G26">
            <v>3</v>
          </cell>
          <cell r="H26">
            <v>9.4091084395698665</v>
          </cell>
          <cell r="I26">
            <v>10.929940487274484</v>
          </cell>
          <cell r="J26">
            <v>4.8984987662286308</v>
          </cell>
          <cell r="L26">
            <v>3</v>
          </cell>
          <cell r="M26">
            <v>114.74454254912135</v>
          </cell>
          <cell r="N26">
            <v>112.73517255338248</v>
          </cell>
          <cell r="O26">
            <v>119.41682179119731</v>
          </cell>
          <cell r="W26">
            <v>3</v>
          </cell>
          <cell r="X26">
            <v>1.5504613313877023</v>
          </cell>
          <cell r="Y26">
            <v>1.1702173554884299</v>
          </cell>
          <cell r="Z26">
            <v>97.242153015797911</v>
          </cell>
          <cell r="AA26">
            <v>94.625937045131408</v>
          </cell>
          <cell r="AB26">
            <v>100</v>
          </cell>
        </row>
        <row r="27">
          <cell r="G27">
            <v>4</v>
          </cell>
          <cell r="H27">
            <v>9.6003954599406907</v>
          </cell>
          <cell r="I27">
            <v>11.180162336618119</v>
          </cell>
          <cell r="J27">
            <v>4.8379059451672113</v>
          </cell>
          <cell r="L27">
            <v>4</v>
          </cell>
          <cell r="M27">
            <v>117.07729721859967</v>
          </cell>
          <cell r="N27">
            <v>115.31604693190486</v>
          </cell>
          <cell r="O27">
            <v>117.93967492236419</v>
          </cell>
          <cell r="W27">
            <v>4</v>
          </cell>
          <cell r="X27">
            <v>1.5292021827105013</v>
          </cell>
          <cell r="Y27">
            <v>1.1640759996378856</v>
          </cell>
          <cell r="Z27">
            <v>96.73182161236916</v>
          </cell>
          <cell r="AA27">
            <v>93.328473623350106</v>
          </cell>
          <cell r="AB27">
            <v>100</v>
          </cell>
        </row>
        <row r="28">
          <cell r="F28">
            <v>2016</v>
          </cell>
          <cell r="G28">
            <v>1</v>
          </cell>
          <cell r="H28">
            <v>9.7019431795791409</v>
          </cell>
          <cell r="I28">
            <v>10.983220234466947</v>
          </cell>
          <cell r="J28">
            <v>4.6912931130850755</v>
          </cell>
          <cell r="K28">
            <v>2016</v>
          </cell>
          <cell r="L28">
            <v>1</v>
          </cell>
          <cell r="M28">
            <v>118.31567667948653</v>
          </cell>
          <cell r="N28">
            <v>113.28471822568839</v>
          </cell>
          <cell r="O28">
            <v>114.36551082095427</v>
          </cell>
          <cell r="V28">
            <v>2016</v>
          </cell>
          <cell r="W28">
            <v>1</v>
          </cell>
          <cell r="X28">
            <v>1.4563124503586256</v>
          </cell>
          <cell r="Y28">
            <v>1.1768616820432436</v>
          </cell>
          <cell r="Z28">
            <v>97.794280034338371</v>
          </cell>
          <cell r="AA28">
            <v>88.879952989435381</v>
          </cell>
          <cell r="AB28">
            <v>100</v>
          </cell>
        </row>
        <row r="29">
          <cell r="G29">
            <v>2</v>
          </cell>
          <cell r="H29">
            <v>9.6337430272715725</v>
          </cell>
          <cell r="I29">
            <v>10.917255499425563</v>
          </cell>
          <cell r="J29">
            <v>4.6281918551050438</v>
          </cell>
          <cell r="L29">
            <v>2</v>
          </cell>
          <cell r="M29">
            <v>117.48397245069881</v>
          </cell>
          <cell r="N29">
            <v>112.60433521756619</v>
          </cell>
          <cell r="O29">
            <v>112.82721265275788</v>
          </cell>
          <cell r="W29">
            <v>2</v>
          </cell>
          <cell r="X29">
            <v>1.5100326134907525</v>
          </cell>
          <cell r="Y29">
            <v>1.1845887679054017</v>
          </cell>
          <cell r="Z29">
            <v>98.436381659519412</v>
          </cell>
          <cell r="AA29">
            <v>92.158538963614518</v>
          </cell>
          <cell r="AB29">
            <v>100</v>
          </cell>
        </row>
        <row r="30">
          <cell r="G30">
            <v>3</v>
          </cell>
          <cell r="H30">
            <v>9.7305504994665988</v>
          </cell>
          <cell r="I30">
            <v>11.028854233785651</v>
          </cell>
          <cell r="J30">
            <v>4.8043408014953366</v>
          </cell>
          <cell r="L30">
            <v>3</v>
          </cell>
          <cell r="M30">
            <v>118.66454435968437</v>
          </cell>
          <cell r="N30">
            <v>113.7554030197625</v>
          </cell>
          <cell r="O30">
            <v>117.12141549809039</v>
          </cell>
          <cell r="W30">
            <v>3</v>
          </cell>
          <cell r="X30">
            <v>1.4971937593907692</v>
          </cell>
          <cell r="Y30">
            <v>1.1911765979318834</v>
          </cell>
          <cell r="Z30">
            <v>98.983813957008977</v>
          </cell>
          <cell r="AA30">
            <v>91.374973082155691</v>
          </cell>
          <cell r="AB30">
            <v>100</v>
          </cell>
        </row>
        <row r="31">
          <cell r="G31">
            <v>4</v>
          </cell>
          <cell r="H31">
            <v>9.7780587705455524</v>
          </cell>
          <cell r="I31">
            <v>11.155710943674874</v>
          </cell>
          <cell r="J31">
            <v>4.9129012012931366</v>
          </cell>
          <cell r="L31">
            <v>4</v>
          </cell>
          <cell r="M31">
            <v>119.24391007400952</v>
          </cell>
          <cell r="N31">
            <v>115.06384683933926</v>
          </cell>
          <cell r="O31">
            <v>119.76792793688314</v>
          </cell>
          <cell r="W31">
            <v>4</v>
          </cell>
          <cell r="X31">
            <v>1.5119677016836306</v>
          </cell>
          <cell r="Y31">
            <v>1.1818120660730773</v>
          </cell>
          <cell r="Z31">
            <v>98.205644640288114</v>
          </cell>
          <cell r="AA31">
            <v>92.276638996043047</v>
          </cell>
          <cell r="AB31">
            <v>100</v>
          </cell>
        </row>
        <row r="32">
          <cell r="F32">
            <v>2017</v>
          </cell>
          <cell r="G32">
            <v>1</v>
          </cell>
          <cell r="H32">
            <v>9.7652959974724354</v>
          </cell>
          <cell r="I32">
            <v>11.336967478755229</v>
          </cell>
          <cell r="J32">
            <v>4.8752829718716164</v>
          </cell>
          <cell r="K32">
            <v>2017</v>
          </cell>
          <cell r="L32">
            <v>1</v>
          </cell>
          <cell r="M32">
            <v>119.0882674254697</v>
          </cell>
          <cell r="N32">
            <v>116.93338920166984</v>
          </cell>
          <cell r="O32">
            <v>118.85086137969614</v>
          </cell>
          <cell r="V32">
            <v>2017</v>
          </cell>
          <cell r="W32">
            <v>1</v>
          </cell>
          <cell r="X32">
            <v>1.58955754686475</v>
          </cell>
          <cell r="Y32">
            <v>1.183104085068496</v>
          </cell>
          <cell r="Z32">
            <v>98.313008206776473</v>
          </cell>
          <cell r="AA32">
            <v>97.012011402189302</v>
          </cell>
          <cell r="AB32">
            <v>100</v>
          </cell>
        </row>
        <row r="33">
          <cell r="G33">
            <v>2</v>
          </cell>
          <cell r="H33">
            <v>9.8013147693612712</v>
          </cell>
          <cell r="I33">
            <v>11.192620126658863</v>
          </cell>
          <cell r="J33">
            <v>4.9070876386540698</v>
          </cell>
          <cell r="L33">
            <v>2</v>
          </cell>
          <cell r="M33">
            <v>119.52751812920104</v>
          </cell>
          <cell r="N33">
            <v>115.44454087123712</v>
          </cell>
          <cell r="O33">
            <v>119.6262034603093</v>
          </cell>
          <cell r="W33">
            <v>2</v>
          </cell>
          <cell r="X33">
            <v>1.5622115311414986</v>
          </cell>
          <cell r="Y33">
            <v>1.1974009313933223</v>
          </cell>
          <cell r="Z33">
            <v>99.501040593616125</v>
          </cell>
          <cell r="AA33">
            <v>95.343061451694524</v>
          </cell>
          <cell r="AB33">
            <v>100</v>
          </cell>
        </row>
        <row r="34">
          <cell r="G34">
            <v>3</v>
          </cell>
          <cell r="H34">
            <v>9.8551224967485229</v>
          </cell>
          <cell r="I34">
            <v>11.379198854642709</v>
          </cell>
          <cell r="J34">
            <v>4.8124710320231623</v>
          </cell>
          <cell r="L34">
            <v>3</v>
          </cell>
          <cell r="M34">
            <v>120.18370602461235</v>
          </cell>
          <cell r="N34">
            <v>117.36897816515825</v>
          </cell>
          <cell r="O34">
            <v>117.31961628090089</v>
          </cell>
          <cell r="W34">
            <v>3</v>
          </cell>
          <cell r="X34">
            <v>1.5348834824357347</v>
          </cell>
          <cell r="Y34">
            <v>1.2031375576541927</v>
          </cell>
          <cell r="Z34">
            <v>99.977739974323214</v>
          </cell>
          <cell r="AA34">
            <v>93.675208043132955</v>
          </cell>
          <cell r="AB34">
            <v>100</v>
          </cell>
        </row>
        <row r="35">
          <cell r="G35">
            <v>4</v>
          </cell>
          <cell r="H35">
            <v>9.9932015196509365</v>
          </cell>
          <cell r="I35">
            <v>11.243756726333332</v>
          </cell>
          <cell r="J35">
            <v>4.9272691415758363</v>
          </cell>
          <cell r="L35">
            <v>4</v>
          </cell>
          <cell r="M35">
            <v>121.86758653468661</v>
          </cell>
          <cell r="N35">
            <v>115.97198138153144</v>
          </cell>
          <cell r="O35">
            <v>120.11819316019495</v>
          </cell>
          <cell r="W35">
            <v>4</v>
          </cell>
          <cell r="X35">
            <v>1.5480666964544596</v>
          </cell>
          <cell r="Y35">
            <v>1.1930889841477423</v>
          </cell>
          <cell r="Z35">
            <v>99.142728497248598</v>
          </cell>
          <cell r="AA35">
            <v>94.479790495164721</v>
          </cell>
          <cell r="AB35">
            <v>100</v>
          </cell>
        </row>
        <row r="36">
          <cell r="F36">
            <v>2018</v>
          </cell>
          <cell r="G36">
            <v>1</v>
          </cell>
          <cell r="H36">
            <v>10.09782653752421</v>
          </cell>
          <cell r="I36">
            <v>11.35495004387124</v>
          </cell>
          <cell r="J36">
            <v>5.0225737797434507</v>
          </cell>
          <cell r="K36">
            <v>2018</v>
          </cell>
          <cell r="L36">
            <v>1</v>
          </cell>
          <cell r="M36">
            <v>123.14349379966987</v>
          </cell>
          <cell r="N36">
            <v>117.1188675749205</v>
          </cell>
          <cell r="O36">
            <v>122.44155334360454</v>
          </cell>
          <cell r="V36">
            <v>2018</v>
          </cell>
          <cell r="W36">
            <v>1</v>
          </cell>
          <cell r="X36">
            <v>1.616846461396966</v>
          </cell>
          <cell r="Y36">
            <v>1.197013526615502</v>
          </cell>
          <cell r="Z36">
            <v>99.46884821968905</v>
          </cell>
          <cell r="AA36">
            <v>98.677476419781357</v>
          </cell>
          <cell r="AB36">
            <v>100</v>
          </cell>
        </row>
        <row r="37">
          <cell r="G37">
            <v>2</v>
          </cell>
          <cell r="H37">
            <v>10.042385637183141</v>
          </cell>
          <cell r="I37">
            <v>11.319615571304789</v>
          </cell>
          <cell r="J37">
            <v>4.9681878945759381</v>
          </cell>
          <cell r="L37">
            <v>2</v>
          </cell>
          <cell r="M37">
            <v>122.46738927935272</v>
          </cell>
          <cell r="N37">
            <v>116.75441564890137</v>
          </cell>
          <cell r="O37">
            <v>121.1157207024328</v>
          </cell>
          <cell r="W37">
            <v>2</v>
          </cell>
          <cell r="X37">
            <v>1.5292904820623756</v>
          </cell>
          <cell r="Y37">
            <v>1.2079448030806379</v>
          </cell>
          <cell r="Z37">
            <v>100.37721011818188</v>
          </cell>
          <cell r="AA37">
            <v>93.333862605804825</v>
          </cell>
          <cell r="AB37">
            <v>100</v>
          </cell>
        </row>
        <row r="38">
          <cell r="G38">
            <v>3</v>
          </cell>
          <cell r="H38">
            <v>10.091275577171384</v>
          </cell>
          <cell r="I38">
            <v>11.254657781547287</v>
          </cell>
          <cell r="J38">
            <v>5.1254159950269589</v>
          </cell>
          <cell r="L38">
            <v>3</v>
          </cell>
          <cell r="M38">
            <v>123.06360451432789</v>
          </cell>
          <cell r="N38">
            <v>116.08441862142217</v>
          </cell>
          <cell r="O38">
            <v>124.94866645748164</v>
          </cell>
          <cell r="W38">
            <v>3</v>
          </cell>
          <cell r="X38">
            <v>1.5001301529991589</v>
          </cell>
          <cell r="Y38">
            <v>1.2177523120173788</v>
          </cell>
          <cell r="Z38">
            <v>101.19218972881355</v>
          </cell>
          <cell r="AA38">
            <v>91.554183612016843</v>
          </cell>
          <cell r="AB38">
            <v>100</v>
          </cell>
        </row>
        <row r="39">
          <cell r="G39">
            <v>4</v>
          </cell>
          <cell r="H39">
            <v>10.19662865044995</v>
          </cell>
          <cell r="I39">
            <v>11.346181634907973</v>
          </cell>
          <cell r="J39">
            <v>5.1825171615880592</v>
          </cell>
          <cell r="L39">
            <v>4</v>
          </cell>
          <cell r="M39">
            <v>124.34839045096928</v>
          </cell>
          <cell r="N39">
            <v>117.02842718335171</v>
          </cell>
          <cell r="O39">
            <v>126.34069290409566</v>
          </cell>
          <cell r="W39">
            <v>4</v>
          </cell>
          <cell r="X39">
            <v>1.5287520627814193</v>
          </cell>
          <cell r="Y39">
            <v>1.2122486371831414</v>
          </cell>
          <cell r="Z39">
            <v>100.73484803252948</v>
          </cell>
          <cell r="AA39">
            <v>93.301002431899008</v>
          </cell>
          <cell r="AB39">
            <v>100</v>
          </cell>
        </row>
        <row r="40">
          <cell r="F40">
            <v>2019</v>
          </cell>
          <cell r="G40">
            <v>1</v>
          </cell>
          <cell r="H40">
            <v>10.22992659285366</v>
          </cell>
          <cell r="I40">
            <v>11.220333795381713</v>
          </cell>
          <cell r="J40">
            <v>5.0711024545413315</v>
          </cell>
          <cell r="K40">
            <v>2019</v>
          </cell>
          <cell r="L40">
            <v>1</v>
          </cell>
          <cell r="M40">
            <v>124.7544605046284</v>
          </cell>
          <cell r="N40">
            <v>115.73038920034699</v>
          </cell>
          <cell r="O40">
            <v>123.62459745296606</v>
          </cell>
          <cell r="V40">
            <v>2019</v>
          </cell>
          <cell r="W40">
            <v>1</v>
          </cell>
          <cell r="X40">
            <v>1.5447053531241821</v>
          </cell>
          <cell r="Y40">
            <v>1.2222585771713832</v>
          </cell>
          <cell r="Z40">
            <v>101.56664916028603</v>
          </cell>
          <cell r="AA40">
            <v>94.274644932409387</v>
          </cell>
          <cell r="AB40">
            <v>100</v>
          </cell>
        </row>
        <row r="41">
          <cell r="G41">
            <v>2</v>
          </cell>
          <cell r="H41">
            <v>10.220494</v>
          </cell>
          <cell r="I41">
            <v>11.171552831337923</v>
          </cell>
          <cell r="J41">
            <v>5.1411530693617351</v>
          </cell>
          <cell r="L41">
            <v>2</v>
          </cell>
          <cell r="M41">
            <v>124.63942956848852</v>
          </cell>
          <cell r="N41">
            <v>115.22724552768018</v>
          </cell>
          <cell r="O41">
            <v>125.33230877138952</v>
          </cell>
          <cell r="W41">
            <v>2</v>
          </cell>
          <cell r="X41">
            <v>1.5631104842749988</v>
          </cell>
          <cell r="Y41">
            <v>1.2333916504499511</v>
          </cell>
          <cell r="Z41">
            <v>102.491779872297</v>
          </cell>
          <cell r="AA41">
            <v>95.397925304726556</v>
          </cell>
          <cell r="AB41">
            <v>100</v>
          </cell>
        </row>
        <row r="42">
          <cell r="G42">
            <v>3</v>
          </cell>
          <cell r="H42">
            <v>10.197545</v>
          </cell>
          <cell r="I42">
            <v>11.214126597301831</v>
          </cell>
          <cell r="J42">
            <v>5.1608819846819571</v>
          </cell>
          <cell r="L42">
            <v>3</v>
          </cell>
          <cell r="M42">
            <v>124.35956537903084</v>
          </cell>
          <cell r="N42">
            <v>115.66636602040168</v>
          </cell>
          <cell r="O42">
            <v>125.81326517810969</v>
          </cell>
          <cell r="W42">
            <v>3</v>
          </cell>
          <cell r="X42">
            <v>1.5232914584997006</v>
          </cell>
          <cell r="Y42">
            <v>1.2376215928536605</v>
          </cell>
          <cell r="Z42">
            <v>102.84327757017368</v>
          </cell>
          <cell r="AA42">
            <v>92.967737237514697</v>
          </cell>
          <cell r="AB42">
            <v>100</v>
          </cell>
        </row>
        <row r="43">
          <cell r="G43">
            <v>4</v>
          </cell>
          <cell r="H43">
            <v>10.233108</v>
          </cell>
          <cell r="I43">
            <v>11.33111841276718</v>
          </cell>
          <cell r="J43">
            <v>5.0891498790200895</v>
          </cell>
          <cell r="L43">
            <v>4</v>
          </cell>
          <cell r="M43">
            <v>124.79325792204725</v>
          </cell>
          <cell r="N43">
            <v>116.87305991952906</v>
          </cell>
          <cell r="O43">
            <v>124.06456205755639</v>
          </cell>
          <cell r="W43">
            <v>4</v>
          </cell>
          <cell r="X43">
            <v>1.4879994383584891</v>
          </cell>
          <cell r="Y43">
            <v>1.2194990000000001</v>
          </cell>
          <cell r="Z43">
            <v>101.33733515780609</v>
          </cell>
          <cell r="AA43">
            <v>90.813836067281173</v>
          </cell>
          <cell r="AB43">
            <v>100</v>
          </cell>
        </row>
        <row r="44">
          <cell r="F44">
            <v>2020</v>
          </cell>
          <cell r="G44">
            <v>1</v>
          </cell>
          <cell r="H44">
            <v>10.195105999999999</v>
          </cell>
          <cell r="I44">
            <v>11.281528148528567</v>
          </cell>
          <cell r="J44">
            <v>5.1010270258378752</v>
          </cell>
          <cell r="K44">
            <v>2020</v>
          </cell>
          <cell r="L44">
            <v>1</v>
          </cell>
          <cell r="M44">
            <v>124.32982165346162</v>
          </cell>
          <cell r="N44">
            <v>116.36156884577464</v>
          </cell>
          <cell r="O44">
            <v>124.35410609800928</v>
          </cell>
          <cell r="V44">
            <v>2020</v>
          </cell>
          <cell r="W44">
            <v>1</v>
          </cell>
          <cell r="X44">
            <v>1.4717550922056508</v>
          </cell>
          <cell r="Y44">
            <v>1.2127060000000001</v>
          </cell>
          <cell r="Z44">
            <v>100.77285374558109</v>
          </cell>
          <cell r="AA44">
            <v>89.822430190023965</v>
          </cell>
          <cell r="AB44">
            <v>100</v>
          </cell>
        </row>
        <row r="45">
          <cell r="G45">
            <v>2</v>
          </cell>
          <cell r="H45">
            <v>9.5069020000000002</v>
          </cell>
          <cell r="I45">
            <v>10.063736137288707</v>
          </cell>
          <cell r="J45">
            <v>4.0844793121418368</v>
          </cell>
          <cell r="L45">
            <v>2</v>
          </cell>
          <cell r="M45">
            <v>115.93713985288016</v>
          </cell>
          <cell r="N45">
            <v>103.80084240073151</v>
          </cell>
          <cell r="O45">
            <v>99.572452991224964</v>
          </cell>
          <cell r="W45">
            <v>2</v>
          </cell>
          <cell r="X45">
            <v>1.2870766694970737</v>
          </cell>
          <cell r="Y45">
            <v>1.211406</v>
          </cell>
          <cell r="Z45">
            <v>100.66482697745325</v>
          </cell>
          <cell r="AA45">
            <v>78.551353351767645</v>
          </cell>
          <cell r="AB45">
            <v>100</v>
          </cell>
        </row>
        <row r="46">
          <cell r="G46">
            <v>3</v>
          </cell>
          <cell r="H46">
            <v>9.5634800000000002</v>
          </cell>
          <cell r="I46">
            <v>10.306137905210663</v>
          </cell>
          <cell r="J46">
            <v>4.3847314786959375</v>
          </cell>
          <cell r="L46">
            <v>3</v>
          </cell>
          <cell r="M46">
            <v>116.62711135974921</v>
          </cell>
          <cell r="N46">
            <v>106.30105776473494</v>
          </cell>
          <cell r="O46">
            <v>106.89207501767225</v>
          </cell>
          <cell r="W46">
            <v>3</v>
          </cell>
          <cell r="X46">
            <v>1.2887696708475782</v>
          </cell>
          <cell r="Y46">
            <v>1.203743</v>
          </cell>
          <cell r="Z46">
            <v>100.02805072809653</v>
          </cell>
          <cell r="AA46">
            <v>78.654678624037928</v>
          </cell>
          <cell r="AB46">
            <v>100</v>
          </cell>
        </row>
        <row r="47">
          <cell r="G47">
            <v>4</v>
          </cell>
          <cell r="H47">
            <v>9.6511370000000003</v>
          </cell>
          <cell r="I47">
            <v>10.495471837393401</v>
          </cell>
          <cell r="J47">
            <v>4.5280793978831166</v>
          </cell>
          <cell r="L47">
            <v>4</v>
          </cell>
          <cell r="M47">
            <v>117.69609280797324</v>
          </cell>
          <cell r="N47">
            <v>108.25391318418414</v>
          </cell>
          <cell r="O47">
            <v>110.38664626013754</v>
          </cell>
          <cell r="W47">
            <v>4</v>
          </cell>
          <cell r="X47">
            <v>1.3170151107971604</v>
          </cell>
          <cell r="Y47">
            <v>1.1129469999999999</v>
          </cell>
          <cell r="Z47">
            <v>92.483128851991523</v>
          </cell>
          <cell r="AA47">
            <v>80.378521178749693</v>
          </cell>
          <cell r="AB47">
            <v>100</v>
          </cell>
        </row>
        <row r="48">
          <cell r="F48">
            <v>2021</v>
          </cell>
          <cell r="G48">
            <v>1</v>
          </cell>
          <cell r="H48">
            <v>9.6522489999999994</v>
          </cell>
          <cell r="I48">
            <v>10.574455810515389</v>
          </cell>
          <cell r="J48">
            <v>4.4208887917272168</v>
          </cell>
          <cell r="K48">
            <v>2021</v>
          </cell>
          <cell r="L48">
            <v>1</v>
          </cell>
          <cell r="M48">
            <v>117.70965370294368</v>
          </cell>
          <cell r="N48">
            <v>109.06858110019211</v>
          </cell>
          <cell r="O48">
            <v>107.77352699158571</v>
          </cell>
          <cell r="V48">
            <v>2021</v>
          </cell>
          <cell r="W48">
            <v>1</v>
          </cell>
          <cell r="X48">
            <v>1.3225972318616372</v>
          </cell>
          <cell r="Y48">
            <v>1.1172899999999999</v>
          </cell>
          <cell r="Z48">
            <v>92.84402135505249</v>
          </cell>
          <cell r="AA48">
            <v>80.719202642861234</v>
          </cell>
          <cell r="AB48">
            <v>100</v>
          </cell>
        </row>
        <row r="49">
          <cell r="G49">
            <v>2</v>
          </cell>
          <cell r="H49">
            <v>9.5682189999999991</v>
          </cell>
          <cell r="I49">
            <v>10.199842657344186</v>
          </cell>
          <cell r="J49">
            <v>4.7417300994574649</v>
          </cell>
          <cell r="L49">
            <v>2</v>
          </cell>
          <cell r="M49">
            <v>116.68490369901627</v>
          </cell>
          <cell r="N49">
            <v>105.20469194977156</v>
          </cell>
          <cell r="O49">
            <v>115.59507622471446</v>
          </cell>
          <cell r="W49">
            <v>2</v>
          </cell>
          <cell r="X49">
            <v>1.2178690500566336</v>
          </cell>
          <cell r="Y49">
            <v>1.104805</v>
          </cell>
          <cell r="Z49">
            <v>91.8065488934554</v>
          </cell>
          <cell r="AA49">
            <v>74.327555113372938</v>
          </cell>
          <cell r="AB49">
            <v>100</v>
          </cell>
        </row>
        <row r="50">
          <cell r="G50">
            <v>3</v>
          </cell>
          <cell r="H50">
            <v>9.6201519999999991</v>
          </cell>
          <cell r="I50">
            <v>9.6283677805874976</v>
          </cell>
          <cell r="J50">
            <v>4.6536393914749201</v>
          </cell>
          <cell r="L50">
            <v>3</v>
          </cell>
          <cell r="M50">
            <v>117.31822920126503</v>
          </cell>
          <cell r="N50">
            <v>99.310303145358816</v>
          </cell>
          <cell r="O50">
            <v>113.4475790263614</v>
          </cell>
          <cell r="W50">
            <v>3</v>
          </cell>
          <cell r="X50">
            <v>1.1967488572037854</v>
          </cell>
          <cell r="Y50">
            <v>1.1069119999999999</v>
          </cell>
          <cell r="Z50">
            <v>91.981635355336451</v>
          </cell>
          <cell r="AA50">
            <v>73.038572280446729</v>
          </cell>
          <cell r="AB50">
            <v>100</v>
          </cell>
        </row>
      </sheetData>
      <sheetData sheetId="6">
        <row r="3">
          <cell r="B3" t="str">
            <v>Employed</v>
          </cell>
        </row>
        <row r="4">
          <cell r="A4">
            <v>2010</v>
          </cell>
          <cell r="B4">
            <v>491000</v>
          </cell>
        </row>
        <row r="5">
          <cell r="B5">
            <v>497000</v>
          </cell>
        </row>
        <row r="6">
          <cell r="B6">
            <v>505000</v>
          </cell>
        </row>
        <row r="7">
          <cell r="B7">
            <v>504000</v>
          </cell>
        </row>
        <row r="8">
          <cell r="A8">
            <v>2011</v>
          </cell>
          <cell r="B8">
            <v>511000</v>
          </cell>
        </row>
        <row r="9">
          <cell r="B9">
            <v>517000</v>
          </cell>
        </row>
        <row r="10">
          <cell r="B10">
            <v>519000</v>
          </cell>
        </row>
        <row r="11">
          <cell r="B11">
            <v>518000</v>
          </cell>
        </row>
        <row r="12">
          <cell r="A12">
            <v>2012</v>
          </cell>
          <cell r="B12">
            <v>523000</v>
          </cell>
        </row>
        <row r="13">
          <cell r="B13">
            <v>534000</v>
          </cell>
        </row>
        <row r="14">
          <cell r="B14">
            <v>518000</v>
          </cell>
        </row>
        <row r="15">
          <cell r="B15">
            <v>515000</v>
          </cell>
        </row>
        <row r="16">
          <cell r="A16">
            <v>2013</v>
          </cell>
          <cell r="B16">
            <v>515000</v>
          </cell>
        </row>
        <row r="17">
          <cell r="B17">
            <v>511000</v>
          </cell>
        </row>
        <row r="18">
          <cell r="B18">
            <v>507000</v>
          </cell>
        </row>
        <row r="19">
          <cell r="B19">
            <v>499000</v>
          </cell>
        </row>
        <row r="20">
          <cell r="A20">
            <v>2014</v>
          </cell>
          <cell r="B20">
            <v>491000</v>
          </cell>
        </row>
        <row r="21">
          <cell r="B21">
            <v>491000</v>
          </cell>
        </row>
        <row r="22">
          <cell r="B22">
            <v>498000</v>
          </cell>
        </row>
        <row r="23">
          <cell r="B23">
            <v>491000</v>
          </cell>
        </row>
        <row r="24">
          <cell r="A24">
            <v>2015</v>
          </cell>
          <cell r="B24">
            <v>490000</v>
          </cell>
        </row>
        <row r="25">
          <cell r="B25">
            <v>489000</v>
          </cell>
        </row>
        <row r="26">
          <cell r="B26">
            <v>476000</v>
          </cell>
        </row>
        <row r="27">
          <cell r="B27">
            <v>459000</v>
          </cell>
        </row>
        <row r="28">
          <cell r="A28">
            <v>2016</v>
          </cell>
          <cell r="B28">
            <v>458000</v>
          </cell>
        </row>
        <row r="29">
          <cell r="B29">
            <v>458000</v>
          </cell>
        </row>
        <row r="30">
          <cell r="B30">
            <v>458000</v>
          </cell>
        </row>
        <row r="31">
          <cell r="B31">
            <v>456000</v>
          </cell>
        </row>
        <row r="32">
          <cell r="A32">
            <v>2017</v>
          </cell>
          <cell r="B32">
            <v>464000</v>
          </cell>
        </row>
        <row r="33">
          <cell r="B33">
            <v>471000</v>
          </cell>
        </row>
        <row r="34">
          <cell r="B34">
            <v>460000</v>
          </cell>
        </row>
        <row r="35">
          <cell r="B35">
            <v>457000</v>
          </cell>
        </row>
        <row r="36">
          <cell r="A36">
            <v>2018</v>
          </cell>
          <cell r="B36">
            <v>454000</v>
          </cell>
        </row>
        <row r="37">
          <cell r="B37">
            <v>459000</v>
          </cell>
        </row>
        <row r="38">
          <cell r="B38">
            <v>456000</v>
          </cell>
        </row>
        <row r="39">
          <cell r="B39">
            <v>453000</v>
          </cell>
        </row>
        <row r="40">
          <cell r="A40">
            <v>2019</v>
          </cell>
          <cell r="B40">
            <v>455000</v>
          </cell>
        </row>
        <row r="41">
          <cell r="B41">
            <v>462000</v>
          </cell>
        </row>
        <row r="42">
          <cell r="B42">
            <v>463000</v>
          </cell>
        </row>
        <row r="43">
          <cell r="B43">
            <v>452000</v>
          </cell>
        </row>
        <row r="44">
          <cell r="A44">
            <v>2020</v>
          </cell>
          <cell r="B44">
            <v>456000</v>
          </cell>
        </row>
        <row r="45">
          <cell r="B45">
            <v>452000</v>
          </cell>
        </row>
        <row r="46">
          <cell r="B46">
            <v>453000</v>
          </cell>
        </row>
        <row r="47">
          <cell r="B47">
            <v>454000</v>
          </cell>
        </row>
        <row r="48">
          <cell r="A48">
            <v>2021</v>
          </cell>
          <cell r="B48">
            <v>459000</v>
          </cell>
        </row>
        <row r="49">
          <cell r="B49">
            <v>457000</v>
          </cell>
        </row>
        <row r="50">
          <cell r="B50">
            <v>464000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 Investment by organisation"/>
      <sheetName val="Chart1"/>
      <sheetName val="17. Quarterly investment"/>
    </sheetNames>
    <sheetDataSet>
      <sheetData sheetId="0">
        <row r="4">
          <cell r="B4">
            <v>2019</v>
          </cell>
          <cell r="C4">
            <v>2020</v>
          </cell>
          <cell r="G4">
            <v>2021</v>
          </cell>
        </row>
        <row r="5">
          <cell r="B5" t="str">
            <v>Q4</v>
          </cell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Q1</v>
          </cell>
          <cell r="H5" t="str">
            <v>Q2</v>
          </cell>
          <cell r="I5" t="str">
            <v>Q3</v>
          </cell>
          <cell r="J5" t="str">
            <v>Q4</v>
          </cell>
        </row>
        <row r="6">
          <cell r="A6" t="str">
            <v>General government</v>
          </cell>
          <cell r="B6">
            <v>160.09674235541141</v>
          </cell>
          <cell r="C6">
            <v>154.90502947631418</v>
          </cell>
          <cell r="D6">
            <v>152.11888745205417</v>
          </cell>
          <cell r="E6">
            <v>148.81374984630818</v>
          </cell>
          <cell r="F6">
            <v>148.06316539181785</v>
          </cell>
          <cell r="G6">
            <v>147.89798075857618</v>
          </cell>
          <cell r="H6">
            <v>149.80460261698386</v>
          </cell>
          <cell r="I6">
            <v>149.57489235153989</v>
          </cell>
          <cell r="J6">
            <v>139.12516931083329</v>
          </cell>
        </row>
        <row r="7">
          <cell r="A7" t="str">
            <v>State-owned corporations</v>
          </cell>
          <cell r="B7">
            <v>92.363169096303693</v>
          </cell>
          <cell r="C7">
            <v>92.137742255440529</v>
          </cell>
          <cell r="D7">
            <v>73.223492540185504</v>
          </cell>
          <cell r="E7">
            <v>81.332996378368222</v>
          </cell>
          <cell r="F7">
            <v>85.118745965086987</v>
          </cell>
          <cell r="G7">
            <v>86.901695699304071</v>
          </cell>
          <cell r="H7">
            <v>85.85933724964508</v>
          </cell>
          <cell r="I7">
            <v>84.720839941964698</v>
          </cell>
          <cell r="J7">
            <v>85.905220629176583</v>
          </cell>
        </row>
        <row r="8">
          <cell r="A8" t="str">
            <v>Private business</v>
          </cell>
          <cell r="B8">
            <v>680.4039498836064</v>
          </cell>
          <cell r="C8">
            <v>656.86067553475266</v>
          </cell>
          <cell r="D8">
            <v>482.08314117594705</v>
          </cell>
          <cell r="E8">
            <v>567.19045054503488</v>
          </cell>
          <cell r="F8">
            <v>606.01140487384623</v>
          </cell>
          <cell r="G8">
            <v>582.6121254349523</v>
          </cell>
          <cell r="H8">
            <v>593.4651944376958</v>
          </cell>
          <cell r="I8">
            <v>591.27050317257158</v>
          </cell>
          <cell r="J8">
            <v>616.1930858687623</v>
          </cell>
        </row>
      </sheetData>
      <sheetData sheetId="1" refreshError="1"/>
      <sheetData sheetId="2">
        <row r="5">
          <cell r="B5" t="str">
            <v>general government (R bns)</v>
          </cell>
          <cell r="C5" t="str">
            <v>SOCs (R bns)</v>
          </cell>
          <cell r="D5" t="str">
            <v>Private business (R bns)</v>
          </cell>
          <cell r="E5" t="str">
            <v>Investment as % of GDP (right axis)</v>
          </cell>
        </row>
        <row r="6">
          <cell r="A6">
            <v>2010</v>
          </cell>
          <cell r="B6">
            <v>164.08018009776592</v>
          </cell>
          <cell r="C6">
            <v>154.23902279329658</v>
          </cell>
          <cell r="D6">
            <v>584.84031104003702</v>
          </cell>
          <cell r="E6">
            <v>0.18223900886368499</v>
          </cell>
        </row>
        <row r="7">
          <cell r="B7">
            <v>158.78691043411212</v>
          </cell>
          <cell r="C7">
            <v>147.03372430156372</v>
          </cell>
          <cell r="D7">
            <v>571.34203903538832</v>
          </cell>
          <cell r="E7">
            <v>0.17680398223103785</v>
          </cell>
        </row>
        <row r="8">
          <cell r="B8">
            <v>156.37200498574711</v>
          </cell>
          <cell r="C8">
            <v>144.81665270216592</v>
          </cell>
          <cell r="D8">
            <v>598.72356194029226</v>
          </cell>
          <cell r="E8">
            <v>0.17420410150164864</v>
          </cell>
        </row>
        <row r="9">
          <cell r="B9">
            <v>177.38487079693346</v>
          </cell>
          <cell r="C9">
            <v>147.07846648480162</v>
          </cell>
          <cell r="D9">
            <v>605.66955143163636</v>
          </cell>
          <cell r="E9">
            <v>0.17571254027470726</v>
          </cell>
        </row>
        <row r="10">
          <cell r="A10">
            <v>2011</v>
          </cell>
          <cell r="B10">
            <v>212.58218658318461</v>
          </cell>
          <cell r="C10">
            <v>149.31847016472457</v>
          </cell>
          <cell r="D10">
            <v>603.70924644745264</v>
          </cell>
          <cell r="E10">
            <v>0.17935167331110666</v>
          </cell>
        </row>
        <row r="11">
          <cell r="B11">
            <v>175.2822792773936</v>
          </cell>
          <cell r="C11">
            <v>158.7064011497869</v>
          </cell>
          <cell r="D11">
            <v>599.41041204066164</v>
          </cell>
          <cell r="E11">
            <v>0.17324598072044076</v>
          </cell>
        </row>
        <row r="12">
          <cell r="B12">
            <v>170.57067774497759</v>
          </cell>
          <cell r="C12">
            <v>167.86192400145273</v>
          </cell>
          <cell r="D12">
            <v>637.6622589920687</v>
          </cell>
          <cell r="E12">
            <v>0.176439526353947</v>
          </cell>
        </row>
        <row r="13">
          <cell r="B13">
            <v>175.04719773248496</v>
          </cell>
          <cell r="C13">
            <v>161.80219114373048</v>
          </cell>
          <cell r="D13">
            <v>645.85127779412937</v>
          </cell>
          <cell r="E13">
            <v>0.17809638236718606</v>
          </cell>
        </row>
        <row r="14">
          <cell r="A14">
            <v>2012</v>
          </cell>
          <cell r="B14">
            <v>175.47410169122125</v>
          </cell>
          <cell r="C14">
            <v>153.83806339214837</v>
          </cell>
          <cell r="D14">
            <v>630.51807647491967</v>
          </cell>
          <cell r="E14">
            <v>0.17602683679543035</v>
          </cell>
        </row>
        <row r="15">
          <cell r="B15">
            <v>162.59144998281917</v>
          </cell>
          <cell r="C15">
            <v>158.19193394517589</v>
          </cell>
          <cell r="D15">
            <v>665.34017879572252</v>
          </cell>
          <cell r="E15">
            <v>0.18142419643312116</v>
          </cell>
        </row>
        <row r="16">
          <cell r="B16">
            <v>174.42880050979463</v>
          </cell>
          <cell r="C16">
            <v>161.31480987268623</v>
          </cell>
          <cell r="D16">
            <v>637.52021225324461</v>
          </cell>
          <cell r="E16">
            <v>0.17622478897936811</v>
          </cell>
        </row>
        <row r="17">
          <cell r="B17">
            <v>188.70606055152012</v>
          </cell>
          <cell r="C17">
            <v>166.38898601273223</v>
          </cell>
          <cell r="D17">
            <v>650.87656798206945</v>
          </cell>
          <cell r="E17">
            <v>0.18075997027388185</v>
          </cell>
        </row>
        <row r="18">
          <cell r="A18">
            <v>2013</v>
          </cell>
          <cell r="B18">
            <v>181.87809671392122</v>
          </cell>
          <cell r="C18">
            <v>174.56396018698783</v>
          </cell>
          <cell r="D18">
            <v>645.21958196846413</v>
          </cell>
          <cell r="E18">
            <v>0.17973190309396461</v>
          </cell>
        </row>
        <row r="19">
          <cell r="B19">
            <v>177.32276531421533</v>
          </cell>
          <cell r="C19">
            <v>183.55689879699543</v>
          </cell>
          <cell r="D19">
            <v>664.42243105958721</v>
          </cell>
          <cell r="E19">
            <v>0.18431922594653208</v>
          </cell>
        </row>
        <row r="20">
          <cell r="B20">
            <v>172.7260615640825</v>
          </cell>
          <cell r="C20">
            <v>184.46669623568272</v>
          </cell>
          <cell r="D20">
            <v>690.89035137005931</v>
          </cell>
          <cell r="E20">
            <v>0.18897055335506407</v>
          </cell>
        </row>
        <row r="21">
          <cell r="B21">
            <v>177.55519318358196</v>
          </cell>
          <cell r="C21">
            <v>189.58991629573364</v>
          </cell>
          <cell r="D21">
            <v>691.2999605763664</v>
          </cell>
          <cell r="E21">
            <v>0.18984282574011441</v>
          </cell>
        </row>
        <row r="22">
          <cell r="A22">
            <v>2014</v>
          </cell>
          <cell r="B22">
            <v>184.53965762597298</v>
          </cell>
          <cell r="C22">
            <v>172.78512584350776</v>
          </cell>
          <cell r="D22">
            <v>681.32165957016787</v>
          </cell>
          <cell r="E22">
            <v>0.18854037810318605</v>
          </cell>
        </row>
        <row r="23">
          <cell r="B23">
            <v>188.23757333031332</v>
          </cell>
          <cell r="C23">
            <v>161.21072308045686</v>
          </cell>
          <cell r="D23">
            <v>655.15964346569194</v>
          </cell>
          <cell r="E23">
            <v>0.18089754774481012</v>
          </cell>
        </row>
        <row r="24">
          <cell r="B24">
            <v>187.26630646218752</v>
          </cell>
          <cell r="C24">
            <v>162.41989867247895</v>
          </cell>
          <cell r="D24">
            <v>654.11300299373499</v>
          </cell>
          <cell r="E24">
            <v>0.18054045274948882</v>
          </cell>
        </row>
        <row r="25">
          <cell r="B25">
            <v>184.36798941158384</v>
          </cell>
          <cell r="C25">
            <v>172.53403396886631</v>
          </cell>
          <cell r="D25">
            <v>677.18554170330412</v>
          </cell>
          <cell r="E25">
            <v>0.1822669603140683</v>
          </cell>
        </row>
        <row r="26">
          <cell r="A26">
            <v>2015</v>
          </cell>
          <cell r="B26">
            <v>187.24317475717476</v>
          </cell>
          <cell r="C26">
            <v>178.62618741529789</v>
          </cell>
          <cell r="D26">
            <v>663.39215716478941</v>
          </cell>
          <cell r="E26">
            <v>0.17823064552980628</v>
          </cell>
        </row>
        <row r="27">
          <cell r="B27">
            <v>194.51270611125349</v>
          </cell>
          <cell r="C27">
            <v>176.22539833376953</v>
          </cell>
          <cell r="D27">
            <v>651.98844236916295</v>
          </cell>
          <cell r="E27">
            <v>0.17893660057079597</v>
          </cell>
        </row>
        <row r="28">
          <cell r="B28">
            <v>209.96245215204354</v>
          </cell>
          <cell r="C28">
            <v>179.02898384579231</v>
          </cell>
          <cell r="D28">
            <v>661.63216024031874</v>
          </cell>
          <cell r="E28">
            <v>0.1833933809995438</v>
          </cell>
        </row>
        <row r="29">
          <cell r="B29">
            <v>223.24346093559743</v>
          </cell>
          <cell r="C29">
            <v>169.86522485808084</v>
          </cell>
          <cell r="D29">
            <v>640.68804054784084</v>
          </cell>
          <cell r="E29">
            <v>0.17975758565082803</v>
          </cell>
        </row>
        <row r="30">
          <cell r="A30">
            <v>2016</v>
          </cell>
          <cell r="B30">
            <v>223.70386466629299</v>
          </cell>
          <cell r="C30">
            <v>162.92753079459041</v>
          </cell>
          <cell r="D30">
            <v>642.21196230545377</v>
          </cell>
          <cell r="E30">
            <v>0.179076253059199</v>
          </cell>
        </row>
        <row r="31">
          <cell r="B31">
            <v>219.20018575191455</v>
          </cell>
          <cell r="C31">
            <v>160.74725046957303</v>
          </cell>
          <cell r="D31">
            <v>662.91238719323474</v>
          </cell>
          <cell r="E31">
            <v>0.18085799585478968</v>
          </cell>
        </row>
        <row r="32">
          <cell r="B32">
            <v>198.92092687857283</v>
          </cell>
          <cell r="C32">
            <v>153.80709977785989</v>
          </cell>
          <cell r="D32">
            <v>627.90016871241062</v>
          </cell>
          <cell r="E32">
            <v>0.16867778726128621</v>
          </cell>
        </row>
        <row r="33">
          <cell r="B33">
            <v>189.30966417867828</v>
          </cell>
          <cell r="C33">
            <v>154.21644853507993</v>
          </cell>
          <cell r="D33">
            <v>662.6869455501419</v>
          </cell>
          <cell r="E33">
            <v>0.16937727463732058</v>
          </cell>
        </row>
        <row r="34">
          <cell r="A34">
            <v>2017</v>
          </cell>
          <cell r="B34">
            <v>187.65090169752301</v>
          </cell>
          <cell r="C34">
            <v>151.60692819439925</v>
          </cell>
          <cell r="D34">
            <v>663.40845610429392</v>
          </cell>
          <cell r="E34">
            <v>0.16599831008290913</v>
          </cell>
        </row>
        <row r="35">
          <cell r="B35">
            <v>186.26721858653718</v>
          </cell>
          <cell r="C35">
            <v>145.81427435902268</v>
          </cell>
          <cell r="D35">
            <v>644.09052859311112</v>
          </cell>
          <cell r="E35">
            <v>0.16165539883297073</v>
          </cell>
        </row>
        <row r="36">
          <cell r="B36">
            <v>194.55527299790288</v>
          </cell>
          <cell r="C36">
            <v>140.13002856812528</v>
          </cell>
          <cell r="D36">
            <v>658.42866606205098</v>
          </cell>
          <cell r="E36">
            <v>0.16301530635187989</v>
          </cell>
        </row>
        <row r="37">
          <cell r="B37">
            <v>179.54199475462283</v>
          </cell>
          <cell r="C37">
            <v>139.97925630097461</v>
          </cell>
          <cell r="D37">
            <v>684.70363424024174</v>
          </cell>
          <cell r="E37">
            <v>0.16527351345279095</v>
          </cell>
        </row>
        <row r="38">
          <cell r="A38">
            <v>2018</v>
          </cell>
          <cell r="B38">
            <v>172.35265908408556</v>
          </cell>
          <cell r="C38">
            <v>134.03424198756426</v>
          </cell>
          <cell r="D38">
            <v>688.84134534777877</v>
          </cell>
          <cell r="E38">
            <v>0.16198557842785224</v>
          </cell>
        </row>
        <row r="39">
          <cell r="B39">
            <v>167.25804160897113</v>
          </cell>
          <cell r="C39">
            <v>127.91668911627532</v>
          </cell>
          <cell r="D39">
            <v>689.65258498752291</v>
          </cell>
          <cell r="E39">
            <v>0.1582023395309011</v>
          </cell>
        </row>
        <row r="40">
          <cell r="B40">
            <v>171.28048395596505</v>
          </cell>
          <cell r="C40">
            <v>119.84043896709618</v>
          </cell>
          <cell r="D40">
            <v>685.34491406721531</v>
          </cell>
          <cell r="E40">
            <v>0.15812510241759775</v>
          </cell>
        </row>
        <row r="41">
          <cell r="B41">
            <v>173.70190261260126</v>
          </cell>
          <cell r="C41">
            <v>109.42704129141471</v>
          </cell>
          <cell r="D41">
            <v>667.68492451748705</v>
          </cell>
          <cell r="E41">
            <v>0.15581720870240617</v>
          </cell>
        </row>
        <row r="42">
          <cell r="A42">
            <v>2019</v>
          </cell>
          <cell r="B42">
            <v>176.23463797450609</v>
          </cell>
          <cell r="C42">
            <v>101.11245476023734</v>
          </cell>
          <cell r="D42">
            <v>685.7489520603325</v>
          </cell>
          <cell r="E42">
            <v>0.156756899745287</v>
          </cell>
        </row>
        <row r="43">
          <cell r="B43">
            <v>171.45148868866141</v>
          </cell>
          <cell r="C43">
            <v>96.489647959805225</v>
          </cell>
          <cell r="D43">
            <v>686.10059535314622</v>
          </cell>
          <cell r="E43">
            <v>0.15345680981729415</v>
          </cell>
        </row>
        <row r="44">
          <cell r="B44">
            <v>164.03503438379866</v>
          </cell>
          <cell r="C44">
            <v>95.639534910656351</v>
          </cell>
          <cell r="D44">
            <v>706.00335735657609</v>
          </cell>
          <cell r="E44">
            <v>0.15511398679451391</v>
          </cell>
        </row>
        <row r="45">
          <cell r="B45">
            <v>160.09674235541141</v>
          </cell>
          <cell r="C45">
            <v>92.363169096303693</v>
          </cell>
          <cell r="D45">
            <v>680.4039498836064</v>
          </cell>
          <cell r="E45">
            <v>0.14881653064664765</v>
          </cell>
        </row>
        <row r="46">
          <cell r="A46">
            <v>2020</v>
          </cell>
          <cell r="B46">
            <v>154.90502947631418</v>
          </cell>
          <cell r="C46">
            <v>92.137742255440529</v>
          </cell>
          <cell r="D46">
            <v>656.86067553475266</v>
          </cell>
          <cell r="E46">
            <v>0.1418250704490075</v>
          </cell>
        </row>
        <row r="47">
          <cell r="B47">
            <v>152.11888745205417</v>
          </cell>
          <cell r="C47">
            <v>73.223492540185504</v>
          </cell>
          <cell r="D47">
            <v>482.08314117594705</v>
          </cell>
          <cell r="E47">
            <v>0.13323709821066024</v>
          </cell>
        </row>
        <row r="48">
          <cell r="B48">
            <v>148.81374984630818</v>
          </cell>
          <cell r="C48">
            <v>81.332996378368222</v>
          </cell>
          <cell r="D48">
            <v>567.19045054503488</v>
          </cell>
          <cell r="E48">
            <v>0.13499471086666207</v>
          </cell>
        </row>
        <row r="49">
          <cell r="B49">
            <v>148.06316539181785</v>
          </cell>
          <cell r="C49">
            <v>85.118745965086987</v>
          </cell>
          <cell r="D49">
            <v>606.01140487384623</v>
          </cell>
          <cell r="E49">
            <v>0.13748084081496151</v>
          </cell>
        </row>
        <row r="50">
          <cell r="A50">
            <v>2021</v>
          </cell>
          <cell r="B50">
            <v>147.89798075857618</v>
          </cell>
          <cell r="C50">
            <v>86.901695699304071</v>
          </cell>
          <cell r="D50">
            <v>582.6121254349523</v>
          </cell>
          <cell r="E50">
            <v>0.12991379584061899</v>
          </cell>
        </row>
        <row r="51">
          <cell r="B51">
            <v>149.80460261698386</v>
          </cell>
          <cell r="C51">
            <v>85.85933724964508</v>
          </cell>
          <cell r="D51">
            <v>593.4651944376958</v>
          </cell>
          <cell r="E51">
            <v>0.13014063329170961</v>
          </cell>
        </row>
        <row r="52">
          <cell r="B52">
            <v>149.57489235153989</v>
          </cell>
          <cell r="C52">
            <v>84.720839941964698</v>
          </cell>
          <cell r="D52">
            <v>591.27050317257158</v>
          </cell>
          <cell r="E52">
            <v>0.13190336493845892</v>
          </cell>
        </row>
        <row r="53">
          <cell r="B53">
            <v>139.12516931083329</v>
          </cell>
          <cell r="C53">
            <v>85.905220629176583</v>
          </cell>
          <cell r="D53">
            <v>616.1930858687623</v>
          </cell>
          <cell r="E53">
            <v>0.13528769624234752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zoomScale="64" zoomScaleNormal="64" workbookViewId="0">
      <pane xSplit="1" ySplit="3" topLeftCell="B4" activePane="bottomRight" state="frozen"/>
      <selection activeCell="W4" sqref="W4"/>
      <selection pane="topRight" activeCell="W4" sqref="W4"/>
      <selection pane="bottomLeft" activeCell="W4" sqref="W4"/>
      <selection pane="bottomRight" activeCell="M31" sqref="M31"/>
    </sheetView>
  </sheetViews>
  <sheetFormatPr defaultRowHeight="14.5" x14ac:dyDescent="0.35"/>
  <cols>
    <col min="1" max="1" width="7.26953125" customWidth="1"/>
    <col min="4" max="4" width="8.7265625" style="1"/>
  </cols>
  <sheetData>
    <row r="1" spans="1:4" ht="26" x14ac:dyDescent="0.6">
      <c r="A1" s="7" t="s">
        <v>93</v>
      </c>
    </row>
    <row r="2" spans="1:4" x14ac:dyDescent="0.35">
      <c r="A2" s="8" t="s">
        <v>92</v>
      </c>
    </row>
    <row r="3" spans="1:4" ht="26" x14ac:dyDescent="0.6">
      <c r="A3" s="7"/>
      <c r="D3" s="4"/>
    </row>
    <row r="4" spans="1:4" x14ac:dyDescent="0.35">
      <c r="A4" s="5">
        <v>1994</v>
      </c>
      <c r="B4" s="2">
        <v>-4.7133492258133458E-4</v>
      </c>
      <c r="D4" s="4"/>
    </row>
    <row r="5" spans="1:4" x14ac:dyDescent="0.35">
      <c r="A5" s="5"/>
      <c r="B5" s="2">
        <v>9.7566198637673018E-3</v>
      </c>
      <c r="D5" s="4"/>
    </row>
    <row r="6" spans="1:4" x14ac:dyDescent="0.35">
      <c r="A6" s="5"/>
      <c r="B6" s="2">
        <v>1.1245152337437947E-2</v>
      </c>
      <c r="D6" s="4"/>
    </row>
    <row r="7" spans="1:4" x14ac:dyDescent="0.35">
      <c r="A7" s="5"/>
      <c r="B7" s="2">
        <v>1.8582953859177076E-2</v>
      </c>
      <c r="D7" s="4"/>
    </row>
    <row r="8" spans="1:4" x14ac:dyDescent="0.35">
      <c r="A8" s="5">
        <v>1995</v>
      </c>
      <c r="B8" s="2">
        <v>2.4994674568008524E-3</v>
      </c>
      <c r="D8" s="4"/>
    </row>
    <row r="9" spans="1:4" x14ac:dyDescent="0.35">
      <c r="A9" s="5"/>
      <c r="B9" s="2">
        <v>2.8748405134577659E-3</v>
      </c>
      <c r="D9" s="4"/>
    </row>
    <row r="10" spans="1:4" x14ac:dyDescent="0.35">
      <c r="A10" s="5"/>
      <c r="B10" s="2">
        <v>6.6346296747230582E-3</v>
      </c>
      <c r="D10" s="4"/>
    </row>
    <row r="11" spans="1:4" x14ac:dyDescent="0.35">
      <c r="A11" s="5"/>
      <c r="B11" s="2">
        <v>3.3636667019540933E-3</v>
      </c>
      <c r="D11" s="4"/>
    </row>
    <row r="12" spans="1:4" x14ac:dyDescent="0.35">
      <c r="A12" s="5">
        <v>1996</v>
      </c>
      <c r="B12" s="2">
        <v>1.8524983038061604E-2</v>
      </c>
      <c r="D12" s="4"/>
    </row>
    <row r="13" spans="1:4" x14ac:dyDescent="0.35">
      <c r="A13" s="5"/>
      <c r="B13" s="2">
        <v>1.1913589158366822E-2</v>
      </c>
      <c r="D13" s="4"/>
    </row>
    <row r="14" spans="1:4" x14ac:dyDescent="0.35">
      <c r="A14" s="5"/>
      <c r="B14" s="2">
        <v>1.1914841545854538E-2</v>
      </c>
      <c r="D14" s="4"/>
    </row>
    <row r="15" spans="1:4" x14ac:dyDescent="0.35">
      <c r="A15" s="5"/>
      <c r="B15" s="2">
        <v>9.3817146318699862E-3</v>
      </c>
      <c r="D15" s="4"/>
    </row>
    <row r="16" spans="1:4" x14ac:dyDescent="0.35">
      <c r="A16" s="5">
        <v>1997</v>
      </c>
      <c r="B16" s="2">
        <v>4.6421677875430056E-3</v>
      </c>
      <c r="D16" s="4"/>
    </row>
    <row r="17" spans="1:4" x14ac:dyDescent="0.35">
      <c r="A17" s="5"/>
      <c r="B17" s="2">
        <v>6.2741089497306834E-3</v>
      </c>
      <c r="D17" s="4"/>
    </row>
    <row r="18" spans="1:4" x14ac:dyDescent="0.35">
      <c r="A18" s="5"/>
      <c r="B18" s="2">
        <v>9.9423784325125553E-4</v>
      </c>
      <c r="D18" s="4"/>
    </row>
    <row r="19" spans="1:4" x14ac:dyDescent="0.35">
      <c r="A19" s="5"/>
      <c r="B19" s="2">
        <v>1.3815333373434768E-4</v>
      </c>
      <c r="D19" s="4"/>
    </row>
    <row r="20" spans="1:4" x14ac:dyDescent="0.35">
      <c r="A20" s="5">
        <v>1998</v>
      </c>
      <c r="B20" s="2">
        <v>2.6270385036457622E-3</v>
      </c>
      <c r="D20" s="4"/>
    </row>
    <row r="21" spans="1:4" x14ac:dyDescent="0.35">
      <c r="A21" s="5"/>
      <c r="B21" s="2">
        <v>1.414253049444758E-3</v>
      </c>
      <c r="D21" s="4"/>
    </row>
    <row r="22" spans="1:4" x14ac:dyDescent="0.35">
      <c r="A22" s="5"/>
      <c r="B22" s="2">
        <v>-2.1903341686316802E-3</v>
      </c>
      <c r="D22" s="4"/>
    </row>
    <row r="23" spans="1:4" x14ac:dyDescent="0.35">
      <c r="A23" s="5"/>
      <c r="B23" s="2">
        <v>9.6284345307862118E-4</v>
      </c>
      <c r="D23" s="4"/>
    </row>
    <row r="24" spans="1:4" x14ac:dyDescent="0.35">
      <c r="A24" s="5">
        <v>1999</v>
      </c>
      <c r="B24" s="2">
        <v>9.6106895421861349E-3</v>
      </c>
      <c r="D24" s="4"/>
    </row>
    <row r="25" spans="1:4" x14ac:dyDescent="0.35">
      <c r="A25" s="5"/>
      <c r="B25" s="2">
        <v>7.9589020389099208E-3</v>
      </c>
      <c r="D25" s="4"/>
    </row>
    <row r="26" spans="1:4" x14ac:dyDescent="0.35">
      <c r="A26" s="5"/>
      <c r="B26" s="2">
        <v>1.0918972593946474E-2</v>
      </c>
      <c r="D26" s="4"/>
    </row>
    <row r="27" spans="1:4" x14ac:dyDescent="0.35">
      <c r="A27" s="5"/>
      <c r="B27" s="2">
        <v>1.0999821584012581E-2</v>
      </c>
      <c r="D27" s="4"/>
    </row>
    <row r="28" spans="1:4" x14ac:dyDescent="0.35">
      <c r="A28" s="5">
        <v>2000</v>
      </c>
      <c r="B28" s="2">
        <v>1.1688399926261583E-2</v>
      </c>
      <c r="D28" s="4"/>
    </row>
    <row r="29" spans="1:4" x14ac:dyDescent="0.35">
      <c r="A29" s="5"/>
      <c r="B29" s="2">
        <v>9.1999078327755779E-3</v>
      </c>
      <c r="D29" s="4"/>
    </row>
    <row r="30" spans="1:4" x14ac:dyDescent="0.35">
      <c r="A30" s="5"/>
      <c r="B30" s="2">
        <v>9.9039428763350035E-3</v>
      </c>
      <c r="D30" s="4"/>
    </row>
    <row r="31" spans="1:4" x14ac:dyDescent="0.35">
      <c r="A31" s="5"/>
      <c r="B31" s="2">
        <v>8.5095467046614193E-3</v>
      </c>
      <c r="D31" s="4"/>
    </row>
    <row r="32" spans="1:4" x14ac:dyDescent="0.35">
      <c r="A32" s="5">
        <v>2001</v>
      </c>
      <c r="B32" s="2">
        <v>6.1451184646779122E-3</v>
      </c>
      <c r="D32" s="4"/>
    </row>
    <row r="33" spans="1:4" x14ac:dyDescent="0.35">
      <c r="A33" s="5"/>
      <c r="B33" s="2">
        <v>4.9970441205888783E-3</v>
      </c>
      <c r="D33" s="4"/>
    </row>
    <row r="34" spans="1:4" x14ac:dyDescent="0.35">
      <c r="A34" s="5"/>
      <c r="B34" s="2">
        <v>2.6574794215044051E-3</v>
      </c>
      <c r="D34" s="4"/>
    </row>
    <row r="35" spans="1:4" x14ac:dyDescent="0.35">
      <c r="A35" s="5"/>
      <c r="B35" s="2">
        <v>7.6932290380802293E-3</v>
      </c>
      <c r="D35" s="4"/>
    </row>
    <row r="36" spans="1:4" x14ac:dyDescent="0.35">
      <c r="A36" s="5">
        <v>2002</v>
      </c>
      <c r="B36" s="2">
        <v>1.0860090271194611E-2</v>
      </c>
      <c r="D36" s="4"/>
    </row>
    <row r="37" spans="1:4" x14ac:dyDescent="0.35">
      <c r="A37" s="5"/>
      <c r="B37" s="2">
        <v>1.2688591870982702E-2</v>
      </c>
      <c r="D37" s="4"/>
    </row>
    <row r="38" spans="1:4" x14ac:dyDescent="0.35">
      <c r="A38" s="5"/>
      <c r="B38" s="2">
        <v>1.1318294922630923E-2</v>
      </c>
      <c r="D38" s="4"/>
    </row>
    <row r="39" spans="1:4" x14ac:dyDescent="0.35">
      <c r="A39" s="5"/>
      <c r="B39" s="2">
        <v>8.3198863115936383E-3</v>
      </c>
      <c r="D39" s="4"/>
    </row>
    <row r="40" spans="1:4" x14ac:dyDescent="0.35">
      <c r="A40" s="5">
        <v>2003</v>
      </c>
      <c r="B40" s="2">
        <v>6.3476230694994307E-3</v>
      </c>
      <c r="D40" s="4"/>
    </row>
    <row r="41" spans="1:4" x14ac:dyDescent="0.35">
      <c r="A41" s="5"/>
      <c r="B41" s="2">
        <v>4.8836948048669448E-3</v>
      </c>
      <c r="D41" s="4"/>
    </row>
    <row r="42" spans="1:4" x14ac:dyDescent="0.35">
      <c r="A42" s="5"/>
      <c r="B42" s="2">
        <v>5.4269059072238335E-3</v>
      </c>
      <c r="D42" s="4"/>
    </row>
    <row r="43" spans="1:4" x14ac:dyDescent="0.35">
      <c r="A43" s="5"/>
      <c r="B43" s="2">
        <v>5.7693128266878002E-3</v>
      </c>
      <c r="D43" s="4"/>
    </row>
    <row r="44" spans="1:4" x14ac:dyDescent="0.35">
      <c r="A44" s="5">
        <v>2004</v>
      </c>
      <c r="B44" s="2">
        <v>1.513781621841348E-2</v>
      </c>
      <c r="D44" s="4"/>
    </row>
    <row r="45" spans="1:4" x14ac:dyDescent="0.35">
      <c r="A45" s="5"/>
      <c r="B45" s="2">
        <v>1.3974499245385852E-2</v>
      </c>
      <c r="D45" s="4"/>
    </row>
    <row r="46" spans="1:4" x14ac:dyDescent="0.35">
      <c r="A46" s="5"/>
      <c r="B46" s="2">
        <v>1.6351179575896158E-2</v>
      </c>
      <c r="D46" s="4"/>
    </row>
    <row r="47" spans="1:4" x14ac:dyDescent="0.35">
      <c r="A47" s="5"/>
      <c r="B47" s="2">
        <v>1.0679301033353683E-2</v>
      </c>
      <c r="D47" s="4"/>
    </row>
    <row r="48" spans="1:4" x14ac:dyDescent="0.35">
      <c r="A48" s="5">
        <v>2005</v>
      </c>
      <c r="B48" s="2">
        <v>1.0165997447253439E-2</v>
      </c>
      <c r="D48" s="4"/>
    </row>
    <row r="49" spans="1:4" x14ac:dyDescent="0.35">
      <c r="A49" s="5"/>
      <c r="B49" s="2">
        <v>1.7945539735341853E-2</v>
      </c>
      <c r="D49" s="4"/>
    </row>
    <row r="50" spans="1:4" x14ac:dyDescent="0.35">
      <c r="A50" s="5"/>
      <c r="B50" s="2">
        <v>1.3636185403032242E-2</v>
      </c>
      <c r="D50" s="4"/>
    </row>
    <row r="51" spans="1:4" x14ac:dyDescent="0.35">
      <c r="A51" s="5"/>
      <c r="B51" s="2">
        <v>6.6935606296185668E-3</v>
      </c>
      <c r="D51" s="4"/>
    </row>
    <row r="52" spans="1:4" x14ac:dyDescent="0.35">
      <c r="A52" s="5">
        <v>2006</v>
      </c>
      <c r="B52" s="2">
        <v>1.7571684316958214E-2</v>
      </c>
      <c r="D52" s="4"/>
    </row>
    <row r="53" spans="1:4" x14ac:dyDescent="0.35">
      <c r="A53" s="5"/>
      <c r="B53" s="2">
        <v>1.4202436253424988E-2</v>
      </c>
      <c r="D53" s="4"/>
    </row>
    <row r="54" spans="1:4" x14ac:dyDescent="0.35">
      <c r="A54" s="5"/>
      <c r="B54" s="2">
        <v>1.3811529745072493E-2</v>
      </c>
      <c r="D54" s="4"/>
    </row>
    <row r="55" spans="1:4" x14ac:dyDescent="0.35">
      <c r="A55" s="5"/>
      <c r="B55" s="2">
        <v>1.3828179232528992E-2</v>
      </c>
      <c r="D55" s="4"/>
    </row>
    <row r="56" spans="1:4" x14ac:dyDescent="0.35">
      <c r="A56" s="5">
        <v>2007</v>
      </c>
      <c r="B56" s="2">
        <v>1.6236720047158926E-2</v>
      </c>
      <c r="D56" s="4"/>
    </row>
    <row r="57" spans="1:4" x14ac:dyDescent="0.35">
      <c r="A57" s="5"/>
      <c r="B57" s="2">
        <v>8.1955799541209018E-3</v>
      </c>
      <c r="D57" s="4"/>
    </row>
    <row r="58" spans="1:4" x14ac:dyDescent="0.35">
      <c r="A58" s="5"/>
      <c r="B58" s="2">
        <v>1.1719351832540914E-2</v>
      </c>
      <c r="D58" s="4"/>
    </row>
    <row r="59" spans="1:4" x14ac:dyDescent="0.35">
      <c r="A59" s="5"/>
      <c r="B59" s="2">
        <v>1.4170797245472988E-2</v>
      </c>
      <c r="D59" s="4"/>
    </row>
    <row r="60" spans="1:4" x14ac:dyDescent="0.35">
      <c r="A60" s="5">
        <v>2008</v>
      </c>
      <c r="B60" s="2">
        <v>4.200052698526191E-3</v>
      </c>
      <c r="D60" s="4"/>
    </row>
    <row r="61" spans="1:4" x14ac:dyDescent="0.35">
      <c r="A61" s="5"/>
      <c r="B61" s="2">
        <v>1.2208871395048337E-2</v>
      </c>
      <c r="D61" s="4"/>
    </row>
    <row r="62" spans="1:4" x14ac:dyDescent="0.35">
      <c r="A62" s="5"/>
      <c r="B62" s="2">
        <v>2.3893335016145212E-3</v>
      </c>
      <c r="D62" s="4"/>
    </row>
    <row r="63" spans="1:4" x14ac:dyDescent="0.35">
      <c r="A63" s="5"/>
      <c r="B63" s="2">
        <v>-5.6924852404030002E-3</v>
      </c>
      <c r="D63" s="4"/>
    </row>
    <row r="64" spans="1:4" x14ac:dyDescent="0.35">
      <c r="A64" s="5">
        <v>2009</v>
      </c>
      <c r="B64" s="2">
        <v>-1.5555425976118475E-2</v>
      </c>
      <c r="D64" s="4"/>
    </row>
    <row r="65" spans="1:4" x14ac:dyDescent="0.35">
      <c r="A65" s="5"/>
      <c r="B65" s="2">
        <v>-3.4321137221483555E-3</v>
      </c>
      <c r="D65" s="4"/>
    </row>
    <row r="66" spans="1:4" x14ac:dyDescent="0.35">
      <c r="A66" s="5"/>
      <c r="B66" s="2">
        <v>2.3190719909902402E-3</v>
      </c>
      <c r="D66" s="4"/>
    </row>
    <row r="67" spans="1:4" x14ac:dyDescent="0.35">
      <c r="A67" s="5"/>
      <c r="B67" s="2">
        <v>6.6697167932647794E-3</v>
      </c>
      <c r="D67" s="4"/>
    </row>
    <row r="68" spans="1:4" x14ac:dyDescent="0.35">
      <c r="A68" s="5">
        <v>2010</v>
      </c>
      <c r="B68" s="2">
        <v>1.1667249068162411E-2</v>
      </c>
      <c r="D68" s="6"/>
    </row>
    <row r="69" spans="1:4" x14ac:dyDescent="0.35">
      <c r="A69" s="5"/>
      <c r="B69" s="2">
        <v>8.394119791030219E-3</v>
      </c>
      <c r="D69" s="6"/>
    </row>
    <row r="70" spans="1:4" x14ac:dyDescent="0.35">
      <c r="A70" s="5"/>
      <c r="B70" s="2">
        <v>8.9024630823741902E-3</v>
      </c>
      <c r="D70" s="6"/>
    </row>
    <row r="71" spans="1:4" x14ac:dyDescent="0.35">
      <c r="A71" s="5"/>
      <c r="B71" s="2">
        <v>9.3078134346715746E-3</v>
      </c>
      <c r="D71" s="6"/>
    </row>
    <row r="72" spans="1:4" x14ac:dyDescent="0.35">
      <c r="A72" s="5">
        <v>2011</v>
      </c>
      <c r="B72" s="2">
        <v>9.8480169218579938E-3</v>
      </c>
      <c r="D72" s="6"/>
    </row>
    <row r="73" spans="1:4" x14ac:dyDescent="0.35">
      <c r="A73" s="5"/>
      <c r="B73" s="2">
        <v>5.596715133178165E-3</v>
      </c>
      <c r="D73" s="6"/>
    </row>
    <row r="74" spans="1:4" x14ac:dyDescent="0.35">
      <c r="A74" s="5"/>
      <c r="B74" s="2">
        <v>4.1377111629474772E-3</v>
      </c>
      <c r="D74" s="6"/>
    </row>
    <row r="75" spans="1:4" x14ac:dyDescent="0.35">
      <c r="A75" s="5"/>
      <c r="B75" s="2">
        <v>6.8408623596842855E-3</v>
      </c>
      <c r="D75" s="6"/>
    </row>
    <row r="76" spans="1:4" x14ac:dyDescent="0.35">
      <c r="A76" s="5">
        <v>2012</v>
      </c>
      <c r="B76" s="2">
        <v>5.6684325344733555E-3</v>
      </c>
      <c r="D76" s="6"/>
    </row>
    <row r="77" spans="1:4" x14ac:dyDescent="0.35">
      <c r="A77" s="5"/>
      <c r="B77" s="2">
        <v>8.3473352076288698E-3</v>
      </c>
      <c r="D77" s="6"/>
    </row>
    <row r="78" spans="1:4" x14ac:dyDescent="0.35">
      <c r="A78" s="5"/>
      <c r="B78" s="2">
        <v>4.0655842081378513E-3</v>
      </c>
      <c r="D78" s="6"/>
    </row>
    <row r="79" spans="1:4" x14ac:dyDescent="0.35">
      <c r="A79" s="5"/>
      <c r="B79" s="2">
        <v>4.7694280200250017E-3</v>
      </c>
      <c r="D79" s="6"/>
    </row>
    <row r="80" spans="1:4" x14ac:dyDescent="0.35">
      <c r="A80" s="5">
        <v>2013</v>
      </c>
      <c r="B80" s="2">
        <v>7.7602471495237246E-3</v>
      </c>
      <c r="D80" s="4"/>
    </row>
    <row r="81" spans="1:4" x14ac:dyDescent="0.35">
      <c r="A81" s="5"/>
      <c r="B81" s="2">
        <v>7.2737858352649454E-3</v>
      </c>
      <c r="D81" s="4"/>
    </row>
    <row r="82" spans="1:4" x14ac:dyDescent="0.35">
      <c r="A82" s="5"/>
      <c r="B82" s="2">
        <v>4.7445959749716771E-3</v>
      </c>
      <c r="D82" s="4"/>
    </row>
    <row r="83" spans="1:4" x14ac:dyDescent="0.35">
      <c r="A83" s="5"/>
      <c r="B83" s="2">
        <v>5.3835202912677627E-3</v>
      </c>
      <c r="D83" s="4"/>
    </row>
    <row r="84" spans="1:4" x14ac:dyDescent="0.35">
      <c r="A84" s="5">
        <v>2014</v>
      </c>
      <c r="B84" s="2">
        <v>-1.3793495052292215E-3</v>
      </c>
      <c r="D84" s="4"/>
    </row>
    <row r="85" spans="1:4" x14ac:dyDescent="0.35">
      <c r="A85" s="5"/>
      <c r="B85" s="2">
        <v>3.9466659953117933E-3</v>
      </c>
      <c r="D85" s="4"/>
    </row>
    <row r="86" spans="1:4" x14ac:dyDescent="0.35">
      <c r="A86" s="5"/>
      <c r="B86" s="2">
        <v>4.8057925605446972E-3</v>
      </c>
      <c r="D86" s="4"/>
    </row>
    <row r="87" spans="1:4" x14ac:dyDescent="0.35">
      <c r="A87" s="5"/>
      <c r="B87" s="2">
        <v>7.4877563834854222E-3</v>
      </c>
      <c r="D87" s="4"/>
    </row>
    <row r="88" spans="1:4" x14ac:dyDescent="0.35">
      <c r="A88" s="5">
        <v>2015</v>
      </c>
      <c r="B88" s="2">
        <v>7.2235218227727493E-3</v>
      </c>
      <c r="D88" s="4"/>
    </row>
    <row r="89" spans="1:4" x14ac:dyDescent="0.35">
      <c r="A89" s="5"/>
      <c r="B89" s="2">
        <v>-8.442626298788114E-3</v>
      </c>
      <c r="D89" s="4"/>
    </row>
    <row r="90" spans="1:4" x14ac:dyDescent="0.35">
      <c r="A90" s="5"/>
      <c r="B90" s="2">
        <v>4.5042400976491592E-3</v>
      </c>
      <c r="D90" s="4"/>
    </row>
    <row r="91" spans="1:4" x14ac:dyDescent="0.35">
      <c r="A91" s="5"/>
      <c r="B91" s="2">
        <v>4.3346618430486483E-3</v>
      </c>
      <c r="D91" s="4"/>
    </row>
    <row r="92" spans="1:4" x14ac:dyDescent="0.35">
      <c r="A92" s="5">
        <v>2016</v>
      </c>
      <c r="B92" s="2">
        <v>2.3886475790229067E-3</v>
      </c>
      <c r="D92" s="4"/>
    </row>
    <row r="93" spans="1:4" x14ac:dyDescent="0.35">
      <c r="A93" s="5"/>
      <c r="B93" s="2">
        <v>9.6213852476267903E-4</v>
      </c>
      <c r="D93" s="4"/>
    </row>
    <row r="94" spans="1:4" x14ac:dyDescent="0.35">
      <c r="A94" s="5"/>
      <c r="B94" s="2">
        <v>-1.2183101536766827E-4</v>
      </c>
      <c r="D94" s="4"/>
    </row>
    <row r="95" spans="1:4" x14ac:dyDescent="0.35">
      <c r="A95" s="5"/>
      <c r="B95" s="2">
        <v>8.4913562659250097E-4</v>
      </c>
      <c r="D95" s="4"/>
    </row>
    <row r="96" spans="1:4" x14ac:dyDescent="0.35">
      <c r="A96" s="5">
        <v>2017</v>
      </c>
      <c r="B96" s="2">
        <v>4.7212570114936181E-3</v>
      </c>
      <c r="D96" s="4"/>
    </row>
    <row r="97" spans="1:4" x14ac:dyDescent="0.35">
      <c r="A97" s="5"/>
      <c r="B97" s="2">
        <v>5.4530290939673876E-3</v>
      </c>
      <c r="D97" s="4"/>
    </row>
    <row r="98" spans="1:4" x14ac:dyDescent="0.35">
      <c r="A98" s="5"/>
      <c r="B98" s="2">
        <v>1.8389597941168567E-3</v>
      </c>
      <c r="D98" s="4"/>
    </row>
    <row r="99" spans="1:4" x14ac:dyDescent="0.35">
      <c r="A99" s="5"/>
      <c r="B99" s="2">
        <v>3.9336109943264308E-3</v>
      </c>
      <c r="D99" s="4"/>
    </row>
    <row r="100" spans="1:4" x14ac:dyDescent="0.35">
      <c r="A100">
        <v>2018</v>
      </c>
      <c r="B100" s="2">
        <v>4.3900618858923046E-3</v>
      </c>
      <c r="D100" s="4"/>
    </row>
    <row r="101" spans="1:4" x14ac:dyDescent="0.35">
      <c r="B101" s="2">
        <v>-1.3414688473594172E-3</v>
      </c>
      <c r="D101" s="4"/>
    </row>
    <row r="102" spans="1:4" x14ac:dyDescent="0.35">
      <c r="B102" s="2">
        <v>1.0962455119796211E-2</v>
      </c>
      <c r="D102" s="4"/>
    </row>
    <row r="103" spans="1:4" x14ac:dyDescent="0.35">
      <c r="B103" s="2">
        <v>2.8418580781661706E-3</v>
      </c>
      <c r="D103" s="4"/>
    </row>
    <row r="104" spans="1:4" x14ac:dyDescent="0.35">
      <c r="A104">
        <v>2019</v>
      </c>
      <c r="B104" s="2">
        <v>-9.7645800012271522E-3</v>
      </c>
      <c r="D104" s="4"/>
    </row>
    <row r="105" spans="1:4" x14ac:dyDescent="0.35">
      <c r="B105" s="2">
        <v>4.8806039093207687E-3</v>
      </c>
      <c r="D105" s="4"/>
    </row>
    <row r="106" spans="1:4" x14ac:dyDescent="0.35">
      <c r="B106" s="2">
        <v>-1.9313642883389548E-4</v>
      </c>
      <c r="D106" s="4"/>
    </row>
    <row r="107" spans="1:4" x14ac:dyDescent="0.35">
      <c r="B107" s="2">
        <v>6.345011147688151E-4</v>
      </c>
      <c r="D107" s="4"/>
    </row>
    <row r="108" spans="1:4" x14ac:dyDescent="0.35">
      <c r="A108">
        <v>2020</v>
      </c>
      <c r="B108" s="2">
        <v>1.3621221830610875E-3</v>
      </c>
      <c r="D108" s="4"/>
    </row>
    <row r="109" spans="1:4" x14ac:dyDescent="0.35">
      <c r="B109" s="2">
        <v>-0.17394100273313273</v>
      </c>
      <c r="D109" s="4"/>
    </row>
    <row r="110" spans="1:4" x14ac:dyDescent="0.35">
      <c r="B110" s="2">
        <v>0.13892531719283885</v>
      </c>
      <c r="C110" s="40"/>
      <c r="D110" s="4"/>
    </row>
    <row r="111" spans="1:4" x14ac:dyDescent="0.35">
      <c r="B111" s="2">
        <v>2.5487169115408603E-2</v>
      </c>
      <c r="C111" s="40"/>
      <c r="D111" s="52"/>
    </row>
    <row r="112" spans="1:4" x14ac:dyDescent="0.35">
      <c r="A112">
        <v>2021</v>
      </c>
      <c r="B112" s="2">
        <v>1.0408590799372064E-2</v>
      </c>
      <c r="C112" s="40"/>
      <c r="D112" s="52"/>
    </row>
    <row r="113" spans="1:8" x14ac:dyDescent="0.35">
      <c r="B113" s="2">
        <v>1.3178691455761893E-2</v>
      </c>
      <c r="C113" s="40"/>
      <c r="D113" s="52"/>
      <c r="F113" s="2"/>
      <c r="H113" s="3"/>
    </row>
    <row r="114" spans="1:8" x14ac:dyDescent="0.35">
      <c r="B114" s="2">
        <v>-1.7273770766203511E-2</v>
      </c>
      <c r="C114" s="40"/>
      <c r="D114" s="52"/>
    </row>
    <row r="115" spans="1:8" x14ac:dyDescent="0.35">
      <c r="B115" s="2">
        <v>1.1634388232125481E-2</v>
      </c>
      <c r="C115" s="40"/>
      <c r="D115" s="52"/>
    </row>
    <row r="118" spans="1:8" x14ac:dyDescent="0.35">
      <c r="A118" t="s">
        <v>91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="56" zoomScaleNormal="56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4.5" x14ac:dyDescent="0.35"/>
  <cols>
    <col min="1" max="1" width="7.54296875" style="91" customWidth="1"/>
    <col min="2" max="2" width="5" style="49" customWidth="1"/>
    <col min="3" max="4" width="9.08984375" style="49" customWidth="1"/>
    <col min="5" max="5" width="9.36328125" style="49" bestFit="1" customWidth="1"/>
    <col min="6" max="7" width="8.7265625" style="49"/>
    <col min="8" max="8" width="6.6328125" style="49" customWidth="1"/>
    <col min="9" max="9" width="13.6328125" style="49" bestFit="1" customWidth="1"/>
    <col min="10" max="12" width="10.7265625" style="49" customWidth="1"/>
    <col min="13" max="13" width="8.7265625" style="49"/>
  </cols>
  <sheetData>
    <row r="1" spans="1:14" ht="26" x14ac:dyDescent="0.6">
      <c r="A1" s="51" t="s">
        <v>116</v>
      </c>
      <c r="N1" s="49"/>
    </row>
    <row r="2" spans="1:14" x14ac:dyDescent="0.35">
      <c r="A2" s="91" t="s">
        <v>195</v>
      </c>
      <c r="N2" s="49"/>
    </row>
    <row r="3" spans="1:14" x14ac:dyDescent="0.35">
      <c r="N3" s="49"/>
    </row>
    <row r="4" spans="1:14" x14ac:dyDescent="0.35">
      <c r="A4" s="49"/>
      <c r="C4" s="102" t="s">
        <v>117</v>
      </c>
      <c r="J4" s="49" t="s">
        <v>59</v>
      </c>
      <c r="N4" s="49"/>
    </row>
    <row r="5" spans="1:14" x14ac:dyDescent="0.35">
      <c r="A5" s="49"/>
      <c r="C5" s="49" t="s">
        <v>103</v>
      </c>
      <c r="D5" s="49" t="s">
        <v>102</v>
      </c>
      <c r="E5" s="49" t="s">
        <v>107</v>
      </c>
      <c r="F5" s="49" t="s">
        <v>108</v>
      </c>
      <c r="I5" s="49" t="s">
        <v>102</v>
      </c>
      <c r="J5" s="49" t="s">
        <v>103</v>
      </c>
    </row>
    <row r="6" spans="1:14" x14ac:dyDescent="0.35">
      <c r="A6" s="92">
        <v>2010</v>
      </c>
      <c r="B6" s="49">
        <v>1</v>
      </c>
      <c r="C6" s="93">
        <v>1.638516224836132</v>
      </c>
      <c r="D6" s="93">
        <v>1.2034054360132451</v>
      </c>
      <c r="E6" s="94">
        <v>100</v>
      </c>
      <c r="F6" s="94">
        <v>100</v>
      </c>
      <c r="G6" s="94">
        <v>100</v>
      </c>
      <c r="I6" s="49">
        <v>1203405.436013245</v>
      </c>
      <c r="J6" s="49">
        <v>1638.5162248361321</v>
      </c>
    </row>
    <row r="7" spans="1:14" x14ac:dyDescent="0.35">
      <c r="A7" s="92"/>
      <c r="B7" s="49">
        <v>2</v>
      </c>
      <c r="C7" s="93">
        <v>1.5743895982117613</v>
      </c>
      <c r="D7" s="93">
        <v>1.1862373375560502</v>
      </c>
      <c r="E7" s="94">
        <v>98.573373699052667</v>
      </c>
      <c r="F7" s="94">
        <v>96.086298954361354</v>
      </c>
      <c r="G7" s="94">
        <v>100</v>
      </c>
      <c r="I7" s="49">
        <v>1186237.3375560502</v>
      </c>
      <c r="J7" s="49">
        <v>1574.3895982117613</v>
      </c>
    </row>
    <row r="8" spans="1:14" x14ac:dyDescent="0.35">
      <c r="A8" s="92"/>
      <c r="B8" s="49">
        <v>3</v>
      </c>
      <c r="C8" s="93">
        <v>1.5987020231705791</v>
      </c>
      <c r="D8" s="93">
        <v>1.1914699527874089</v>
      </c>
      <c r="E8" s="94">
        <v>99.008191016206709</v>
      </c>
      <c r="F8" s="94">
        <v>97.570106352194657</v>
      </c>
      <c r="G8" s="94">
        <v>100</v>
      </c>
      <c r="I8" s="49">
        <v>1191469.9527874088</v>
      </c>
      <c r="J8" s="49">
        <v>1598.702023170579</v>
      </c>
    </row>
    <row r="9" spans="1:14" x14ac:dyDescent="0.35">
      <c r="A9" s="92"/>
      <c r="B9" s="49">
        <v>4</v>
      </c>
      <c r="C9" s="93">
        <v>1.652689372191763</v>
      </c>
      <c r="D9" s="93">
        <v>1.1761130699105866</v>
      </c>
      <c r="E9" s="94">
        <v>97.732072227205876</v>
      </c>
      <c r="F9" s="94">
        <v>100.86499890210416</v>
      </c>
      <c r="G9" s="94">
        <v>100</v>
      </c>
      <c r="I9" s="49">
        <v>1176113.0699105866</v>
      </c>
      <c r="J9" s="49">
        <v>1652.6893721917631</v>
      </c>
    </row>
    <row r="10" spans="1:14" x14ac:dyDescent="0.35">
      <c r="A10" s="92">
        <v>2011</v>
      </c>
      <c r="B10" s="49">
        <v>1</v>
      </c>
      <c r="C10" s="93">
        <v>1.6744670552627847</v>
      </c>
      <c r="D10" s="93">
        <v>1.1674310289613874</v>
      </c>
      <c r="E10" s="94">
        <v>97.010616208363061</v>
      </c>
      <c r="F10" s="94">
        <v>102.1941089066877</v>
      </c>
      <c r="G10" s="94">
        <v>100</v>
      </c>
      <c r="I10" s="49">
        <v>1167431.0289613875</v>
      </c>
      <c r="J10" s="49">
        <v>1674.4670552627847</v>
      </c>
    </row>
    <row r="11" spans="1:14" x14ac:dyDescent="0.35">
      <c r="A11" s="92"/>
      <c r="B11" s="49">
        <v>2</v>
      </c>
      <c r="C11" s="93">
        <v>1.5955535317678706</v>
      </c>
      <c r="D11" s="93">
        <v>1.1744813925181845</v>
      </c>
      <c r="E11" s="94">
        <v>97.59648389233783</v>
      </c>
      <c r="F11" s="94">
        <v>97.377951318574333</v>
      </c>
      <c r="G11" s="94">
        <v>100</v>
      </c>
      <c r="I11" s="49">
        <v>1174481.3925181846</v>
      </c>
      <c r="J11" s="49">
        <v>1595.5535317678707</v>
      </c>
    </row>
    <row r="12" spans="1:14" x14ac:dyDescent="0.35">
      <c r="A12" s="92"/>
      <c r="B12" s="49">
        <v>3</v>
      </c>
      <c r="C12" s="93">
        <v>1.6148853074411227</v>
      </c>
      <c r="D12" s="93">
        <v>1.1723424238523183</v>
      </c>
      <c r="E12" s="94">
        <v>97.418740913799155</v>
      </c>
      <c r="F12" s="94">
        <v>98.557785572286733</v>
      </c>
      <c r="G12" s="94">
        <v>100</v>
      </c>
      <c r="I12" s="49">
        <v>1172342.4238523184</v>
      </c>
      <c r="J12" s="49">
        <v>1614.8853074411227</v>
      </c>
    </row>
    <row r="13" spans="1:14" x14ac:dyDescent="0.35">
      <c r="A13" s="92"/>
      <c r="B13" s="49">
        <v>4</v>
      </c>
      <c r="C13" s="93">
        <v>1.6940070840370209</v>
      </c>
      <c r="D13" s="93">
        <v>1.1614906215771585</v>
      </c>
      <c r="E13" s="94">
        <v>96.516983122916088</v>
      </c>
      <c r="F13" s="94">
        <v>103.38665301934611</v>
      </c>
      <c r="G13" s="94">
        <v>100</v>
      </c>
      <c r="I13" s="49">
        <v>1161490.6215771586</v>
      </c>
      <c r="J13" s="49">
        <v>1694.0070840370208</v>
      </c>
    </row>
    <row r="14" spans="1:14" x14ac:dyDescent="0.35">
      <c r="A14" s="92">
        <v>2012</v>
      </c>
      <c r="B14" s="49">
        <v>1</v>
      </c>
      <c r="C14" s="93">
        <v>1.654446031481716</v>
      </c>
      <c r="D14" s="93">
        <v>1.1639024217044529</v>
      </c>
      <c r="E14" s="94">
        <v>96.717397717625289</v>
      </c>
      <c r="F14" s="94">
        <v>100.9722092710542</v>
      </c>
      <c r="G14" s="94">
        <v>100</v>
      </c>
      <c r="I14" s="49">
        <v>1163902.421704453</v>
      </c>
      <c r="J14" s="49">
        <v>1654.4460314817161</v>
      </c>
    </row>
    <row r="15" spans="1:14" x14ac:dyDescent="0.35">
      <c r="A15" s="92"/>
      <c r="B15" s="49">
        <v>2</v>
      </c>
      <c r="C15" s="93">
        <v>1.6034115329920737</v>
      </c>
      <c r="D15" s="93">
        <v>1.1730032536925916</v>
      </c>
      <c r="E15" s="94">
        <v>97.473654230666213</v>
      </c>
      <c r="F15" s="94">
        <v>97.857531630633133</v>
      </c>
      <c r="G15" s="94">
        <v>100</v>
      </c>
      <c r="I15" s="49">
        <v>1173003.2536925916</v>
      </c>
      <c r="J15" s="49">
        <v>1603.4115329920737</v>
      </c>
    </row>
    <row r="16" spans="1:14" x14ac:dyDescent="0.35">
      <c r="A16" s="92"/>
      <c r="B16" s="49">
        <v>3</v>
      </c>
      <c r="C16" s="93">
        <v>1.6257272675199905</v>
      </c>
      <c r="D16" s="93">
        <v>1.172555482374172</v>
      </c>
      <c r="E16" s="94">
        <v>97.436445547289878</v>
      </c>
      <c r="F16" s="94">
        <v>99.219479360515919</v>
      </c>
      <c r="G16" s="94">
        <v>100</v>
      </c>
      <c r="I16" s="49">
        <v>1172555.482374172</v>
      </c>
      <c r="J16" s="49">
        <v>1625.7272675199906</v>
      </c>
    </row>
    <row r="17" spans="1:10" x14ac:dyDescent="0.35">
      <c r="A17" s="92"/>
      <c r="B17" s="49">
        <v>4</v>
      </c>
      <c r="C17" s="93">
        <v>1.6149177158150385</v>
      </c>
      <c r="D17" s="93">
        <v>1.161332535685591</v>
      </c>
      <c r="E17" s="94">
        <v>96.503846578337132</v>
      </c>
      <c r="F17" s="94">
        <v>98.559763482143509</v>
      </c>
      <c r="G17" s="94">
        <v>100</v>
      </c>
      <c r="I17" s="49">
        <v>1161332.5356855909</v>
      </c>
      <c r="J17" s="49">
        <v>1614.9177158150385</v>
      </c>
    </row>
    <row r="18" spans="1:10" x14ac:dyDescent="0.35">
      <c r="A18" s="92">
        <v>2013</v>
      </c>
      <c r="B18" s="49">
        <v>1</v>
      </c>
      <c r="C18" s="93">
        <v>1.6190683413296396</v>
      </c>
      <c r="D18" s="93">
        <v>1.1664466678290912</v>
      </c>
      <c r="E18" s="94">
        <v>96.928818245445655</v>
      </c>
      <c r="F18" s="94">
        <v>98.813079589221815</v>
      </c>
      <c r="G18" s="94">
        <v>100</v>
      </c>
      <c r="I18" s="49">
        <v>1166446.6678290912</v>
      </c>
      <c r="J18" s="49">
        <v>1619.0683413296397</v>
      </c>
    </row>
    <row r="19" spans="1:10" x14ac:dyDescent="0.35">
      <c r="A19" s="92"/>
      <c r="B19" s="49">
        <v>2</v>
      </c>
      <c r="C19" s="93">
        <v>1.6179419204953902</v>
      </c>
      <c r="D19" s="93">
        <v>1.1657991383155042</v>
      </c>
      <c r="E19" s="94">
        <v>96.875010152660877</v>
      </c>
      <c r="F19" s="94">
        <v>98.744333194332611</v>
      </c>
      <c r="G19" s="94">
        <v>100</v>
      </c>
      <c r="I19" s="49">
        <v>1165799.1383155042</v>
      </c>
      <c r="J19" s="49">
        <v>1617.9419204953901</v>
      </c>
    </row>
    <row r="20" spans="1:10" x14ac:dyDescent="0.35">
      <c r="A20" s="92"/>
      <c r="B20" s="49">
        <v>3</v>
      </c>
      <c r="C20" s="93">
        <v>1.5775700167099345</v>
      </c>
      <c r="D20" s="93">
        <v>1.1665220595616339</v>
      </c>
      <c r="E20" s="94">
        <v>96.935083110991926</v>
      </c>
      <c r="F20" s="94">
        <v>96.280402525016626</v>
      </c>
      <c r="G20" s="94">
        <v>100</v>
      </c>
      <c r="I20" s="49">
        <v>1166522.059561634</v>
      </c>
      <c r="J20" s="49">
        <v>1577.5700167099344</v>
      </c>
    </row>
    <row r="21" spans="1:10" x14ac:dyDescent="0.35">
      <c r="A21" s="92"/>
      <c r="B21" s="49">
        <v>4</v>
      </c>
      <c r="C21" s="93">
        <v>1.5383771771980412</v>
      </c>
      <c r="D21" s="93">
        <v>1.1621718125403757</v>
      </c>
      <c r="E21" s="94">
        <v>96.573588398480894</v>
      </c>
      <c r="F21" s="94">
        <v>93.888431123219078</v>
      </c>
      <c r="G21" s="94">
        <v>100</v>
      </c>
      <c r="I21" s="49">
        <v>1162171.8125403756</v>
      </c>
      <c r="J21" s="49">
        <v>1538.3771771980412</v>
      </c>
    </row>
    <row r="22" spans="1:10" x14ac:dyDescent="0.35">
      <c r="A22" s="92">
        <v>2014</v>
      </c>
      <c r="B22" s="49">
        <v>1</v>
      </c>
      <c r="C22" s="93">
        <v>1.5858542411954</v>
      </c>
      <c r="D22" s="93">
        <v>1.1671379858048649</v>
      </c>
      <c r="E22" s="94">
        <v>96.9862650505776</v>
      </c>
      <c r="F22" s="94">
        <v>96.785995595130657</v>
      </c>
      <c r="G22" s="94">
        <v>100</v>
      </c>
      <c r="I22" s="49">
        <v>1167137.9858048649</v>
      </c>
      <c r="J22" s="49">
        <v>1585.8542411953999</v>
      </c>
    </row>
    <row r="23" spans="1:10" x14ac:dyDescent="0.35">
      <c r="A23" s="92"/>
      <c r="B23" s="49">
        <v>2</v>
      </c>
      <c r="C23" s="93">
        <v>1.5449151490349549</v>
      </c>
      <c r="D23" s="93">
        <v>1.1762581282687008</v>
      </c>
      <c r="E23" s="94">
        <v>97.74412621614205</v>
      </c>
      <c r="F23" s="94">
        <v>94.287448950312452</v>
      </c>
      <c r="G23" s="94">
        <v>100</v>
      </c>
      <c r="I23" s="49">
        <v>1176258.1282687008</v>
      </c>
      <c r="J23" s="49">
        <v>1544.9151490349548</v>
      </c>
    </row>
    <row r="24" spans="1:10" x14ac:dyDescent="0.35">
      <c r="A24" s="92"/>
      <c r="B24" s="49">
        <v>3</v>
      </c>
      <c r="C24" s="93">
        <v>1.5271055308526633</v>
      </c>
      <c r="D24" s="93">
        <v>1.1682910756568745</v>
      </c>
      <c r="E24" s="94">
        <v>97.082083950634228</v>
      </c>
      <c r="F24" s="94">
        <v>93.200513226861034</v>
      </c>
      <c r="G24" s="94">
        <v>100</v>
      </c>
      <c r="I24" s="49">
        <v>1168291.0756568746</v>
      </c>
      <c r="J24" s="49">
        <v>1527.1055308526634</v>
      </c>
    </row>
    <row r="25" spans="1:10" x14ac:dyDescent="0.35">
      <c r="A25" s="92"/>
      <c r="B25" s="49">
        <v>4</v>
      </c>
      <c r="C25" s="93">
        <v>1.5460136147077539</v>
      </c>
      <c r="D25" s="93">
        <v>1.1598268221515986</v>
      </c>
      <c r="E25" s="94">
        <v>96.378725526949765</v>
      </c>
      <c r="F25" s="94">
        <v>94.354489218583765</v>
      </c>
      <c r="G25" s="94">
        <v>100</v>
      </c>
      <c r="I25" s="49">
        <v>1159826.8221515985</v>
      </c>
      <c r="J25" s="49">
        <v>1546.013614707754</v>
      </c>
    </row>
    <row r="26" spans="1:10" x14ac:dyDescent="0.35">
      <c r="A26" s="92">
        <v>2015</v>
      </c>
      <c r="B26" s="49">
        <v>1</v>
      </c>
      <c r="C26" s="93">
        <v>1.5630078773102067</v>
      </c>
      <c r="D26" s="93">
        <v>1.1544193381141215</v>
      </c>
      <c r="E26" s="94">
        <v>95.929377046740839</v>
      </c>
      <c r="F26" s="94">
        <v>95.391663116825299</v>
      </c>
      <c r="G26" s="94">
        <v>100</v>
      </c>
      <c r="I26" s="49">
        <v>1154419.3381141215</v>
      </c>
      <c r="J26" s="49">
        <v>1563.0078773102068</v>
      </c>
    </row>
    <row r="27" spans="1:10" x14ac:dyDescent="0.35">
      <c r="A27" s="92"/>
      <c r="B27" s="49">
        <v>2</v>
      </c>
      <c r="C27" s="93">
        <v>1.5194488739228433</v>
      </c>
      <c r="D27" s="93">
        <v>1.1597055411559551</v>
      </c>
      <c r="E27" s="94">
        <v>96.368647377723079</v>
      </c>
      <c r="F27" s="94">
        <v>92.733221123568882</v>
      </c>
      <c r="G27" s="94">
        <v>100</v>
      </c>
      <c r="I27" s="49">
        <v>1159705.5411559551</v>
      </c>
      <c r="J27" s="49">
        <v>1519.4488739228434</v>
      </c>
    </row>
    <row r="28" spans="1:10" x14ac:dyDescent="0.35">
      <c r="A28" s="92"/>
      <c r="B28" s="49">
        <v>3</v>
      </c>
      <c r="C28" s="93">
        <v>1.5504613313877023</v>
      </c>
      <c r="D28" s="93">
        <v>1.1702173554884299</v>
      </c>
      <c r="E28" s="94">
        <v>97.242153015797911</v>
      </c>
      <c r="F28" s="94">
        <v>94.625937045131408</v>
      </c>
      <c r="G28" s="94">
        <v>100</v>
      </c>
      <c r="I28" s="49">
        <v>1170217.3554884298</v>
      </c>
      <c r="J28" s="49">
        <v>1550.4613313877023</v>
      </c>
    </row>
    <row r="29" spans="1:10" x14ac:dyDescent="0.35">
      <c r="A29" s="92"/>
      <c r="B29" s="49">
        <v>4</v>
      </c>
      <c r="C29" s="93">
        <v>1.5292021827105013</v>
      </c>
      <c r="D29" s="93">
        <v>1.1640759996378856</v>
      </c>
      <c r="E29" s="94">
        <v>96.73182161236916</v>
      </c>
      <c r="F29" s="94">
        <v>93.328473623350106</v>
      </c>
      <c r="G29" s="94">
        <v>100</v>
      </c>
      <c r="I29" s="49">
        <v>1164075.9996378855</v>
      </c>
      <c r="J29" s="49">
        <v>1529.2021827105013</v>
      </c>
    </row>
    <row r="30" spans="1:10" x14ac:dyDescent="0.35">
      <c r="A30" s="92">
        <v>2016</v>
      </c>
      <c r="B30" s="49">
        <v>1</v>
      </c>
      <c r="C30" s="93">
        <v>1.4563124503586256</v>
      </c>
      <c r="D30" s="93">
        <v>1.1768616820432436</v>
      </c>
      <c r="E30" s="94">
        <v>97.794280034338371</v>
      </c>
      <c r="F30" s="94">
        <v>88.879952989435381</v>
      </c>
      <c r="G30" s="94">
        <v>100</v>
      </c>
      <c r="I30" s="49">
        <v>1176861.6820432437</v>
      </c>
      <c r="J30" s="49">
        <v>1456.3124503586255</v>
      </c>
    </row>
    <row r="31" spans="1:10" x14ac:dyDescent="0.35">
      <c r="A31" s="92"/>
      <c r="B31" s="49">
        <v>2</v>
      </c>
      <c r="C31" s="93">
        <v>1.5100326134907525</v>
      </c>
      <c r="D31" s="93">
        <v>1.1845887679054017</v>
      </c>
      <c r="E31" s="94">
        <v>98.436381659519412</v>
      </c>
      <c r="F31" s="94">
        <v>92.158538963614518</v>
      </c>
      <c r="G31" s="94">
        <v>100</v>
      </c>
      <c r="I31" s="49">
        <v>1184588.7679054018</v>
      </c>
      <c r="J31" s="49">
        <v>1510.0326134907525</v>
      </c>
    </row>
    <row r="32" spans="1:10" x14ac:dyDescent="0.35">
      <c r="A32" s="92"/>
      <c r="B32" s="49">
        <v>3</v>
      </c>
      <c r="C32" s="93">
        <v>1.4971937593907692</v>
      </c>
      <c r="D32" s="93">
        <v>1.1911765979318834</v>
      </c>
      <c r="E32" s="94">
        <v>98.983813957008977</v>
      </c>
      <c r="F32" s="94">
        <v>91.374973082155691</v>
      </c>
      <c r="G32" s="94">
        <v>100</v>
      </c>
      <c r="I32" s="49">
        <v>1191176.5979318833</v>
      </c>
      <c r="J32" s="49">
        <v>1497.1937593907692</v>
      </c>
    </row>
    <row r="33" spans="1:10" x14ac:dyDescent="0.35">
      <c r="A33" s="92"/>
      <c r="B33" s="49">
        <v>4</v>
      </c>
      <c r="C33" s="93">
        <v>1.5119677016836306</v>
      </c>
      <c r="D33" s="93">
        <v>1.1818120660730773</v>
      </c>
      <c r="E33" s="94">
        <v>98.205644640288114</v>
      </c>
      <c r="F33" s="94">
        <v>92.276638996043047</v>
      </c>
      <c r="G33" s="94">
        <v>100</v>
      </c>
      <c r="I33" s="49">
        <v>1181812.0660730773</v>
      </c>
      <c r="J33" s="49">
        <v>1511.9677016836306</v>
      </c>
    </row>
    <row r="34" spans="1:10" x14ac:dyDescent="0.35">
      <c r="A34" s="92">
        <v>2017</v>
      </c>
      <c r="B34" s="49">
        <v>1</v>
      </c>
      <c r="C34" s="93">
        <v>1.58955754686475</v>
      </c>
      <c r="D34" s="93">
        <v>1.183104085068496</v>
      </c>
      <c r="E34" s="94">
        <v>98.313008206776473</v>
      </c>
      <c r="F34" s="94">
        <v>97.012011402189302</v>
      </c>
      <c r="G34" s="94">
        <v>100</v>
      </c>
      <c r="I34" s="49">
        <v>1183104.0850684959</v>
      </c>
      <c r="J34" s="49">
        <v>1589.5575468647501</v>
      </c>
    </row>
    <row r="35" spans="1:10" x14ac:dyDescent="0.35">
      <c r="A35" s="92"/>
      <c r="B35" s="49">
        <v>2</v>
      </c>
      <c r="C35" s="93">
        <v>1.5622115311414986</v>
      </c>
      <c r="D35" s="93">
        <v>1.1974009313933223</v>
      </c>
      <c r="E35" s="94">
        <v>99.501040593616125</v>
      </c>
      <c r="F35" s="94">
        <v>95.343061451694524</v>
      </c>
      <c r="G35" s="94">
        <v>100</v>
      </c>
      <c r="I35" s="49">
        <v>1197400.9313933223</v>
      </c>
      <c r="J35" s="49">
        <v>1562.2115311414987</v>
      </c>
    </row>
    <row r="36" spans="1:10" x14ac:dyDescent="0.35">
      <c r="A36" s="92"/>
      <c r="B36" s="49">
        <v>3</v>
      </c>
      <c r="C36" s="93">
        <v>1.5348834824357347</v>
      </c>
      <c r="D36" s="93">
        <v>1.2031375576541927</v>
      </c>
      <c r="E36" s="94">
        <v>99.977739974323214</v>
      </c>
      <c r="F36" s="94">
        <v>93.675208043132955</v>
      </c>
      <c r="G36" s="94">
        <v>100</v>
      </c>
      <c r="I36" s="49">
        <v>1203137.5576541927</v>
      </c>
      <c r="J36" s="49">
        <v>1534.8834824357348</v>
      </c>
    </row>
    <row r="37" spans="1:10" x14ac:dyDescent="0.35">
      <c r="A37" s="92"/>
      <c r="B37" s="49">
        <v>4</v>
      </c>
      <c r="C37" s="93">
        <v>1.5480666964544596</v>
      </c>
      <c r="D37" s="93">
        <v>1.1930889841477423</v>
      </c>
      <c r="E37" s="94">
        <v>99.142728497248598</v>
      </c>
      <c r="F37" s="94">
        <v>94.479790495164721</v>
      </c>
      <c r="G37" s="94">
        <v>100</v>
      </c>
      <c r="I37" s="49">
        <v>1193088.9841477424</v>
      </c>
      <c r="J37" s="49">
        <v>1548.0666964544596</v>
      </c>
    </row>
    <row r="38" spans="1:10" x14ac:dyDescent="0.35">
      <c r="A38" s="92">
        <v>2018</v>
      </c>
      <c r="B38" s="49">
        <v>1</v>
      </c>
      <c r="C38" s="93">
        <v>1.616846461396966</v>
      </c>
      <c r="D38" s="93">
        <v>1.197013526615502</v>
      </c>
      <c r="E38" s="94">
        <v>99.46884821968905</v>
      </c>
      <c r="F38" s="94">
        <v>98.677476419781357</v>
      </c>
      <c r="G38" s="94">
        <v>100</v>
      </c>
      <c r="I38" s="49">
        <v>1197013.5266155021</v>
      </c>
      <c r="J38" s="49">
        <v>1616.8464613969659</v>
      </c>
    </row>
    <row r="39" spans="1:10" x14ac:dyDescent="0.35">
      <c r="A39" s="92"/>
      <c r="B39" s="49">
        <v>2</v>
      </c>
      <c r="C39" s="93">
        <v>1.5292904820623756</v>
      </c>
      <c r="D39" s="93">
        <v>1.2079448030806379</v>
      </c>
      <c r="E39" s="94">
        <v>100.37721011818188</v>
      </c>
      <c r="F39" s="94">
        <v>93.333862605804825</v>
      </c>
      <c r="G39" s="94">
        <v>100</v>
      </c>
      <c r="I39" s="49">
        <v>1207944.8030806379</v>
      </c>
      <c r="J39" s="49">
        <v>1529.2904820623755</v>
      </c>
    </row>
    <row r="40" spans="1:10" x14ac:dyDescent="0.35">
      <c r="A40" s="92"/>
      <c r="B40" s="49">
        <v>3</v>
      </c>
      <c r="C40" s="93">
        <v>1.5001301529991589</v>
      </c>
      <c r="D40" s="93">
        <v>1.2177523120173788</v>
      </c>
      <c r="E40" s="94">
        <v>101.19218972881355</v>
      </c>
      <c r="F40" s="94">
        <v>91.554183612016843</v>
      </c>
      <c r="G40" s="94">
        <v>100</v>
      </c>
      <c r="I40" s="49">
        <v>1217752.3120173789</v>
      </c>
      <c r="J40" s="49">
        <v>1500.1301529991588</v>
      </c>
    </row>
    <row r="41" spans="1:10" x14ac:dyDescent="0.35">
      <c r="A41" s="92"/>
      <c r="B41" s="49">
        <v>4</v>
      </c>
      <c r="C41" s="93">
        <v>1.5287520627814193</v>
      </c>
      <c r="D41" s="93">
        <v>1.2122486371831414</v>
      </c>
      <c r="E41" s="94">
        <v>100.73484803252948</v>
      </c>
      <c r="F41" s="94">
        <v>93.301002431899008</v>
      </c>
      <c r="G41" s="94">
        <v>100</v>
      </c>
      <c r="I41" s="49">
        <v>1212248.6371831414</v>
      </c>
      <c r="J41" s="49">
        <v>1528.7520627814192</v>
      </c>
    </row>
    <row r="42" spans="1:10" x14ac:dyDescent="0.35">
      <c r="A42" s="92">
        <v>2019</v>
      </c>
      <c r="B42" s="49">
        <v>1</v>
      </c>
      <c r="C42" s="93">
        <v>1.5447053531241821</v>
      </c>
      <c r="D42" s="93">
        <v>1.2222585771713832</v>
      </c>
      <c r="E42" s="94">
        <v>101.56664916028603</v>
      </c>
      <c r="F42" s="94">
        <v>94.274644932409387</v>
      </c>
      <c r="G42" s="94">
        <v>100</v>
      </c>
      <c r="I42" s="49">
        <v>1222258.5771713832</v>
      </c>
      <c r="J42" s="49">
        <v>1544.705353124182</v>
      </c>
    </row>
    <row r="43" spans="1:10" x14ac:dyDescent="0.35">
      <c r="A43" s="92"/>
      <c r="B43" s="49">
        <v>2</v>
      </c>
      <c r="C43" s="93">
        <v>1.5631104842749988</v>
      </c>
      <c r="D43" s="93">
        <v>1.2333916504499511</v>
      </c>
      <c r="E43" s="94">
        <v>102.491779872297</v>
      </c>
      <c r="F43" s="94">
        <v>95.397925304726556</v>
      </c>
      <c r="G43" s="94">
        <v>100</v>
      </c>
      <c r="I43" s="49">
        <v>1233391.6504499512</v>
      </c>
      <c r="J43" s="49">
        <v>1563.1104842749987</v>
      </c>
    </row>
    <row r="44" spans="1:10" x14ac:dyDescent="0.35">
      <c r="A44" s="92"/>
      <c r="B44" s="49">
        <v>3</v>
      </c>
      <c r="C44" s="93">
        <v>1.5232914584997006</v>
      </c>
      <c r="D44" s="93">
        <v>1.2376215928536605</v>
      </c>
      <c r="E44" s="94">
        <v>102.84327757017368</v>
      </c>
      <c r="F44" s="94">
        <v>92.967737237514697</v>
      </c>
      <c r="G44" s="94">
        <v>100</v>
      </c>
      <c r="I44" s="49">
        <v>1237621.5928536605</v>
      </c>
      <c r="J44" s="49">
        <v>1523.2914584997006</v>
      </c>
    </row>
    <row r="45" spans="1:10" x14ac:dyDescent="0.35">
      <c r="A45" s="92"/>
      <c r="B45" s="49">
        <v>4</v>
      </c>
      <c r="C45" s="93">
        <v>1.4879994383584891</v>
      </c>
      <c r="D45" s="93">
        <v>1.2194990000000001</v>
      </c>
      <c r="E45" s="94">
        <v>101.33733515780609</v>
      </c>
      <c r="F45" s="94">
        <v>90.813836067281173</v>
      </c>
      <c r="G45" s="94">
        <v>100</v>
      </c>
      <c r="I45" s="49">
        <v>1219499</v>
      </c>
      <c r="J45" s="49">
        <v>1487.9994383584892</v>
      </c>
    </row>
    <row r="46" spans="1:10" x14ac:dyDescent="0.35">
      <c r="A46" s="92">
        <v>2020</v>
      </c>
      <c r="B46" s="49">
        <v>1</v>
      </c>
      <c r="C46" s="93">
        <v>1.4717550922056508</v>
      </c>
      <c r="D46" s="93">
        <v>1.2127060000000001</v>
      </c>
      <c r="E46" s="94">
        <v>100.77285374558109</v>
      </c>
      <c r="F46" s="94">
        <v>89.822430190023965</v>
      </c>
      <c r="G46" s="94">
        <v>100</v>
      </c>
      <c r="I46" s="49">
        <v>1212706</v>
      </c>
      <c r="J46" s="49">
        <v>1471.7550922056507</v>
      </c>
    </row>
    <row r="47" spans="1:10" x14ac:dyDescent="0.35">
      <c r="A47" s="92"/>
      <c r="B47" s="49">
        <v>2</v>
      </c>
      <c r="C47" s="93">
        <v>1.2870766694970737</v>
      </c>
      <c r="D47" s="93">
        <v>1.211406</v>
      </c>
      <c r="E47" s="94">
        <v>100.66482697745325</v>
      </c>
      <c r="F47" s="94">
        <v>78.551353351767645</v>
      </c>
      <c r="G47" s="94">
        <v>100</v>
      </c>
      <c r="I47" s="49">
        <v>1211406</v>
      </c>
      <c r="J47" s="49">
        <v>1287.0766694970737</v>
      </c>
    </row>
    <row r="48" spans="1:10" x14ac:dyDescent="0.35">
      <c r="A48" s="92"/>
      <c r="B48" s="49">
        <v>3</v>
      </c>
      <c r="C48" s="93">
        <v>1.2887696708475782</v>
      </c>
      <c r="D48" s="93">
        <v>1.203743</v>
      </c>
      <c r="E48" s="94">
        <v>100.02805072809653</v>
      </c>
      <c r="F48" s="94">
        <v>78.654678624037928</v>
      </c>
      <c r="G48" s="94">
        <v>100</v>
      </c>
      <c r="I48" s="49">
        <v>1203743</v>
      </c>
      <c r="J48" s="49">
        <v>1288.7696708475783</v>
      </c>
    </row>
    <row r="49" spans="1:10" x14ac:dyDescent="0.35">
      <c r="A49" s="92"/>
      <c r="B49" s="49">
        <v>4</v>
      </c>
      <c r="C49" s="93">
        <v>1.3170151107971604</v>
      </c>
      <c r="D49" s="93">
        <v>1.1129469999999999</v>
      </c>
      <c r="E49" s="94">
        <v>92.483128851991523</v>
      </c>
      <c r="F49" s="94">
        <v>80.378521178749693</v>
      </c>
      <c r="G49" s="94">
        <v>100</v>
      </c>
      <c r="I49" s="49">
        <v>1112947</v>
      </c>
      <c r="J49" s="49">
        <v>1317.0151107971603</v>
      </c>
    </row>
    <row r="50" spans="1:10" x14ac:dyDescent="0.35">
      <c r="A50" s="92">
        <v>2021</v>
      </c>
      <c r="B50" s="49">
        <v>1</v>
      </c>
      <c r="C50" s="93">
        <v>1.3225972318616372</v>
      </c>
      <c r="D50" s="93">
        <v>1.1172899999999999</v>
      </c>
      <c r="E50" s="94">
        <v>92.84402135505249</v>
      </c>
      <c r="F50" s="94">
        <v>80.719202642861234</v>
      </c>
      <c r="G50" s="94">
        <v>100</v>
      </c>
      <c r="I50" s="49">
        <v>1117290</v>
      </c>
      <c r="J50" s="49">
        <v>1322.5972318616373</v>
      </c>
    </row>
    <row r="51" spans="1:10" x14ac:dyDescent="0.35">
      <c r="A51" s="92"/>
      <c r="B51" s="49">
        <v>2</v>
      </c>
      <c r="C51" s="93">
        <v>1.2178690500566336</v>
      </c>
      <c r="D51" s="93">
        <v>1.104805</v>
      </c>
      <c r="E51" s="94">
        <v>91.8065488934554</v>
      </c>
      <c r="F51" s="94">
        <v>74.327555113372938</v>
      </c>
      <c r="G51" s="94">
        <v>100</v>
      </c>
      <c r="I51" s="49">
        <v>1104805</v>
      </c>
      <c r="J51" s="49">
        <v>1217.8690500566336</v>
      </c>
    </row>
    <row r="52" spans="1:10" x14ac:dyDescent="0.35">
      <c r="A52" s="92"/>
      <c r="B52" s="49">
        <v>3</v>
      </c>
      <c r="C52" s="93">
        <v>1.1967488572037854</v>
      </c>
      <c r="D52" s="93">
        <v>1.1069119999999999</v>
      </c>
      <c r="E52" s="94">
        <v>91.981635355336451</v>
      </c>
      <c r="F52" s="94">
        <v>73.038572280446729</v>
      </c>
      <c r="G52" s="94">
        <v>100</v>
      </c>
      <c r="I52" s="49">
        <v>1106912</v>
      </c>
      <c r="J52" s="49">
        <v>1196.7488572037855</v>
      </c>
    </row>
    <row r="53" spans="1:10" x14ac:dyDescent="0.35">
      <c r="G53" s="94">
        <v>100</v>
      </c>
      <c r="I53" s="49">
        <v>1094322</v>
      </c>
    </row>
    <row r="54" spans="1:10" x14ac:dyDescent="0.35">
      <c r="A54" s="92"/>
      <c r="B54" s="49" t="s">
        <v>109</v>
      </c>
      <c r="C54" s="48">
        <v>-5.7253550675906095E-2</v>
      </c>
      <c r="D54" s="48">
        <v>1.5666491602860377E-2</v>
      </c>
      <c r="I54" s="49">
        <v>1093842</v>
      </c>
    </row>
    <row r="55" spans="1:10" x14ac:dyDescent="0.35">
      <c r="A55" s="92"/>
      <c r="B55" s="49" t="s">
        <v>110</v>
      </c>
      <c r="C55" s="48">
        <v>-0.18685597655363051</v>
      </c>
      <c r="D55" s="48">
        <v>-8.7237962045211392E-2</v>
      </c>
    </row>
    <row r="56" spans="1:10" x14ac:dyDescent="0.35">
      <c r="A56" s="92"/>
    </row>
    <row r="57" spans="1:10" x14ac:dyDescent="0.35">
      <c r="A57" s="92"/>
    </row>
    <row r="58" spans="1:10" x14ac:dyDescent="0.35">
      <c r="A58" s="92"/>
    </row>
    <row r="59" spans="1:10" x14ac:dyDescent="0.35">
      <c r="A59" s="92"/>
    </row>
    <row r="60" spans="1:10" x14ac:dyDescent="0.35">
      <c r="A60" s="92"/>
    </row>
    <row r="61" spans="1:10" x14ac:dyDescent="0.35">
      <c r="A61" s="92"/>
    </row>
    <row r="62" spans="1:10" x14ac:dyDescent="0.35">
      <c r="A62" s="92"/>
    </row>
    <row r="63" spans="1:10" x14ac:dyDescent="0.35">
      <c r="A63" s="92"/>
    </row>
    <row r="64" spans="1:10" x14ac:dyDescent="0.35">
      <c r="A64" s="92"/>
    </row>
    <row r="65" spans="1:1" x14ac:dyDescent="0.35">
      <c r="A65" s="92"/>
    </row>
    <row r="66" spans="1:1" x14ac:dyDescent="0.35">
      <c r="A66" s="92"/>
    </row>
    <row r="67" spans="1:1" x14ac:dyDescent="0.35">
      <c r="A67" s="92"/>
    </row>
    <row r="68" spans="1:1" x14ac:dyDescent="0.35">
      <c r="A68" s="92"/>
    </row>
    <row r="69" spans="1:1" x14ac:dyDescent="0.35">
      <c r="A69" s="92"/>
    </row>
    <row r="70" spans="1:1" x14ac:dyDescent="0.35">
      <c r="A70" s="92"/>
    </row>
    <row r="71" spans="1:1" x14ac:dyDescent="0.35">
      <c r="A71" s="92"/>
    </row>
    <row r="72" spans="1:1" x14ac:dyDescent="0.35">
      <c r="A72" s="92"/>
    </row>
    <row r="73" spans="1:1" x14ac:dyDescent="0.35">
      <c r="A73" s="92"/>
    </row>
    <row r="74" spans="1:1" x14ac:dyDescent="0.35">
      <c r="A74" s="92"/>
    </row>
    <row r="75" spans="1:1" x14ac:dyDescent="0.35">
      <c r="A75" s="92"/>
    </row>
    <row r="76" spans="1:1" x14ac:dyDescent="0.35">
      <c r="A76" s="92"/>
    </row>
    <row r="77" spans="1:1" x14ac:dyDescent="0.35">
      <c r="A77" s="92"/>
    </row>
    <row r="78" spans="1:1" x14ac:dyDescent="0.35">
      <c r="A78" s="92"/>
    </row>
    <row r="79" spans="1:1" x14ac:dyDescent="0.35">
      <c r="A79" s="92"/>
    </row>
    <row r="80" spans="1:1" x14ac:dyDescent="0.35">
      <c r="A80" s="92"/>
    </row>
    <row r="81" spans="1:1" x14ac:dyDescent="0.35">
      <c r="A81" s="92"/>
    </row>
    <row r="82" spans="1:1" x14ac:dyDescent="0.35">
      <c r="A82" s="92"/>
    </row>
    <row r="83" spans="1:1" x14ac:dyDescent="0.35">
      <c r="A83" s="92"/>
    </row>
    <row r="84" spans="1:1" x14ac:dyDescent="0.35">
      <c r="A84" s="92"/>
    </row>
    <row r="85" spans="1:1" x14ac:dyDescent="0.35">
      <c r="A85" s="92"/>
    </row>
    <row r="86" spans="1:1" x14ac:dyDescent="0.35">
      <c r="A86" s="92"/>
    </row>
    <row r="87" spans="1:1" x14ac:dyDescent="0.35">
      <c r="A87" s="92"/>
    </row>
    <row r="88" spans="1:1" x14ac:dyDescent="0.35">
      <c r="A88" s="92"/>
    </row>
    <row r="89" spans="1:1" x14ac:dyDescent="0.35">
      <c r="A89" s="92"/>
    </row>
    <row r="90" spans="1:1" x14ac:dyDescent="0.35">
      <c r="A90" s="92"/>
    </row>
    <row r="91" spans="1:1" x14ac:dyDescent="0.35">
      <c r="A91" s="92"/>
    </row>
    <row r="92" spans="1:1" x14ac:dyDescent="0.35">
      <c r="A92" s="92"/>
    </row>
    <row r="93" spans="1:1" x14ac:dyDescent="0.35">
      <c r="A93" s="92"/>
    </row>
    <row r="94" spans="1:1" x14ac:dyDescent="0.35">
      <c r="A94" s="92"/>
    </row>
    <row r="95" spans="1:1" x14ac:dyDescent="0.35">
      <c r="A95" s="92"/>
    </row>
    <row r="96" spans="1:1" x14ac:dyDescent="0.35">
      <c r="A96" s="92"/>
    </row>
    <row r="97" spans="1:1" x14ac:dyDescent="0.35">
      <c r="A97" s="92"/>
    </row>
    <row r="98" spans="1:1" x14ac:dyDescent="0.35">
      <c r="A98" s="92"/>
    </row>
    <row r="99" spans="1:1" x14ac:dyDescent="0.35">
      <c r="A99" s="92"/>
    </row>
    <row r="100" spans="1:1" x14ac:dyDescent="0.35">
      <c r="A100" s="92"/>
    </row>
    <row r="101" spans="1:1" x14ac:dyDescent="0.35">
      <c r="A101" s="92"/>
    </row>
    <row r="102" spans="1:1" x14ac:dyDescent="0.35">
      <c r="A102" s="9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="70" zoomScaleNormal="70" workbookViewId="0">
      <pane xSplit="1" ySplit="3" topLeftCell="B4" activePane="bottomRight" state="frozen"/>
      <selection activeCell="S69" sqref="S69"/>
      <selection pane="topRight" activeCell="S69" sqref="S69"/>
      <selection pane="bottomLeft" activeCell="S69" sqref="S69"/>
      <selection pane="bottomRight" activeCell="E4" sqref="E4"/>
    </sheetView>
  </sheetViews>
  <sheetFormatPr defaultColWidth="9.08984375" defaultRowHeight="14.5" x14ac:dyDescent="0.35"/>
  <cols>
    <col min="2" max="2" width="11.1796875" style="95" bestFit="1" customWidth="1"/>
    <col min="3" max="3" width="10.81640625" style="95" customWidth="1"/>
    <col min="4" max="4" width="10.81640625" style="2" customWidth="1"/>
  </cols>
  <sheetData>
    <row r="1" spans="1:5" ht="26" x14ac:dyDescent="0.6">
      <c r="A1" s="7" t="s">
        <v>111</v>
      </c>
    </row>
    <row r="2" spans="1:5" x14ac:dyDescent="0.35">
      <c r="A2" t="s">
        <v>195</v>
      </c>
      <c r="E2" s="96"/>
    </row>
    <row r="3" spans="1:5" x14ac:dyDescent="0.35">
      <c r="B3" s="95" t="s">
        <v>112</v>
      </c>
      <c r="E3" s="96"/>
    </row>
    <row r="4" spans="1:5" x14ac:dyDescent="0.35">
      <c r="A4">
        <v>2010</v>
      </c>
      <c r="B4" s="95">
        <v>491000</v>
      </c>
      <c r="E4" s="96"/>
    </row>
    <row r="5" spans="1:5" x14ac:dyDescent="0.35">
      <c r="B5" s="95">
        <v>497000</v>
      </c>
      <c r="C5" s="95">
        <f t="shared" ref="C5:C50" si="0">B5-B4</f>
        <v>6000</v>
      </c>
      <c r="D5" s="2">
        <f t="shared" ref="D5:D50" si="1">C5/B4</f>
        <v>1.2219959266802444E-2</v>
      </c>
      <c r="E5" s="96"/>
    </row>
    <row r="6" spans="1:5" x14ac:dyDescent="0.35">
      <c r="B6" s="95">
        <v>505000</v>
      </c>
      <c r="C6" s="95">
        <f t="shared" si="0"/>
        <v>8000</v>
      </c>
      <c r="D6" s="2">
        <f t="shared" si="1"/>
        <v>1.6096579476861168E-2</v>
      </c>
      <c r="E6" s="96"/>
    </row>
    <row r="7" spans="1:5" x14ac:dyDescent="0.35">
      <c r="B7" s="95">
        <v>504000</v>
      </c>
      <c r="C7" s="95">
        <f t="shared" si="0"/>
        <v>-1000</v>
      </c>
      <c r="D7" s="2">
        <f t="shared" si="1"/>
        <v>-1.9801980198019802E-3</v>
      </c>
      <c r="E7" s="96"/>
    </row>
    <row r="8" spans="1:5" x14ac:dyDescent="0.35">
      <c r="A8">
        <v>2011</v>
      </c>
      <c r="B8" s="95">
        <v>511000</v>
      </c>
      <c r="C8" s="95">
        <f t="shared" si="0"/>
        <v>7000</v>
      </c>
      <c r="D8" s="2">
        <f t="shared" si="1"/>
        <v>1.3888888888888888E-2</v>
      </c>
      <c r="E8" s="96"/>
    </row>
    <row r="9" spans="1:5" x14ac:dyDescent="0.35">
      <c r="B9" s="95">
        <v>517000</v>
      </c>
      <c r="C9" s="95">
        <f t="shared" si="0"/>
        <v>6000</v>
      </c>
      <c r="D9" s="2">
        <f t="shared" si="1"/>
        <v>1.1741682974559686E-2</v>
      </c>
      <c r="E9" s="96"/>
    </row>
    <row r="10" spans="1:5" x14ac:dyDescent="0.35">
      <c r="B10" s="95">
        <v>519000</v>
      </c>
      <c r="C10" s="95">
        <f t="shared" si="0"/>
        <v>2000</v>
      </c>
      <c r="D10" s="2">
        <f t="shared" si="1"/>
        <v>3.8684719535783366E-3</v>
      </c>
      <c r="E10" s="96"/>
    </row>
    <row r="11" spans="1:5" x14ac:dyDescent="0.35">
      <c r="B11" s="95">
        <v>518000</v>
      </c>
      <c r="C11" s="95">
        <f t="shared" si="0"/>
        <v>-1000</v>
      </c>
      <c r="D11" s="2">
        <f t="shared" si="1"/>
        <v>-1.9267822736030828E-3</v>
      </c>
      <c r="E11" s="96"/>
    </row>
    <row r="12" spans="1:5" x14ac:dyDescent="0.35">
      <c r="A12">
        <v>2012</v>
      </c>
      <c r="B12" s="95">
        <v>523000</v>
      </c>
      <c r="C12" s="95">
        <f t="shared" si="0"/>
        <v>5000</v>
      </c>
      <c r="D12" s="2">
        <f t="shared" si="1"/>
        <v>9.6525096525096523E-3</v>
      </c>
      <c r="E12" s="96"/>
    </row>
    <row r="13" spans="1:5" x14ac:dyDescent="0.35">
      <c r="B13" s="95">
        <v>534000</v>
      </c>
      <c r="C13" s="95">
        <f t="shared" si="0"/>
        <v>11000</v>
      </c>
      <c r="D13" s="2">
        <f t="shared" si="1"/>
        <v>2.1032504780114723E-2</v>
      </c>
      <c r="E13" s="96"/>
    </row>
    <row r="14" spans="1:5" x14ac:dyDescent="0.35">
      <c r="B14" s="95">
        <v>518000</v>
      </c>
      <c r="C14" s="95">
        <f t="shared" si="0"/>
        <v>-16000</v>
      </c>
      <c r="D14" s="2">
        <f t="shared" si="1"/>
        <v>-2.9962546816479401E-2</v>
      </c>
      <c r="E14" s="96"/>
    </row>
    <row r="15" spans="1:5" x14ac:dyDescent="0.35">
      <c r="B15" s="95">
        <v>515000</v>
      </c>
      <c r="C15" s="95">
        <f t="shared" si="0"/>
        <v>-3000</v>
      </c>
      <c r="D15" s="2">
        <f t="shared" si="1"/>
        <v>-5.7915057915057912E-3</v>
      </c>
      <c r="E15" s="96"/>
    </row>
    <row r="16" spans="1:5" x14ac:dyDescent="0.35">
      <c r="A16">
        <v>2013</v>
      </c>
      <c r="B16" s="95">
        <v>515000</v>
      </c>
      <c r="C16" s="95">
        <f t="shared" si="0"/>
        <v>0</v>
      </c>
      <c r="D16" s="2">
        <f t="shared" si="1"/>
        <v>0</v>
      </c>
      <c r="E16" s="96"/>
    </row>
    <row r="17" spans="1:14" x14ac:dyDescent="0.35">
      <c r="B17" s="95">
        <v>511000</v>
      </c>
      <c r="C17" s="95">
        <f t="shared" si="0"/>
        <v>-4000</v>
      </c>
      <c r="D17" s="2">
        <f t="shared" si="1"/>
        <v>-7.7669902912621356E-3</v>
      </c>
      <c r="E17" s="96"/>
    </row>
    <row r="18" spans="1:14" x14ac:dyDescent="0.35">
      <c r="B18" s="95">
        <v>507000</v>
      </c>
      <c r="C18" s="95">
        <f t="shared" si="0"/>
        <v>-4000</v>
      </c>
      <c r="D18" s="2">
        <f t="shared" si="1"/>
        <v>-7.8277886497064575E-3</v>
      </c>
      <c r="E18" s="97"/>
    </row>
    <row r="19" spans="1:14" x14ac:dyDescent="0.35">
      <c r="B19" s="95">
        <v>499000</v>
      </c>
      <c r="C19" s="95">
        <f t="shared" si="0"/>
        <v>-8000</v>
      </c>
      <c r="D19" s="2">
        <f t="shared" si="1"/>
        <v>-1.5779092702169626E-2</v>
      </c>
      <c r="E19" s="97"/>
    </row>
    <row r="20" spans="1:14" x14ac:dyDescent="0.35">
      <c r="A20">
        <v>2014</v>
      </c>
      <c r="B20" s="95">
        <v>491000</v>
      </c>
      <c r="C20" s="95">
        <f t="shared" si="0"/>
        <v>-8000</v>
      </c>
      <c r="D20" s="2">
        <f t="shared" si="1"/>
        <v>-1.6032064128256512E-2</v>
      </c>
      <c r="E20" s="96"/>
    </row>
    <row r="21" spans="1:14" x14ac:dyDescent="0.35">
      <c r="B21" s="95">
        <v>491000</v>
      </c>
      <c r="C21" s="95">
        <f t="shared" si="0"/>
        <v>0</v>
      </c>
      <c r="D21" s="2">
        <f t="shared" si="1"/>
        <v>0</v>
      </c>
      <c r="E21" s="97"/>
    </row>
    <row r="22" spans="1:14" x14ac:dyDescent="0.35">
      <c r="B22" s="95">
        <v>498000</v>
      </c>
      <c r="C22" s="95">
        <f t="shared" si="0"/>
        <v>7000</v>
      </c>
      <c r="D22" s="2">
        <f t="shared" si="1"/>
        <v>1.4256619144602852E-2</v>
      </c>
      <c r="E22" s="97"/>
    </row>
    <row r="23" spans="1:14" x14ac:dyDescent="0.35">
      <c r="B23" s="95">
        <v>491000</v>
      </c>
      <c r="C23" s="95">
        <f t="shared" si="0"/>
        <v>-7000</v>
      </c>
      <c r="D23" s="2">
        <f t="shared" si="1"/>
        <v>-1.4056224899598393E-2</v>
      </c>
      <c r="E23" s="97"/>
    </row>
    <row r="24" spans="1:14" x14ac:dyDescent="0.35">
      <c r="A24">
        <v>2015</v>
      </c>
      <c r="B24" s="95">
        <v>490000</v>
      </c>
      <c r="C24" s="95">
        <f t="shared" si="0"/>
        <v>-1000</v>
      </c>
      <c r="D24" s="2">
        <f t="shared" si="1"/>
        <v>-2.0366598778004071E-3</v>
      </c>
      <c r="E24" s="96"/>
      <c r="F24" s="95"/>
    </row>
    <row r="25" spans="1:14" x14ac:dyDescent="0.35">
      <c r="B25" s="95">
        <v>489000</v>
      </c>
      <c r="C25" s="95">
        <f t="shared" si="0"/>
        <v>-1000</v>
      </c>
      <c r="D25" s="2">
        <f t="shared" si="1"/>
        <v>-2.0408163265306124E-3</v>
      </c>
      <c r="E25" s="97"/>
      <c r="F25" s="95"/>
    </row>
    <row r="26" spans="1:14" x14ac:dyDescent="0.35">
      <c r="B26" s="95">
        <v>476000</v>
      </c>
      <c r="C26" s="95">
        <f t="shared" si="0"/>
        <v>-13000</v>
      </c>
      <c r="D26" s="2">
        <f t="shared" si="1"/>
        <v>-2.6584867075664622E-2</v>
      </c>
      <c r="E26" s="97"/>
      <c r="F26" s="95"/>
    </row>
    <row r="27" spans="1:14" x14ac:dyDescent="0.35">
      <c r="B27" s="95">
        <v>459000</v>
      </c>
      <c r="C27" s="95">
        <f t="shared" si="0"/>
        <v>-17000</v>
      </c>
      <c r="D27" s="2">
        <f t="shared" si="1"/>
        <v>-3.5714285714285712E-2</v>
      </c>
      <c r="E27" s="97"/>
      <c r="F27" s="95"/>
      <c r="N27" s="3"/>
    </row>
    <row r="28" spans="1:14" x14ac:dyDescent="0.35">
      <c r="A28">
        <v>2016</v>
      </c>
      <c r="B28" s="98">
        <v>458000</v>
      </c>
      <c r="C28" s="95">
        <f t="shared" si="0"/>
        <v>-1000</v>
      </c>
      <c r="D28" s="2">
        <f t="shared" si="1"/>
        <v>-2.1786492374727671E-3</v>
      </c>
      <c r="E28" s="96"/>
      <c r="F28" s="95"/>
    </row>
    <row r="29" spans="1:14" x14ac:dyDescent="0.35">
      <c r="B29" s="98">
        <v>458000</v>
      </c>
      <c r="C29" s="95">
        <f t="shared" si="0"/>
        <v>0</v>
      </c>
      <c r="D29" s="2">
        <f t="shared" si="1"/>
        <v>0</v>
      </c>
      <c r="F29" s="95"/>
    </row>
    <row r="30" spans="1:14" x14ac:dyDescent="0.35">
      <c r="B30" s="98">
        <v>458000</v>
      </c>
      <c r="C30" s="95">
        <f t="shared" si="0"/>
        <v>0</v>
      </c>
      <c r="D30" s="2">
        <f t="shared" si="1"/>
        <v>0</v>
      </c>
      <c r="F30" s="95"/>
    </row>
    <row r="31" spans="1:14" x14ac:dyDescent="0.35">
      <c r="B31" s="98">
        <v>456000</v>
      </c>
      <c r="C31" s="95">
        <f t="shared" si="0"/>
        <v>-2000</v>
      </c>
      <c r="D31" s="2">
        <f t="shared" si="1"/>
        <v>-4.3668122270742356E-3</v>
      </c>
      <c r="F31" s="95"/>
    </row>
    <row r="32" spans="1:14" x14ac:dyDescent="0.35">
      <c r="A32">
        <v>2017</v>
      </c>
      <c r="B32" s="95">
        <v>464000</v>
      </c>
      <c r="C32" s="95">
        <f t="shared" si="0"/>
        <v>8000</v>
      </c>
      <c r="D32" s="2">
        <f t="shared" si="1"/>
        <v>1.7543859649122806E-2</v>
      </c>
    </row>
    <row r="33" spans="1:14" x14ac:dyDescent="0.35">
      <c r="B33" s="95">
        <v>471000</v>
      </c>
      <c r="C33" s="95">
        <f t="shared" si="0"/>
        <v>7000</v>
      </c>
      <c r="D33" s="2">
        <f t="shared" si="1"/>
        <v>1.5086206896551725E-2</v>
      </c>
      <c r="E33" s="3"/>
      <c r="F33" s="3"/>
      <c r="G33" s="3"/>
      <c r="H33" s="3"/>
      <c r="I33" s="3"/>
      <c r="J33" s="3"/>
      <c r="K33" s="3"/>
    </row>
    <row r="34" spans="1:14" x14ac:dyDescent="0.35">
      <c r="B34" s="95">
        <v>460000</v>
      </c>
      <c r="C34" s="95">
        <f t="shared" si="0"/>
        <v>-11000</v>
      </c>
      <c r="D34" s="2">
        <f t="shared" si="1"/>
        <v>-2.3354564755838639E-2</v>
      </c>
    </row>
    <row r="35" spans="1:14" x14ac:dyDescent="0.35">
      <c r="B35" s="95">
        <v>457000</v>
      </c>
      <c r="C35" s="95">
        <f t="shared" si="0"/>
        <v>-3000</v>
      </c>
      <c r="D35" s="2">
        <f t="shared" si="1"/>
        <v>-6.5217391304347823E-3</v>
      </c>
    </row>
    <row r="36" spans="1:14" x14ac:dyDescent="0.35">
      <c r="A36">
        <v>2018</v>
      </c>
      <c r="B36" s="95">
        <v>454000</v>
      </c>
      <c r="C36" s="95">
        <f t="shared" si="0"/>
        <v>-3000</v>
      </c>
      <c r="D36" s="2">
        <f t="shared" si="1"/>
        <v>-6.5645514223194746E-3</v>
      </c>
    </row>
    <row r="37" spans="1:14" x14ac:dyDescent="0.35">
      <c r="B37" s="95">
        <v>459000</v>
      </c>
      <c r="C37" s="95">
        <f t="shared" si="0"/>
        <v>5000</v>
      </c>
      <c r="D37" s="2">
        <f t="shared" si="1"/>
        <v>1.1013215859030838E-2</v>
      </c>
    </row>
    <row r="38" spans="1:14" x14ac:dyDescent="0.35">
      <c r="B38" s="95">
        <v>456000</v>
      </c>
      <c r="C38" s="95">
        <f t="shared" si="0"/>
        <v>-3000</v>
      </c>
      <c r="D38" s="2">
        <f t="shared" si="1"/>
        <v>-6.5359477124183009E-3</v>
      </c>
    </row>
    <row r="39" spans="1:14" x14ac:dyDescent="0.35">
      <c r="B39" s="95">
        <v>453000</v>
      </c>
      <c r="C39" s="95">
        <f t="shared" si="0"/>
        <v>-3000</v>
      </c>
      <c r="D39" s="2">
        <f t="shared" si="1"/>
        <v>-6.5789473684210523E-3</v>
      </c>
    </row>
    <row r="40" spans="1:14" x14ac:dyDescent="0.35">
      <c r="A40">
        <v>2019</v>
      </c>
      <c r="B40" s="95">
        <v>455000</v>
      </c>
      <c r="C40" s="95">
        <f t="shared" si="0"/>
        <v>2000</v>
      </c>
      <c r="D40" s="48">
        <f t="shared" si="1"/>
        <v>4.4150110375275938E-3</v>
      </c>
    </row>
    <row r="41" spans="1:14" s="99" customFormat="1" x14ac:dyDescent="0.35">
      <c r="A41"/>
      <c r="B41" s="95">
        <v>462000</v>
      </c>
      <c r="C41" s="95">
        <f t="shared" si="0"/>
        <v>7000</v>
      </c>
      <c r="D41" s="48">
        <f t="shared" si="1"/>
        <v>1.5384615384615385E-2</v>
      </c>
      <c r="N41" s="100"/>
    </row>
    <row r="42" spans="1:14" x14ac:dyDescent="0.35">
      <c r="B42" s="95">
        <v>463000</v>
      </c>
      <c r="C42" s="95">
        <f t="shared" si="0"/>
        <v>1000</v>
      </c>
      <c r="D42" s="48">
        <f t="shared" si="1"/>
        <v>2.1645021645021645E-3</v>
      </c>
      <c r="N42" s="3"/>
    </row>
    <row r="43" spans="1:14" x14ac:dyDescent="0.35">
      <c r="B43" s="95">
        <v>452000</v>
      </c>
      <c r="C43" s="95">
        <f t="shared" si="0"/>
        <v>-11000</v>
      </c>
      <c r="D43" s="48">
        <f t="shared" si="1"/>
        <v>-2.3758099352051837E-2</v>
      </c>
    </row>
    <row r="44" spans="1:14" x14ac:dyDescent="0.35">
      <c r="A44">
        <v>2020</v>
      </c>
      <c r="B44" s="95">
        <v>456000</v>
      </c>
      <c r="C44" s="95">
        <f t="shared" si="0"/>
        <v>4000</v>
      </c>
      <c r="D44" s="48">
        <f t="shared" si="1"/>
        <v>8.8495575221238937E-3</v>
      </c>
    </row>
    <row r="45" spans="1:14" x14ac:dyDescent="0.35">
      <c r="B45" s="95">
        <v>452000</v>
      </c>
      <c r="C45" s="95">
        <f t="shared" si="0"/>
        <v>-4000</v>
      </c>
      <c r="D45" s="48">
        <f t="shared" si="1"/>
        <v>-8.771929824561403E-3</v>
      </c>
    </row>
    <row r="46" spans="1:14" x14ac:dyDescent="0.35">
      <c r="B46" s="95">
        <v>453000</v>
      </c>
      <c r="C46" s="95">
        <f t="shared" si="0"/>
        <v>1000</v>
      </c>
      <c r="D46" s="48">
        <f t="shared" si="1"/>
        <v>2.2123893805309734E-3</v>
      </c>
    </row>
    <row r="47" spans="1:14" x14ac:dyDescent="0.35">
      <c r="B47" s="95">
        <v>454000</v>
      </c>
      <c r="C47" s="95">
        <f t="shared" si="0"/>
        <v>1000</v>
      </c>
      <c r="D47" s="48">
        <f t="shared" si="1"/>
        <v>2.2075055187637969E-3</v>
      </c>
      <c r="N47" s="3"/>
    </row>
    <row r="48" spans="1:14" x14ac:dyDescent="0.35">
      <c r="A48">
        <v>2021</v>
      </c>
      <c r="B48" s="95">
        <v>459000</v>
      </c>
      <c r="C48" s="95">
        <f t="shared" si="0"/>
        <v>5000</v>
      </c>
      <c r="D48" s="48">
        <f t="shared" si="1"/>
        <v>1.1013215859030838E-2</v>
      </c>
    </row>
    <row r="49" spans="1:14" x14ac:dyDescent="0.35">
      <c r="B49" s="95">
        <v>457000</v>
      </c>
      <c r="C49" s="95">
        <f t="shared" si="0"/>
        <v>-2000</v>
      </c>
      <c r="D49" s="48">
        <f t="shared" si="1"/>
        <v>-4.3572984749455342E-3</v>
      </c>
      <c r="E49" s="101" t="s">
        <v>113</v>
      </c>
    </row>
    <row r="50" spans="1:14" x14ac:dyDescent="0.35">
      <c r="B50" s="95">
        <v>464000</v>
      </c>
      <c r="C50" s="95">
        <f t="shared" si="0"/>
        <v>7000</v>
      </c>
      <c r="D50" s="48">
        <f t="shared" si="1"/>
        <v>1.5317286652078774E-2</v>
      </c>
    </row>
    <row r="51" spans="1:14" x14ac:dyDescent="0.35">
      <c r="A51" s="99" t="s">
        <v>114</v>
      </c>
      <c r="N51" s="3"/>
    </row>
    <row r="54" spans="1:14" x14ac:dyDescent="0.35">
      <c r="N54" s="3"/>
    </row>
    <row r="55" spans="1:14" x14ac:dyDescent="0.35">
      <c r="N55" s="3"/>
    </row>
    <row r="60" spans="1:14" x14ac:dyDescent="0.35">
      <c r="N60" s="3"/>
    </row>
    <row r="63" spans="1:14" x14ac:dyDescent="0.35">
      <c r="N63" s="3"/>
    </row>
    <row r="66" spans="14:14" x14ac:dyDescent="0.35">
      <c r="N66" s="3"/>
    </row>
    <row r="69" spans="14:14" x14ac:dyDescent="0.35">
      <c r="N69" s="3"/>
    </row>
    <row r="72" spans="14:14" x14ac:dyDescent="0.35">
      <c r="N72" s="3"/>
    </row>
    <row r="73" spans="14:14" x14ac:dyDescent="0.35">
      <c r="N73" s="3"/>
    </row>
    <row r="75" spans="14:14" x14ac:dyDescent="0.35">
      <c r="N75" s="3"/>
    </row>
    <row r="79" spans="14:14" x14ac:dyDescent="0.35">
      <c r="N79" s="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zoomScale="63" zoomScaleNormal="63" zoomScalePageLayoutView="39" workbookViewId="0">
      <pane xSplit="2" ySplit="4" topLeftCell="C5" activePane="bottomRight" state="frozen"/>
      <selection activeCell="M51" sqref="M51"/>
      <selection pane="topRight" activeCell="M51" sqref="M51"/>
      <selection pane="bottomLeft" activeCell="M51" sqref="M51"/>
      <selection pane="bottomRight" activeCell="A2" sqref="A2"/>
    </sheetView>
  </sheetViews>
  <sheetFormatPr defaultColWidth="8.90625" defaultRowHeight="14.5" x14ac:dyDescent="0.35"/>
  <cols>
    <col min="6" max="6" width="9.90625" bestFit="1" customWidth="1"/>
  </cols>
  <sheetData>
    <row r="1" spans="1:22" ht="26" x14ac:dyDescent="0.6">
      <c r="A1" s="7" t="s">
        <v>127</v>
      </c>
      <c r="B1" s="106"/>
      <c r="C1" s="107"/>
      <c r="D1" s="107"/>
      <c r="E1" s="107"/>
      <c r="F1" s="107"/>
      <c r="G1" s="107"/>
      <c r="H1" s="107"/>
      <c r="I1" s="119"/>
      <c r="J1" s="106"/>
      <c r="K1" s="107"/>
      <c r="L1" s="107"/>
      <c r="M1" s="107"/>
      <c r="N1" s="107"/>
      <c r="O1" s="119"/>
      <c r="P1" s="106"/>
      <c r="Q1" s="107"/>
      <c r="R1" s="107"/>
      <c r="S1" s="107"/>
      <c r="T1" s="107"/>
      <c r="U1" s="107"/>
      <c r="V1" s="107"/>
    </row>
    <row r="2" spans="1:22" x14ac:dyDescent="0.35">
      <c r="A2" t="s">
        <v>195</v>
      </c>
      <c r="B2" s="106"/>
      <c r="C2" s="107"/>
      <c r="D2" s="107"/>
      <c r="E2" s="107"/>
      <c r="F2" s="107"/>
      <c r="G2" s="107"/>
      <c r="H2" s="107"/>
      <c r="I2" s="119"/>
      <c r="J2" s="106"/>
      <c r="K2" s="107"/>
      <c r="L2" s="107"/>
      <c r="M2" s="107"/>
      <c r="N2" s="107"/>
      <c r="O2" s="119"/>
      <c r="P2" s="106"/>
      <c r="Q2" s="107"/>
      <c r="R2" s="107"/>
      <c r="S2" s="107"/>
      <c r="T2" s="107"/>
      <c r="U2" s="107"/>
      <c r="V2" s="107"/>
    </row>
    <row r="3" spans="1:22" x14ac:dyDescent="0.35">
      <c r="A3" s="119"/>
      <c r="B3" s="106"/>
      <c r="C3" s="107" t="s">
        <v>126</v>
      </c>
      <c r="D3" s="107"/>
      <c r="E3" s="107"/>
      <c r="F3" s="107"/>
      <c r="G3" s="107"/>
      <c r="H3" s="107"/>
      <c r="I3" s="119"/>
      <c r="J3" s="106"/>
      <c r="K3" s="107" t="s">
        <v>125</v>
      </c>
      <c r="L3" s="107"/>
      <c r="M3" s="107"/>
      <c r="N3" s="107"/>
      <c r="O3" s="119"/>
      <c r="P3" s="106"/>
      <c r="Q3" s="107" t="s">
        <v>124</v>
      </c>
      <c r="R3" s="107"/>
      <c r="S3" s="107"/>
      <c r="T3" s="107"/>
      <c r="U3" s="107"/>
      <c r="V3" s="107"/>
    </row>
    <row r="4" spans="1:22" x14ac:dyDescent="0.35">
      <c r="A4" s="107"/>
      <c r="B4" s="106"/>
      <c r="C4" s="106" t="s">
        <v>122</v>
      </c>
      <c r="D4" s="106" t="s">
        <v>121</v>
      </c>
      <c r="E4" s="106" t="s">
        <v>60</v>
      </c>
      <c r="F4" s="106" t="s">
        <v>123</v>
      </c>
      <c r="G4" s="106"/>
      <c r="H4" s="107"/>
      <c r="I4" s="107"/>
      <c r="J4" s="106"/>
      <c r="K4" s="107" t="s">
        <v>122</v>
      </c>
      <c r="L4" s="107" t="s">
        <v>121</v>
      </c>
      <c r="M4" s="107" t="s">
        <v>120</v>
      </c>
      <c r="N4" s="107"/>
      <c r="O4" s="107"/>
      <c r="P4" s="106"/>
      <c r="Q4" s="107" t="s">
        <v>122</v>
      </c>
      <c r="R4" s="107" t="s">
        <v>121</v>
      </c>
      <c r="S4" s="107" t="s">
        <v>120</v>
      </c>
      <c r="T4" s="107"/>
      <c r="U4" s="107"/>
      <c r="V4" s="107"/>
    </row>
    <row r="5" spans="1:22" x14ac:dyDescent="0.35">
      <c r="A5" s="107">
        <v>2010</v>
      </c>
      <c r="B5" s="106">
        <v>1</v>
      </c>
      <c r="C5" s="110">
        <v>128.52685</v>
      </c>
      <c r="D5" s="110">
        <v>136.98899</v>
      </c>
      <c r="E5" s="48">
        <v>0.56501340482573725</v>
      </c>
      <c r="F5" s="118">
        <v>7.4</v>
      </c>
      <c r="G5" s="106"/>
      <c r="H5" s="107"/>
      <c r="I5" s="107">
        <v>2010</v>
      </c>
      <c r="J5" s="106">
        <v>1</v>
      </c>
      <c r="K5" s="112">
        <f>C5/E5</f>
        <v>227.47575349940689</v>
      </c>
      <c r="L5" s="112">
        <f>D5/E5</f>
        <v>242.45263710557532</v>
      </c>
      <c r="M5" s="108">
        <f>K5-L5</f>
        <v>-14.976883606168428</v>
      </c>
      <c r="N5" s="107"/>
      <c r="O5" s="107">
        <v>2010</v>
      </c>
      <c r="P5" s="106">
        <v>1</v>
      </c>
      <c r="Q5" s="106">
        <f>C5/F5</f>
        <v>17.368493243243243</v>
      </c>
      <c r="R5" s="106">
        <f>D5/F5</f>
        <v>18.512025675675677</v>
      </c>
      <c r="S5" s="105">
        <f>Q5-R5</f>
        <v>-1.1435324324324334</v>
      </c>
      <c r="T5" s="107"/>
      <c r="U5" s="107"/>
      <c r="V5" s="107"/>
    </row>
    <row r="6" spans="1:22" x14ac:dyDescent="0.35">
      <c r="A6" s="107"/>
      <c r="B6" s="106">
        <v>2</v>
      </c>
      <c r="C6" s="110">
        <v>146.90540000000001</v>
      </c>
      <c r="D6" s="110">
        <v>143.46820000000002</v>
      </c>
      <c r="E6" s="48">
        <v>0.5707104557640752</v>
      </c>
      <c r="F6" s="118">
        <v>7.6</v>
      </c>
      <c r="G6" s="106"/>
      <c r="H6" s="107"/>
      <c r="I6" s="107"/>
      <c r="J6" s="106">
        <v>2</v>
      </c>
      <c r="K6" s="112">
        <f>C6/E6</f>
        <v>257.40793517322368</v>
      </c>
      <c r="L6" s="112">
        <f>D6/E6</f>
        <v>251.38526647093363</v>
      </c>
      <c r="M6" s="108">
        <f>K6-L6</f>
        <v>6.0226687022900478</v>
      </c>
      <c r="N6" s="107"/>
      <c r="O6" s="107"/>
      <c r="P6" s="106">
        <v>2</v>
      </c>
      <c r="Q6" s="106">
        <f>C6/F6</f>
        <v>19.329657894736844</v>
      </c>
      <c r="R6" s="106">
        <f>D6/F6</f>
        <v>18.87739473684211</v>
      </c>
      <c r="S6" s="105">
        <f>Q6-R6</f>
        <v>0.45226315789473404</v>
      </c>
      <c r="T6" s="107"/>
      <c r="U6" s="107"/>
      <c r="V6" s="107"/>
    </row>
    <row r="7" spans="1:22" x14ac:dyDescent="0.35">
      <c r="A7" s="107"/>
      <c r="B7" s="106">
        <v>3</v>
      </c>
      <c r="C7" s="110">
        <v>157.69399999999999</v>
      </c>
      <c r="D7" s="110">
        <v>156.72220000000002</v>
      </c>
      <c r="E7" s="48">
        <v>0.57540214477211793</v>
      </c>
      <c r="F7" s="118">
        <v>7.1</v>
      </c>
      <c r="G7" s="106"/>
      <c r="H7" s="107"/>
      <c r="I7" s="107"/>
      <c r="J7" s="106">
        <v>3</v>
      </c>
      <c r="K7" s="112">
        <f>C7/E7</f>
        <v>274.0587629586488</v>
      </c>
      <c r="L7" s="112">
        <f>D7/E7</f>
        <v>272.36985719277817</v>
      </c>
      <c r="M7" s="108">
        <f>K7-L7</f>
        <v>1.6889057658706292</v>
      </c>
      <c r="N7" s="107"/>
      <c r="O7" s="107"/>
      <c r="P7" s="106">
        <v>3</v>
      </c>
      <c r="Q7" s="106">
        <f>C7/F7</f>
        <v>22.210422535211269</v>
      </c>
      <c r="R7" s="106">
        <f>D7/F7</f>
        <v>22.073549295774651</v>
      </c>
      <c r="S7" s="105">
        <f>Q7-R7</f>
        <v>0.13687323943661767</v>
      </c>
      <c r="T7" s="107"/>
      <c r="U7" s="107"/>
      <c r="V7" s="107"/>
    </row>
    <row r="8" spans="1:22" x14ac:dyDescent="0.35">
      <c r="A8" s="107"/>
      <c r="B8" s="106">
        <v>4</v>
      </c>
      <c r="C8" s="110">
        <v>163.9127</v>
      </c>
      <c r="D8" s="110">
        <v>148.39349999999999</v>
      </c>
      <c r="E8" s="48">
        <v>0.57808310991957113</v>
      </c>
      <c r="F8" s="118">
        <v>6.8</v>
      </c>
      <c r="G8" s="106"/>
      <c r="H8" s="107"/>
      <c r="I8" s="107"/>
      <c r="J8" s="106">
        <v>4</v>
      </c>
      <c r="K8" s="112">
        <f>C8/E8</f>
        <v>283.54521553623186</v>
      </c>
      <c r="L8" s="112">
        <f>D8/E8</f>
        <v>256.6992486956521</v>
      </c>
      <c r="M8" s="108">
        <f>K8-L8</f>
        <v>26.845966840579763</v>
      </c>
      <c r="N8" s="107"/>
      <c r="O8" s="107"/>
      <c r="P8" s="106">
        <v>4</v>
      </c>
      <c r="Q8" s="106">
        <f>C8/F8</f>
        <v>24.104808823529414</v>
      </c>
      <c r="R8" s="106">
        <f>D8/F8</f>
        <v>21.822573529411763</v>
      </c>
      <c r="S8" s="105">
        <f>Q8-R8</f>
        <v>2.2822352941176511</v>
      </c>
      <c r="T8" s="107"/>
      <c r="U8" s="107"/>
      <c r="V8" s="107"/>
    </row>
    <row r="9" spans="1:22" x14ac:dyDescent="0.35">
      <c r="A9" s="107">
        <v>2011</v>
      </c>
      <c r="B9" s="106">
        <v>1</v>
      </c>
      <c r="C9" s="110">
        <v>157.23270000000002</v>
      </c>
      <c r="D9" s="110">
        <v>161.5386</v>
      </c>
      <c r="E9" s="48">
        <v>0.58646112600536204</v>
      </c>
      <c r="F9" s="118">
        <v>6.9</v>
      </c>
      <c r="G9" s="106"/>
      <c r="H9" s="107"/>
      <c r="I9" s="107">
        <v>2011</v>
      </c>
      <c r="J9" s="106">
        <v>1</v>
      </c>
      <c r="K9" s="112">
        <f>C9/E9</f>
        <v>268.10421531428568</v>
      </c>
      <c r="L9" s="112">
        <f>D9/E9</f>
        <v>275.44638994285708</v>
      </c>
      <c r="M9" s="108">
        <f>K9-L9</f>
        <v>-7.3421746285713994</v>
      </c>
      <c r="N9" s="107"/>
      <c r="O9" s="107">
        <v>2011</v>
      </c>
      <c r="P9" s="106">
        <v>1</v>
      </c>
      <c r="Q9" s="106">
        <f>C9/F9</f>
        <v>22.787347826086958</v>
      </c>
      <c r="R9" s="106">
        <f>D9/F9</f>
        <v>23.411391304347827</v>
      </c>
      <c r="S9" s="105">
        <f>Q9-R9</f>
        <v>-0.62404347826086948</v>
      </c>
      <c r="T9" s="107"/>
      <c r="U9" s="107"/>
      <c r="V9" s="107"/>
    </row>
    <row r="10" spans="1:22" x14ac:dyDescent="0.35">
      <c r="A10" s="107"/>
      <c r="B10" s="106">
        <v>2</v>
      </c>
      <c r="C10" s="110">
        <v>168.53639999999999</v>
      </c>
      <c r="D10" s="110">
        <v>167.143</v>
      </c>
      <c r="E10" s="48">
        <v>0.59718498659517427</v>
      </c>
      <c r="F10" s="118">
        <v>6.8</v>
      </c>
      <c r="G10" s="106"/>
      <c r="H10" s="107"/>
      <c r="I10" s="107"/>
      <c r="J10" s="106">
        <v>2</v>
      </c>
      <c r="K10" s="112">
        <f>C10/E10</f>
        <v>282.21807946127944</v>
      </c>
      <c r="L10" s="112">
        <f>D10/E10</f>
        <v>279.88479910213243</v>
      </c>
      <c r="M10" s="108">
        <f>K10-L10</f>
        <v>2.333280359147011</v>
      </c>
      <c r="N10" s="107"/>
      <c r="O10" s="107"/>
      <c r="P10" s="106">
        <v>2</v>
      </c>
      <c r="Q10" s="106">
        <f>C10/F10</f>
        <v>24.784764705882353</v>
      </c>
      <c r="R10" s="106">
        <f>D10/F10</f>
        <v>24.579852941176473</v>
      </c>
      <c r="S10" s="105">
        <f>Q10-R10</f>
        <v>0.20491176470588002</v>
      </c>
      <c r="T10" s="107"/>
      <c r="U10" s="107"/>
      <c r="V10" s="107"/>
    </row>
    <row r="11" spans="1:22" x14ac:dyDescent="0.35">
      <c r="A11" s="107"/>
      <c r="B11" s="106">
        <v>3</v>
      </c>
      <c r="C11" s="110">
        <v>185.27029999999999</v>
      </c>
      <c r="D11" s="110">
        <v>190.39609999999999</v>
      </c>
      <c r="E11" s="48">
        <v>0.60690348525469173</v>
      </c>
      <c r="F11" s="117">
        <v>7.5</v>
      </c>
      <c r="G11" s="106"/>
      <c r="H11" s="107"/>
      <c r="I11" s="107"/>
      <c r="J11" s="106">
        <v>3</v>
      </c>
      <c r="K11" s="112">
        <f>C11/E11</f>
        <v>305.27143854224181</v>
      </c>
      <c r="L11" s="112">
        <f>D11/E11</f>
        <v>313.71726250690222</v>
      </c>
      <c r="M11" s="108">
        <f>K11-L11</f>
        <v>-8.4458239646604056</v>
      </c>
      <c r="N11" s="107"/>
      <c r="O11" s="107"/>
      <c r="P11" s="106">
        <v>3</v>
      </c>
      <c r="Q11" s="106">
        <f>C11/F11</f>
        <v>24.702706666666664</v>
      </c>
      <c r="R11" s="106">
        <f>D11/F11</f>
        <v>25.386146666666665</v>
      </c>
      <c r="S11" s="105">
        <f>Q11-R11</f>
        <v>-0.68344000000000094</v>
      </c>
      <c r="T11" s="107"/>
      <c r="U11" s="107"/>
      <c r="V11" s="107"/>
    </row>
    <row r="12" spans="1:22" x14ac:dyDescent="0.35">
      <c r="A12" s="107"/>
      <c r="B12" s="106">
        <v>4</v>
      </c>
      <c r="C12" s="110">
        <v>192.62980000000002</v>
      </c>
      <c r="D12" s="110">
        <v>205.52189999999999</v>
      </c>
      <c r="E12" s="48">
        <v>0.61293565683646123</v>
      </c>
      <c r="F12" s="117">
        <v>8.1999999999999993</v>
      </c>
      <c r="G12" s="106"/>
      <c r="H12" s="107"/>
      <c r="I12" s="107"/>
      <c r="J12" s="106">
        <v>4</v>
      </c>
      <c r="K12" s="112">
        <f>C12/E12</f>
        <v>314.27409688354288</v>
      </c>
      <c r="L12" s="112">
        <f>D12/E12</f>
        <v>335.3074628758884</v>
      </c>
      <c r="M12" s="108">
        <f>K12-L12</f>
        <v>-21.033365992345523</v>
      </c>
      <c r="N12" s="107"/>
      <c r="O12" s="107"/>
      <c r="P12" s="106">
        <v>4</v>
      </c>
      <c r="Q12" s="106">
        <f>C12/F12</f>
        <v>23.49143902439025</v>
      </c>
      <c r="R12" s="106">
        <f>D12/F12</f>
        <v>25.063646341463414</v>
      </c>
      <c r="S12" s="105">
        <f>Q12-R12</f>
        <v>-1.5722073170731647</v>
      </c>
      <c r="T12" s="107"/>
      <c r="U12" s="107"/>
      <c r="V12" s="107"/>
    </row>
    <row r="13" spans="1:22" x14ac:dyDescent="0.35">
      <c r="A13" s="107">
        <v>2012</v>
      </c>
      <c r="B13" s="106">
        <v>1</v>
      </c>
      <c r="C13" s="110">
        <v>171.57160000000002</v>
      </c>
      <c r="D13" s="110">
        <v>198.06680000000003</v>
      </c>
      <c r="E13" s="48">
        <v>0.62265415549597869</v>
      </c>
      <c r="F13" s="117">
        <v>7.6</v>
      </c>
      <c r="G13" s="106"/>
      <c r="H13" s="107"/>
      <c r="I13" s="107">
        <v>2012</v>
      </c>
      <c r="J13" s="106">
        <v>1</v>
      </c>
      <c r="K13" s="112">
        <f>C13/E13</f>
        <v>275.54879138858985</v>
      </c>
      <c r="L13" s="112">
        <f>D13/E13</f>
        <v>318.10082411194833</v>
      </c>
      <c r="M13" s="108">
        <f>K13-L13</f>
        <v>-42.552032723358479</v>
      </c>
      <c r="N13" s="107"/>
      <c r="O13" s="107">
        <v>2012</v>
      </c>
      <c r="P13" s="106">
        <v>1</v>
      </c>
      <c r="Q13" s="106">
        <f>C13/F13</f>
        <v>22.575210526315793</v>
      </c>
      <c r="R13" s="106">
        <f>D13/F13</f>
        <v>26.061421052631584</v>
      </c>
      <c r="S13" s="105">
        <f>Q13-R13</f>
        <v>-3.4862105263157908</v>
      </c>
      <c r="T13" s="107"/>
      <c r="U13" s="107"/>
      <c r="V13" s="107"/>
    </row>
    <row r="14" spans="1:22" x14ac:dyDescent="0.35">
      <c r="A14" s="107"/>
      <c r="B14" s="106">
        <v>2</v>
      </c>
      <c r="C14" s="110">
        <v>176.64229999999998</v>
      </c>
      <c r="D14" s="110">
        <v>201.17069999999998</v>
      </c>
      <c r="E14" s="48">
        <v>0.63203753351206438</v>
      </c>
      <c r="F14" s="117">
        <v>8.4</v>
      </c>
      <c r="G14" s="106"/>
      <c r="H14" s="107"/>
      <c r="I14" s="107"/>
      <c r="J14" s="106">
        <v>2</v>
      </c>
      <c r="K14" s="112">
        <f>C14/E14</f>
        <v>279.4807121951219</v>
      </c>
      <c r="L14" s="112">
        <f>D14/E14</f>
        <v>318.28916691410387</v>
      </c>
      <c r="M14" s="108">
        <f>K14-L14</f>
        <v>-38.808454718981977</v>
      </c>
      <c r="N14" s="107"/>
      <c r="O14" s="107"/>
      <c r="P14" s="106">
        <v>2</v>
      </c>
      <c r="Q14" s="106">
        <f>C14/F14</f>
        <v>21.028845238095233</v>
      </c>
      <c r="R14" s="106">
        <f>D14/F14</f>
        <v>23.948892857142855</v>
      </c>
      <c r="S14" s="105">
        <f>Q14-R14</f>
        <v>-2.9200476190476223</v>
      </c>
      <c r="T14" s="107"/>
      <c r="U14" s="107"/>
      <c r="V14" s="107"/>
    </row>
    <row r="15" spans="1:22" x14ac:dyDescent="0.35">
      <c r="A15" s="107"/>
      <c r="B15" s="106">
        <v>3</v>
      </c>
      <c r="C15" s="110">
        <v>181.62620000000001</v>
      </c>
      <c r="D15" s="110">
        <v>214.29840000000002</v>
      </c>
      <c r="E15" s="48">
        <v>0.63773458445040221</v>
      </c>
      <c r="F15" s="117">
        <v>8.3000000000000007</v>
      </c>
      <c r="G15" s="106"/>
      <c r="H15" s="107"/>
      <c r="I15" s="107"/>
      <c r="J15" s="106">
        <v>3</v>
      </c>
      <c r="K15" s="112">
        <f>C15/E15</f>
        <v>284.79904403573306</v>
      </c>
      <c r="L15" s="112">
        <f>D15/E15</f>
        <v>336.03070183920124</v>
      </c>
      <c r="M15" s="108">
        <f>K15-L15</f>
        <v>-51.231657803468181</v>
      </c>
      <c r="N15" s="107"/>
      <c r="O15" s="107"/>
      <c r="P15" s="106">
        <v>3</v>
      </c>
      <c r="Q15" s="106">
        <f>C15/F15</f>
        <v>21.882674698795181</v>
      </c>
      <c r="R15" s="106">
        <f>D15/F15</f>
        <v>25.819084337349398</v>
      </c>
      <c r="S15" s="105">
        <f>Q15-R15</f>
        <v>-3.9364096385542169</v>
      </c>
      <c r="T15" s="107"/>
      <c r="U15" s="107"/>
      <c r="V15" s="107"/>
    </row>
    <row r="16" spans="1:22" x14ac:dyDescent="0.35">
      <c r="A16" s="107"/>
      <c r="B16" s="106">
        <v>4</v>
      </c>
      <c r="C16" s="110">
        <v>186.66560000000001</v>
      </c>
      <c r="D16" s="110">
        <v>219.001</v>
      </c>
      <c r="E16" s="48">
        <v>0.64745308310991967</v>
      </c>
      <c r="F16" s="117">
        <v>8.6</v>
      </c>
      <c r="G16" s="106"/>
      <c r="H16" s="107"/>
      <c r="I16" s="107"/>
      <c r="J16" s="106">
        <v>4</v>
      </c>
      <c r="K16" s="112">
        <f>C16/E16</f>
        <v>288.30753126293996</v>
      </c>
      <c r="L16" s="112">
        <f>D16/E16</f>
        <v>338.24999171842643</v>
      </c>
      <c r="M16" s="108">
        <f>K16-L16</f>
        <v>-49.942460455486469</v>
      </c>
      <c r="N16" s="107"/>
      <c r="O16" s="107"/>
      <c r="P16" s="106">
        <v>4</v>
      </c>
      <c r="Q16" s="106">
        <f>C16/F16</f>
        <v>21.705302325581396</v>
      </c>
      <c r="R16" s="106">
        <f>D16/F16</f>
        <v>25.465232558139537</v>
      </c>
      <c r="S16" s="105">
        <f>Q16-R16</f>
        <v>-3.7599302325581405</v>
      </c>
      <c r="T16" s="107"/>
      <c r="U16" s="107"/>
      <c r="V16" s="107"/>
    </row>
    <row r="17" spans="1:22" x14ac:dyDescent="0.35">
      <c r="A17" s="107">
        <v>2013</v>
      </c>
      <c r="B17" s="106">
        <v>1</v>
      </c>
      <c r="C17" s="110">
        <v>178.93490000000003</v>
      </c>
      <c r="D17" s="110">
        <v>221.49449999999999</v>
      </c>
      <c r="E17" s="48">
        <v>0.6581769436997319</v>
      </c>
      <c r="F17" s="117">
        <v>9.1999999999999993</v>
      </c>
      <c r="G17" s="106"/>
      <c r="H17" s="107"/>
      <c r="I17" s="107">
        <v>2013</v>
      </c>
      <c r="J17" s="106">
        <v>1</v>
      </c>
      <c r="K17" s="112">
        <f>C17/E17</f>
        <v>271.8644305498982</v>
      </c>
      <c r="L17" s="112">
        <f>D17/E17</f>
        <v>336.52728513238287</v>
      </c>
      <c r="M17" s="108">
        <f>K17-L17</f>
        <v>-64.66285458248467</v>
      </c>
      <c r="N17" s="107"/>
      <c r="O17" s="107">
        <v>2013</v>
      </c>
      <c r="P17" s="106">
        <v>1</v>
      </c>
      <c r="Q17" s="106">
        <f>C17/F17</f>
        <v>19.449445652173917</v>
      </c>
      <c r="R17" s="106">
        <f>D17/F17</f>
        <v>24.075489130434782</v>
      </c>
      <c r="S17" s="105">
        <f>Q17-R17</f>
        <v>-4.6260434782608648</v>
      </c>
      <c r="T17" s="107"/>
      <c r="U17" s="107"/>
      <c r="V17" s="107"/>
    </row>
    <row r="18" spans="1:22" x14ac:dyDescent="0.35">
      <c r="A18" s="107"/>
      <c r="B18" s="106">
        <v>2</v>
      </c>
      <c r="C18" s="110">
        <v>200.6173</v>
      </c>
      <c r="D18" s="110">
        <v>235.74379999999999</v>
      </c>
      <c r="E18" s="48">
        <v>0.66689008042895459</v>
      </c>
      <c r="F18" s="117">
        <v>10</v>
      </c>
      <c r="G18" s="106"/>
      <c r="H18" s="107"/>
      <c r="I18" s="107"/>
      <c r="J18" s="106">
        <v>2</v>
      </c>
      <c r="K18" s="112">
        <f>C18/E18</f>
        <v>300.8251372864321</v>
      </c>
      <c r="L18" s="112">
        <f>D18/E18</f>
        <v>353.49723577889438</v>
      </c>
      <c r="M18" s="108">
        <f>K18-L18</f>
        <v>-52.672098492462283</v>
      </c>
      <c r="N18" s="107"/>
      <c r="O18" s="107"/>
      <c r="P18" s="106">
        <v>2</v>
      </c>
      <c r="Q18" s="106">
        <f>C18/F18</f>
        <v>20.061730000000001</v>
      </c>
      <c r="R18" s="106">
        <f>D18/F18</f>
        <v>23.574379999999998</v>
      </c>
      <c r="S18" s="105">
        <f>Q18-R18</f>
        <v>-3.5126499999999972</v>
      </c>
      <c r="T18" s="107"/>
      <c r="U18" s="107"/>
      <c r="V18" s="107"/>
    </row>
    <row r="19" spans="1:22" x14ac:dyDescent="0.35">
      <c r="A19" s="107"/>
      <c r="B19" s="106">
        <v>3</v>
      </c>
      <c r="C19" s="110">
        <v>223.13239999999996</v>
      </c>
      <c r="D19" s="110">
        <v>267.51590000000004</v>
      </c>
      <c r="E19" s="48">
        <v>0.67727882037533516</v>
      </c>
      <c r="F19" s="117">
        <v>10</v>
      </c>
      <c r="G19" s="106"/>
      <c r="H19" s="107"/>
      <c r="I19" s="107"/>
      <c r="J19" s="106">
        <v>3</v>
      </c>
      <c r="K19" s="112">
        <f>C19/E19</f>
        <v>329.45427095497269</v>
      </c>
      <c r="L19" s="112">
        <f>D19/E19</f>
        <v>394.98636595744688</v>
      </c>
      <c r="M19" s="108">
        <f>K19-L19</f>
        <v>-65.532095002474193</v>
      </c>
      <c r="N19" s="107"/>
      <c r="O19" s="107"/>
      <c r="P19" s="106">
        <v>3</v>
      </c>
      <c r="Q19" s="106">
        <f>C19/F19</f>
        <v>22.313239999999997</v>
      </c>
      <c r="R19" s="106">
        <f>D19/F19</f>
        <v>26.751590000000004</v>
      </c>
      <c r="S19" s="105">
        <f>Q19-R19</f>
        <v>-4.4383500000000069</v>
      </c>
      <c r="T19" s="107"/>
      <c r="U19" s="107"/>
      <c r="V19" s="107"/>
    </row>
    <row r="20" spans="1:22" x14ac:dyDescent="0.35">
      <c r="A20" s="107"/>
      <c r="B20" s="106">
        <v>4</v>
      </c>
      <c r="C20" s="110">
        <v>246.34179999999998</v>
      </c>
      <c r="D20" s="110">
        <v>254.8818</v>
      </c>
      <c r="E20" s="48">
        <v>0.68297587131367288</v>
      </c>
      <c r="F20" s="117">
        <v>10.4</v>
      </c>
      <c r="G20" s="106"/>
      <c r="H20" s="107"/>
      <c r="I20" s="107"/>
      <c r="J20" s="106">
        <v>4</v>
      </c>
      <c r="K20" s="112">
        <f>C20/E20</f>
        <v>360.68887693817464</v>
      </c>
      <c r="L20" s="112">
        <f>D20/E20</f>
        <v>373.19297899901869</v>
      </c>
      <c r="M20" s="108">
        <f>K20-L20</f>
        <v>-12.504102060844048</v>
      </c>
      <c r="N20" s="107"/>
      <c r="O20" s="107"/>
      <c r="P20" s="106">
        <v>4</v>
      </c>
      <c r="Q20" s="106">
        <f>C20/F20</f>
        <v>23.686711538461534</v>
      </c>
      <c r="R20" s="106">
        <f>D20/F20</f>
        <v>24.507865384615382</v>
      </c>
      <c r="S20" s="105">
        <f>Q20-R20</f>
        <v>-0.82115384615384812</v>
      </c>
      <c r="T20" s="107"/>
      <c r="U20" s="107"/>
      <c r="V20" s="107"/>
    </row>
    <row r="21" spans="1:22" x14ac:dyDescent="0.35">
      <c r="A21" s="107">
        <v>2014</v>
      </c>
      <c r="B21" s="106">
        <v>1</v>
      </c>
      <c r="C21" s="110">
        <v>240.03999999999996</v>
      </c>
      <c r="D21" s="110">
        <v>268.20590000000004</v>
      </c>
      <c r="E21" s="48">
        <v>0.69705093833780163</v>
      </c>
      <c r="F21" s="117">
        <v>10.7</v>
      </c>
      <c r="G21" s="106"/>
      <c r="H21" s="107"/>
      <c r="I21" s="107">
        <v>2014</v>
      </c>
      <c r="J21" s="106">
        <v>1</v>
      </c>
      <c r="K21" s="112">
        <f>C21/E21</f>
        <v>344.36507692307686</v>
      </c>
      <c r="L21" s="112">
        <f>D21/E21</f>
        <v>384.77231038461542</v>
      </c>
      <c r="M21" s="108">
        <f>K21-L21</f>
        <v>-40.407233461538567</v>
      </c>
      <c r="N21" s="107"/>
      <c r="O21" s="107">
        <v>2014</v>
      </c>
      <c r="P21" s="106">
        <v>1</v>
      </c>
      <c r="Q21" s="106">
        <f>C21/F21</f>
        <v>22.433644859813082</v>
      </c>
      <c r="R21" s="106">
        <f>D21/F21</f>
        <v>25.065971962616828</v>
      </c>
      <c r="S21" s="105">
        <f>Q21-R21</f>
        <v>-2.632327102803746</v>
      </c>
      <c r="T21" s="107"/>
      <c r="U21" s="107"/>
      <c r="V21" s="107"/>
    </row>
    <row r="22" spans="1:22" x14ac:dyDescent="0.35">
      <c r="A22" s="107"/>
      <c r="B22" s="106">
        <v>2</v>
      </c>
      <c r="C22" s="110">
        <v>235.26420000000002</v>
      </c>
      <c r="D22" s="110">
        <v>255.5685</v>
      </c>
      <c r="E22" s="48">
        <v>0.71012064343163539</v>
      </c>
      <c r="F22" s="117">
        <v>10.7</v>
      </c>
      <c r="G22" s="106"/>
      <c r="H22" s="107"/>
      <c r="I22" s="107"/>
      <c r="J22" s="106">
        <v>2</v>
      </c>
      <c r="K22" s="112">
        <f>C22/E22</f>
        <v>331.30173327041058</v>
      </c>
      <c r="L22" s="112">
        <f>D22/E22</f>
        <v>359.89448041529022</v>
      </c>
      <c r="M22" s="108">
        <f>K22-L22</f>
        <v>-28.592747144879638</v>
      </c>
      <c r="N22" s="107"/>
      <c r="O22" s="107"/>
      <c r="P22" s="106">
        <v>2</v>
      </c>
      <c r="Q22" s="106">
        <f>C22/F22</f>
        <v>21.987308411214958</v>
      </c>
      <c r="R22" s="106">
        <f>D22/F22</f>
        <v>23.884906542056076</v>
      </c>
      <c r="S22" s="105">
        <f>Q22-R22</f>
        <v>-1.8975981308411178</v>
      </c>
      <c r="T22" s="107"/>
      <c r="U22" s="107"/>
      <c r="V22" s="107"/>
    </row>
    <row r="23" spans="1:22" x14ac:dyDescent="0.35">
      <c r="A23" s="107"/>
      <c r="B23" s="106">
        <v>3</v>
      </c>
      <c r="C23" s="110">
        <v>244.65470000000005</v>
      </c>
      <c r="D23" s="110">
        <v>279.45949999999999</v>
      </c>
      <c r="E23" s="48">
        <v>0.71983914209115296</v>
      </c>
      <c r="F23" s="116">
        <v>11</v>
      </c>
      <c r="G23" s="106"/>
      <c r="H23" s="107"/>
      <c r="I23" s="107"/>
      <c r="J23" s="106">
        <v>3</v>
      </c>
      <c r="K23" s="112">
        <f>C23/E23</f>
        <v>339.87412700186218</v>
      </c>
      <c r="L23" s="112">
        <f>D23/E23</f>
        <v>388.22492923649895</v>
      </c>
      <c r="M23" s="108">
        <f>K23-L23</f>
        <v>-48.350802234636774</v>
      </c>
      <c r="N23" s="107"/>
      <c r="O23" s="107"/>
      <c r="P23" s="106">
        <v>3</v>
      </c>
      <c r="Q23" s="106">
        <f>C23/F23</f>
        <v>22.241336363636368</v>
      </c>
      <c r="R23" s="106">
        <f>D23/F23</f>
        <v>25.405409090909089</v>
      </c>
      <c r="S23" s="105">
        <f>Q23-R23</f>
        <v>-3.1640727272727212</v>
      </c>
      <c r="T23" s="107"/>
      <c r="U23" s="107"/>
      <c r="V23" s="107"/>
    </row>
    <row r="24" spans="1:22" x14ac:dyDescent="0.35">
      <c r="A24" s="107"/>
      <c r="B24" s="106">
        <v>4</v>
      </c>
      <c r="C24" s="110">
        <v>260.21949999999998</v>
      </c>
      <c r="D24" s="110">
        <v>280.45539999999994</v>
      </c>
      <c r="E24" s="48">
        <v>0.72151474530831106</v>
      </c>
      <c r="F24" s="116">
        <v>11.5</v>
      </c>
      <c r="G24" s="106"/>
      <c r="H24" s="107"/>
      <c r="I24" s="107"/>
      <c r="J24" s="106">
        <v>4</v>
      </c>
      <c r="K24" s="112">
        <f>C24/E24</f>
        <v>360.65721690664185</v>
      </c>
      <c r="L24" s="112">
        <f>D24/E24</f>
        <v>388.70362916860182</v>
      </c>
      <c r="M24" s="108">
        <f>K24-L24</f>
        <v>-28.046412261959972</v>
      </c>
      <c r="N24" s="107"/>
      <c r="O24" s="107"/>
      <c r="P24" s="106">
        <v>4</v>
      </c>
      <c r="Q24" s="106">
        <f>C24/F24</f>
        <v>22.62778260869565</v>
      </c>
      <c r="R24" s="106">
        <f>D24/F24</f>
        <v>24.387426086956516</v>
      </c>
      <c r="S24" s="105">
        <f>Q24-R24</f>
        <v>-1.7596434782608661</v>
      </c>
      <c r="T24" s="107"/>
      <c r="U24" s="107"/>
      <c r="V24" s="107"/>
    </row>
    <row r="25" spans="1:22" x14ac:dyDescent="0.35">
      <c r="A25" s="107">
        <v>2015</v>
      </c>
      <c r="B25" s="106">
        <v>1</v>
      </c>
      <c r="C25" s="110">
        <v>234.50819999999999</v>
      </c>
      <c r="D25" s="110">
        <v>267.46060000000006</v>
      </c>
      <c r="E25" s="48">
        <v>0.72553619302949079</v>
      </c>
      <c r="F25" s="116">
        <v>12.1</v>
      </c>
      <c r="G25" s="106"/>
      <c r="H25" s="107"/>
      <c r="I25" s="107">
        <v>2015</v>
      </c>
      <c r="J25" s="106">
        <v>1</v>
      </c>
      <c r="K25" s="112">
        <f>C25/E25</f>
        <v>323.2205398614318</v>
      </c>
      <c r="L25" s="112">
        <f>D25/E25</f>
        <v>368.63853598152423</v>
      </c>
      <c r="M25" s="108">
        <f>K25-L25</f>
        <v>-45.417996120092425</v>
      </c>
      <c r="N25" s="107"/>
      <c r="O25" s="107">
        <v>2015</v>
      </c>
      <c r="P25" s="106">
        <v>1</v>
      </c>
      <c r="Q25" s="106">
        <f>C25/F25</f>
        <v>19.380842975206612</v>
      </c>
      <c r="R25" s="106">
        <f>D25/F25</f>
        <v>22.104181818181825</v>
      </c>
      <c r="S25" s="105">
        <f>Q25-R25</f>
        <v>-2.7233388429752132</v>
      </c>
      <c r="T25" s="107"/>
      <c r="U25" s="107"/>
      <c r="V25" s="107"/>
    </row>
    <row r="26" spans="1:22" x14ac:dyDescent="0.35">
      <c r="A26" s="107"/>
      <c r="B26" s="106">
        <v>2</v>
      </c>
      <c r="C26" s="110">
        <v>263.77029999999996</v>
      </c>
      <c r="D26" s="110">
        <v>254.7902</v>
      </c>
      <c r="E26" s="48">
        <v>0.7432975871313674</v>
      </c>
      <c r="F26" s="116">
        <v>12.3</v>
      </c>
      <c r="G26" s="106"/>
      <c r="H26" s="107"/>
      <c r="I26" s="107"/>
      <c r="J26" s="106">
        <v>2</v>
      </c>
      <c r="K26" s="112">
        <f>C26/E26</f>
        <v>354.86500234445435</v>
      </c>
      <c r="L26" s="112">
        <f>D26/E26</f>
        <v>342.78356934174928</v>
      </c>
      <c r="M26" s="108">
        <f>K26-L26</f>
        <v>12.081433002705069</v>
      </c>
      <c r="N26" s="107"/>
      <c r="O26" s="107"/>
      <c r="P26" s="106">
        <v>2</v>
      </c>
      <c r="Q26" s="106">
        <f>C26/F26</f>
        <v>21.44473983739837</v>
      </c>
      <c r="R26" s="106">
        <f>D26/F26</f>
        <v>20.714650406504063</v>
      </c>
      <c r="S26" s="105">
        <f>Q26-R26</f>
        <v>0.73008943089430645</v>
      </c>
      <c r="T26" s="107"/>
      <c r="U26" s="107"/>
      <c r="V26" s="107"/>
    </row>
    <row r="27" spans="1:22" x14ac:dyDescent="0.35">
      <c r="A27" s="107"/>
      <c r="B27" s="106">
        <v>3</v>
      </c>
      <c r="C27" s="110">
        <v>272.79109999999997</v>
      </c>
      <c r="D27" s="110">
        <v>284.92629999999997</v>
      </c>
      <c r="E27" s="48">
        <v>0.75402144772117974</v>
      </c>
      <c r="F27" s="116">
        <v>13.6</v>
      </c>
      <c r="G27" s="106"/>
      <c r="H27" s="107"/>
      <c r="I27" s="107"/>
      <c r="J27" s="106">
        <v>3</v>
      </c>
      <c r="K27" s="112">
        <f>C27/E27</f>
        <v>361.78161884444432</v>
      </c>
      <c r="L27" s="112">
        <f>D27/E27</f>
        <v>377.87559075555544</v>
      </c>
      <c r="M27" s="108">
        <f>K27-L27</f>
        <v>-16.093971911111112</v>
      </c>
      <c r="N27" s="107"/>
      <c r="O27" s="107"/>
      <c r="P27" s="106">
        <v>3</v>
      </c>
      <c r="Q27" s="106">
        <f>C27/F27</f>
        <v>20.058169117647058</v>
      </c>
      <c r="R27" s="106">
        <f>D27/F27</f>
        <v>20.950463235294116</v>
      </c>
      <c r="S27" s="105">
        <f>Q27-R27</f>
        <v>-0.89229411764705802</v>
      </c>
      <c r="T27" s="107"/>
      <c r="U27" s="107"/>
      <c r="V27" s="107"/>
    </row>
    <row r="28" spans="1:22" x14ac:dyDescent="0.35">
      <c r="A28" s="107"/>
      <c r="B28" s="106">
        <v>4</v>
      </c>
      <c r="C28" s="110">
        <v>268.1377</v>
      </c>
      <c r="D28" s="110">
        <v>280.83350000000002</v>
      </c>
      <c r="E28" s="48">
        <v>0.75670241286863282</v>
      </c>
      <c r="F28" s="114">
        <v>15.1</v>
      </c>
      <c r="G28" s="106"/>
      <c r="H28" s="107"/>
      <c r="I28" s="107"/>
      <c r="J28" s="106">
        <v>4</v>
      </c>
      <c r="K28" s="112">
        <f>C28/E28</f>
        <v>354.35026430469435</v>
      </c>
      <c r="L28" s="112">
        <f>D28/E28</f>
        <v>371.12806200177147</v>
      </c>
      <c r="M28" s="108">
        <f>K28-L28</f>
        <v>-16.777797697077119</v>
      </c>
      <c r="N28" s="107"/>
      <c r="O28" s="107"/>
      <c r="P28" s="106">
        <v>4</v>
      </c>
      <c r="Q28" s="106">
        <f>C28/F28</f>
        <v>17.757463576158941</v>
      </c>
      <c r="R28" s="106">
        <f>D28/F28</f>
        <v>18.598245033112583</v>
      </c>
      <c r="S28" s="105">
        <f>Q28-R28</f>
        <v>-0.8407814569536427</v>
      </c>
      <c r="T28" s="107"/>
      <c r="U28" s="107"/>
      <c r="V28" s="107"/>
    </row>
    <row r="29" spans="1:22" x14ac:dyDescent="0.35">
      <c r="A29" s="107">
        <v>2016</v>
      </c>
      <c r="B29" s="106">
        <v>1</v>
      </c>
      <c r="C29" s="110">
        <v>257.99959999999999</v>
      </c>
      <c r="D29" s="110">
        <v>274.31479999999999</v>
      </c>
      <c r="E29" s="48">
        <v>0.77278820375335122</v>
      </c>
      <c r="F29" s="116">
        <v>15.4</v>
      </c>
      <c r="G29" s="106"/>
      <c r="H29" s="107"/>
      <c r="I29" s="107">
        <v>2016</v>
      </c>
      <c r="J29" s="106">
        <v>1</v>
      </c>
      <c r="K29" s="112">
        <f>C29/E29</f>
        <v>333.85551014744141</v>
      </c>
      <c r="L29" s="112">
        <f>D29/E29</f>
        <v>354.96763365134433</v>
      </c>
      <c r="M29" s="108">
        <f>K29-L29</f>
        <v>-21.112123503902922</v>
      </c>
      <c r="N29" s="107"/>
      <c r="O29" s="107">
        <v>2016</v>
      </c>
      <c r="P29" s="106">
        <v>1</v>
      </c>
      <c r="Q29" s="106">
        <f>C29/F29</f>
        <v>16.753220779220779</v>
      </c>
      <c r="R29" s="106">
        <f>D29/F29</f>
        <v>17.812649350649348</v>
      </c>
      <c r="S29" s="105">
        <f>Q29-R29</f>
        <v>-1.0594285714285689</v>
      </c>
      <c r="T29" s="107"/>
      <c r="U29" s="107"/>
      <c r="V29" s="107"/>
    </row>
    <row r="30" spans="1:22" x14ac:dyDescent="0.35">
      <c r="A30" s="107"/>
      <c r="B30" s="106">
        <v>2</v>
      </c>
      <c r="C30" s="110">
        <v>301.59190000000001</v>
      </c>
      <c r="D30" s="110">
        <v>270.82360000000006</v>
      </c>
      <c r="E30" s="48">
        <v>0.78920911528150139</v>
      </c>
      <c r="F30" s="116">
        <v>15.1</v>
      </c>
      <c r="G30" s="106"/>
      <c r="H30" s="107"/>
      <c r="I30" s="107"/>
      <c r="J30" s="106">
        <v>2</v>
      </c>
      <c r="K30" s="112">
        <f>C30/E30</f>
        <v>382.14447116772823</v>
      </c>
      <c r="L30" s="112">
        <f>D30/E30</f>
        <v>343.15822607218689</v>
      </c>
      <c r="M30" s="108">
        <f>K30-L30</f>
        <v>38.986245095541335</v>
      </c>
      <c r="N30" s="107"/>
      <c r="O30" s="107"/>
      <c r="P30" s="106">
        <v>2</v>
      </c>
      <c r="Q30" s="106">
        <f>C30/F30</f>
        <v>19.972973509933777</v>
      </c>
      <c r="R30" s="106">
        <f>D30/F30</f>
        <v>17.935337748344374</v>
      </c>
      <c r="S30" s="105">
        <f>Q30-R30</f>
        <v>2.037635761589403</v>
      </c>
      <c r="T30" s="107"/>
      <c r="U30" s="107"/>
      <c r="V30" s="107"/>
    </row>
    <row r="31" spans="1:22" x14ac:dyDescent="0.35">
      <c r="A31" s="107"/>
      <c r="B31" s="106">
        <v>3</v>
      </c>
      <c r="C31" s="110">
        <v>284.87779999999998</v>
      </c>
      <c r="D31" s="110">
        <v>281.46580000000006</v>
      </c>
      <c r="E31" s="48">
        <v>0.79892761394101885</v>
      </c>
      <c r="F31" s="115">
        <v>14</v>
      </c>
      <c r="G31" s="106"/>
      <c r="H31" s="107"/>
      <c r="I31" s="107"/>
      <c r="J31" s="106">
        <v>3</v>
      </c>
      <c r="K31" s="112">
        <f>C31/E31</f>
        <v>356.57523288590596</v>
      </c>
      <c r="L31" s="112">
        <f>D31/E31</f>
        <v>352.30450805369134</v>
      </c>
      <c r="M31" s="108">
        <f>K31-L31</f>
        <v>4.2707248322146256</v>
      </c>
      <c r="N31" s="107"/>
      <c r="O31" s="107"/>
      <c r="P31" s="106">
        <v>3</v>
      </c>
      <c r="Q31" s="106">
        <f>C31/F31</f>
        <v>20.348414285714284</v>
      </c>
      <c r="R31" s="106">
        <f>D31/F31</f>
        <v>20.104700000000005</v>
      </c>
      <c r="S31" s="105">
        <f>Q31-R31</f>
        <v>0.24371428571427955</v>
      </c>
      <c r="T31" s="107"/>
      <c r="U31" s="107"/>
      <c r="V31" s="107"/>
    </row>
    <row r="32" spans="1:22" x14ac:dyDescent="0.35">
      <c r="A32" s="107"/>
      <c r="B32" s="106">
        <v>4</v>
      </c>
      <c r="C32" s="110">
        <v>280.40889999999996</v>
      </c>
      <c r="D32" s="110">
        <v>273.96949999999998</v>
      </c>
      <c r="E32" s="48">
        <v>0.80630026809651489</v>
      </c>
      <c r="F32" s="114">
        <v>13.9</v>
      </c>
      <c r="G32" s="106"/>
      <c r="H32" s="107"/>
      <c r="I32" s="107"/>
      <c r="J32" s="106">
        <v>4</v>
      </c>
      <c r="K32" s="112">
        <f>C32/E32</f>
        <v>347.77230157938476</v>
      </c>
      <c r="L32" s="112">
        <f>D32/E32</f>
        <v>339.78594679966739</v>
      </c>
      <c r="M32" s="108">
        <f>K32-L32</f>
        <v>7.9863547797173737</v>
      </c>
      <c r="N32" s="107"/>
      <c r="O32" s="107"/>
      <c r="P32" s="106">
        <v>4</v>
      </c>
      <c r="Q32" s="106">
        <f>C32/F32</f>
        <v>20.173302158273376</v>
      </c>
      <c r="R32" s="106">
        <f>D32/F32</f>
        <v>19.710035971223022</v>
      </c>
      <c r="S32" s="105">
        <f>Q32-R32</f>
        <v>0.46326618705035472</v>
      </c>
      <c r="T32" s="107"/>
      <c r="U32" s="107"/>
      <c r="V32" s="107"/>
    </row>
    <row r="33" spans="1:22" x14ac:dyDescent="0.35">
      <c r="A33" s="110">
        <v>2017</v>
      </c>
      <c r="B33" s="110">
        <v>1</v>
      </c>
      <c r="C33" s="110">
        <v>268.72060000000005</v>
      </c>
      <c r="D33" s="110">
        <v>263.7127999999999</v>
      </c>
      <c r="E33" s="48">
        <v>0.82205093833780174</v>
      </c>
      <c r="F33" s="109">
        <v>13.232200000000001</v>
      </c>
      <c r="G33" s="110"/>
      <c r="H33" s="110"/>
      <c r="I33" s="110">
        <v>2017</v>
      </c>
      <c r="J33" s="110">
        <v>1</v>
      </c>
      <c r="K33" s="112">
        <f>C33/E33</f>
        <v>326.89044859355892</v>
      </c>
      <c r="L33" s="112">
        <f>D33/E33</f>
        <v>320.79861198532393</v>
      </c>
      <c r="M33" s="108">
        <f>K33-L33</f>
        <v>6.0918366082349849</v>
      </c>
      <c r="N33" s="110"/>
      <c r="O33" s="110">
        <v>2017</v>
      </c>
      <c r="P33" s="110">
        <v>1</v>
      </c>
      <c r="Q33" s="106">
        <f>C33/F33</f>
        <v>20.308081800456463</v>
      </c>
      <c r="R33" s="106">
        <f>D33/F33</f>
        <v>19.929626214839551</v>
      </c>
      <c r="S33" s="105">
        <f>Q33-R33</f>
        <v>0.37845558561691206</v>
      </c>
      <c r="T33" s="107"/>
      <c r="U33" s="107"/>
      <c r="V33" s="107"/>
    </row>
    <row r="34" spans="1:22" x14ac:dyDescent="0.35">
      <c r="A34" s="103"/>
      <c r="B34" s="107">
        <v>2</v>
      </c>
      <c r="C34" s="110">
        <v>298.06640000000004</v>
      </c>
      <c r="D34" s="110">
        <v>273.04000000000002</v>
      </c>
      <c r="E34" s="48">
        <v>0.83109919571045587</v>
      </c>
      <c r="F34" s="109">
        <v>13.210266669999999</v>
      </c>
      <c r="G34" s="107"/>
      <c r="H34" s="107"/>
      <c r="I34" s="103"/>
      <c r="J34" s="107">
        <v>2</v>
      </c>
      <c r="K34" s="112">
        <f>C34/E34</f>
        <v>358.64118451612904</v>
      </c>
      <c r="L34" s="112">
        <f>D34/E34</f>
        <v>328.52877419354837</v>
      </c>
      <c r="M34" s="108">
        <f>K34-L34</f>
        <v>30.112410322580672</v>
      </c>
      <c r="N34" s="107"/>
      <c r="O34" s="103"/>
      <c r="P34" s="107">
        <v>2</v>
      </c>
      <c r="Q34" s="106">
        <f>C34/F34</f>
        <v>22.563238687444304</v>
      </c>
      <c r="R34" s="106">
        <f>D34/F34</f>
        <v>20.668772767476618</v>
      </c>
      <c r="S34" s="105">
        <f>Q34-R34</f>
        <v>1.8944659199676863</v>
      </c>
      <c r="T34" s="107"/>
      <c r="U34" s="107"/>
      <c r="V34" s="107"/>
    </row>
    <row r="35" spans="1:22" x14ac:dyDescent="0.35">
      <c r="B35" s="107">
        <v>3</v>
      </c>
      <c r="C35" s="110">
        <v>298.68549999999999</v>
      </c>
      <c r="D35" s="110">
        <v>278.89699999999999</v>
      </c>
      <c r="E35" s="48">
        <v>0.83746648793565692</v>
      </c>
      <c r="F35" s="109">
        <v>13.167766666666665</v>
      </c>
      <c r="G35" s="107"/>
      <c r="H35" s="107"/>
      <c r="I35" s="103"/>
      <c r="J35" s="107">
        <v>3</v>
      </c>
      <c r="K35" s="112">
        <f>C35/E35</f>
        <v>356.65367426970784</v>
      </c>
      <c r="L35" s="112">
        <f>D35/E35</f>
        <v>333.02466906762703</v>
      </c>
      <c r="M35" s="108">
        <f>K35-L35</f>
        <v>23.629005202080805</v>
      </c>
      <c r="N35" s="107"/>
      <c r="O35" s="103"/>
      <c r="P35" s="107">
        <v>3</v>
      </c>
      <c r="Q35" s="106">
        <f>C35/F35</f>
        <v>22.683079641447677</v>
      </c>
      <c r="R35" s="106">
        <f>D35/F35</f>
        <v>21.18028114106923</v>
      </c>
      <c r="S35" s="105">
        <f>Q35-R35</f>
        <v>1.5027985003784465</v>
      </c>
      <c r="T35" s="107"/>
      <c r="U35" s="107"/>
      <c r="V35" s="107"/>
    </row>
    <row r="36" spans="1:22" x14ac:dyDescent="0.35">
      <c r="B36" s="107">
        <v>4</v>
      </c>
      <c r="C36" s="110">
        <v>324.68040000000002</v>
      </c>
      <c r="D36" s="110">
        <v>291.56420000000003</v>
      </c>
      <c r="E36" s="48">
        <v>0.8445040214477213</v>
      </c>
      <c r="F36" s="109">
        <v>13.641366666666665</v>
      </c>
      <c r="G36" s="107"/>
      <c r="H36" s="107"/>
      <c r="I36" s="103"/>
      <c r="J36" s="107">
        <v>4</v>
      </c>
      <c r="K36" s="112">
        <f>C36/E36</f>
        <v>384.46282285714284</v>
      </c>
      <c r="L36" s="112">
        <f>D36/E36</f>
        <v>345.24903682539679</v>
      </c>
      <c r="M36" s="108">
        <f>K36-L36</f>
        <v>39.213786031746054</v>
      </c>
      <c r="N36" s="107"/>
      <c r="O36" s="103"/>
      <c r="P36" s="107">
        <v>4</v>
      </c>
      <c r="Q36" s="106">
        <f>C36/F36</f>
        <v>23.801163617526107</v>
      </c>
      <c r="R36" s="106">
        <f>D36/F36</f>
        <v>21.373532954909216</v>
      </c>
      <c r="S36" s="105">
        <f>Q36-R36</f>
        <v>2.4276306626168918</v>
      </c>
      <c r="T36" s="107"/>
      <c r="U36" s="107"/>
      <c r="V36" s="107"/>
    </row>
    <row r="37" spans="1:22" x14ac:dyDescent="0.35">
      <c r="A37">
        <v>2018</v>
      </c>
      <c r="B37" s="107">
        <v>1</v>
      </c>
      <c r="C37" s="110">
        <v>269.1558</v>
      </c>
      <c r="D37" s="110">
        <v>287.40730000000002</v>
      </c>
      <c r="E37" s="48">
        <v>0.85522788203753353</v>
      </c>
      <c r="F37" s="109">
        <v>11.953899999999999</v>
      </c>
      <c r="G37" s="107"/>
      <c r="H37" s="107"/>
      <c r="I37" s="103">
        <v>2018</v>
      </c>
      <c r="J37" s="107">
        <v>1</v>
      </c>
      <c r="K37" s="112">
        <f>C37/E37</f>
        <v>314.7182238244514</v>
      </c>
      <c r="L37" s="112">
        <f>D37/E37</f>
        <v>336.05931943573671</v>
      </c>
      <c r="M37" s="108">
        <f>K37-L37</f>
        <v>-21.341095611285311</v>
      </c>
      <c r="N37" s="107"/>
      <c r="O37" s="103">
        <v>2018</v>
      </c>
      <c r="P37" s="107">
        <v>1</v>
      </c>
      <c r="Q37" s="106">
        <f>C37/F37</f>
        <v>22.516149541153936</v>
      </c>
      <c r="R37" s="106">
        <f>D37/F37</f>
        <v>24.042973422899642</v>
      </c>
      <c r="S37" s="105">
        <f>Q37-R37</f>
        <v>-1.526823881745706</v>
      </c>
      <c r="T37" s="107"/>
      <c r="U37" s="107"/>
      <c r="V37" s="107"/>
    </row>
    <row r="38" spans="1:22" x14ac:dyDescent="0.35">
      <c r="B38" s="107">
        <v>2</v>
      </c>
      <c r="C38" s="110">
        <v>301.4821</v>
      </c>
      <c r="D38" s="110">
        <v>284.47190000000001</v>
      </c>
      <c r="E38" s="48">
        <v>0.86829758713136751</v>
      </c>
      <c r="F38" s="109">
        <v>12.63</v>
      </c>
      <c r="G38" s="107"/>
      <c r="H38" s="107"/>
      <c r="I38" s="103"/>
      <c r="J38" s="107">
        <v>2</v>
      </c>
      <c r="K38" s="112">
        <f>C38/E38</f>
        <v>347.21056981860278</v>
      </c>
      <c r="L38" s="112">
        <f>D38/E38</f>
        <v>327.62028159011959</v>
      </c>
      <c r="M38" s="108">
        <f>K38-L38</f>
        <v>19.590288228483189</v>
      </c>
      <c r="N38" s="107"/>
      <c r="O38" s="103"/>
      <c r="P38" s="107">
        <v>2</v>
      </c>
      <c r="Q38" s="106">
        <f>C38/F38</f>
        <v>23.870316706254947</v>
      </c>
      <c r="R38" s="106">
        <f>D38/F38</f>
        <v>22.523507521773553</v>
      </c>
      <c r="S38" s="105">
        <f>Q38-R38</f>
        <v>1.3468091844813941</v>
      </c>
      <c r="T38" s="107"/>
      <c r="U38" s="107"/>
      <c r="V38" s="107"/>
    </row>
    <row r="39" spans="1:22" x14ac:dyDescent="0.35">
      <c r="B39" s="107">
        <v>3</v>
      </c>
      <c r="C39" s="110">
        <v>337.30500000000001</v>
      </c>
      <c r="D39" s="110">
        <v>336.78199999999998</v>
      </c>
      <c r="E39" s="48">
        <v>0.87935656836461129</v>
      </c>
      <c r="F39" s="109">
        <v>14.0944</v>
      </c>
      <c r="G39" s="107"/>
      <c r="H39" s="107"/>
      <c r="I39" s="103"/>
      <c r="J39" s="107">
        <v>3</v>
      </c>
      <c r="K39" s="112">
        <f>C39/E39</f>
        <v>383.58160060975609</v>
      </c>
      <c r="L39" s="112">
        <f>D39/E39</f>
        <v>382.98684756097555</v>
      </c>
      <c r="M39" s="108">
        <f>K39-L39</f>
        <v>0.59475304878054658</v>
      </c>
      <c r="N39" s="107"/>
      <c r="O39" s="103"/>
      <c r="P39" s="107">
        <v>3</v>
      </c>
      <c r="Q39" s="106">
        <f>C39/F39</f>
        <v>23.931845271881031</v>
      </c>
      <c r="R39" s="106">
        <f>D39/F39</f>
        <v>23.894738335792937</v>
      </c>
      <c r="S39" s="105">
        <f>Q39-R39</f>
        <v>3.7106936088093789E-2</v>
      </c>
      <c r="T39" s="107"/>
      <c r="U39" s="107"/>
      <c r="V39" s="107"/>
    </row>
    <row r="40" spans="1:22" x14ac:dyDescent="0.35">
      <c r="B40" s="107">
        <v>4</v>
      </c>
      <c r="C40" s="110">
        <v>343.05200000000002</v>
      </c>
      <c r="D40" s="110">
        <v>326.88400000000001</v>
      </c>
      <c r="E40" s="48">
        <v>0.886058981233244</v>
      </c>
      <c r="F40" s="109">
        <v>14.26</v>
      </c>
      <c r="G40" s="107"/>
      <c r="H40" s="107"/>
      <c r="I40" s="103"/>
      <c r="J40" s="107">
        <v>4</v>
      </c>
      <c r="K40" s="112">
        <f>C40/E40</f>
        <v>387.16609984871405</v>
      </c>
      <c r="L40" s="112">
        <f>D40/E40</f>
        <v>368.91900756429652</v>
      </c>
      <c r="M40" s="108">
        <f>K40-L40</f>
        <v>18.247092284417533</v>
      </c>
      <c r="N40" s="107"/>
      <c r="O40" s="103"/>
      <c r="P40" s="107">
        <v>4</v>
      </c>
      <c r="Q40" s="106">
        <f>C40/F40</f>
        <v>24.05694249649369</v>
      </c>
      <c r="R40" s="106">
        <f>D40/F40</f>
        <v>22.923141654978963</v>
      </c>
      <c r="S40" s="105">
        <f>Q40-R40</f>
        <v>1.1338008415147272</v>
      </c>
      <c r="T40" s="107"/>
      <c r="U40" s="107"/>
      <c r="V40" s="107"/>
    </row>
    <row r="41" spans="1:22" x14ac:dyDescent="0.35">
      <c r="A41" s="103">
        <v>2019</v>
      </c>
      <c r="B41" s="107">
        <v>1</v>
      </c>
      <c r="C41" s="110">
        <v>292.12299999999999</v>
      </c>
      <c r="D41" s="110">
        <v>296.31799999999998</v>
      </c>
      <c r="E41" s="48">
        <v>0.89108579088471851</v>
      </c>
      <c r="F41" s="109">
        <v>14.01</v>
      </c>
      <c r="G41" s="107"/>
      <c r="H41" s="107"/>
      <c r="I41" s="103">
        <v>2019</v>
      </c>
      <c r="J41" s="107">
        <v>1</v>
      </c>
      <c r="K41" s="112">
        <f>+C41/E41</f>
        <v>327.82814291086873</v>
      </c>
      <c r="L41" s="112">
        <f>+D41/E41</f>
        <v>332.53588266265513</v>
      </c>
      <c r="M41" s="108">
        <f>K41-L41</f>
        <v>-4.7077397517863915</v>
      </c>
      <c r="N41" s="107"/>
      <c r="O41" s="103">
        <v>2019</v>
      </c>
      <c r="P41" s="107">
        <v>1</v>
      </c>
      <c r="Q41" s="106">
        <f>C41/F41</f>
        <v>20.851034975017843</v>
      </c>
      <c r="R41" s="106">
        <f>D41/F41</f>
        <v>21.150463954318344</v>
      </c>
      <c r="S41" s="105">
        <f>Q41-R41</f>
        <v>-0.29942897930050094</v>
      </c>
      <c r="T41" s="107"/>
      <c r="U41" s="107"/>
      <c r="V41" s="107"/>
    </row>
    <row r="42" spans="1:22" x14ac:dyDescent="0.35">
      <c r="A42" s="103"/>
      <c r="B42" s="107">
        <v>2</v>
      </c>
      <c r="C42" s="110">
        <f>+(103640+111785+109196)/1000</f>
        <v>324.62099999999998</v>
      </c>
      <c r="D42" s="110">
        <f>+(107165+110089+103655)/1000</f>
        <v>320.90899999999999</v>
      </c>
      <c r="E42" s="48">
        <v>0.90683646112600547</v>
      </c>
      <c r="F42" s="109">
        <v>14.386666666666665</v>
      </c>
      <c r="G42" s="113"/>
      <c r="H42" s="107"/>
      <c r="I42" s="103"/>
      <c r="J42" s="107">
        <v>2</v>
      </c>
      <c r="K42" s="112">
        <f>+C42/E42</f>
        <v>357.97082926829262</v>
      </c>
      <c r="L42" s="112">
        <f>+D42/E42</f>
        <v>353.87747819660012</v>
      </c>
      <c r="M42" s="108">
        <f>K42-L42</f>
        <v>4.0933510716924957</v>
      </c>
      <c r="N42" s="107"/>
      <c r="O42" s="103"/>
      <c r="P42" s="107">
        <v>2</v>
      </c>
      <c r="Q42" s="106">
        <f>C42/F42</f>
        <v>22.564017608897128</v>
      </c>
      <c r="R42" s="106">
        <f>D42/F42</f>
        <v>22.306000926784062</v>
      </c>
      <c r="S42" s="105">
        <f>Q42-R42</f>
        <v>0.25801668211306605</v>
      </c>
      <c r="T42" s="107"/>
      <c r="U42" s="107"/>
      <c r="V42" s="107"/>
    </row>
    <row r="43" spans="1:22" x14ac:dyDescent="0.35">
      <c r="B43" s="107">
        <v>3</v>
      </c>
      <c r="C43" s="110">
        <f>+(112561+119746+110439)/1000</f>
        <v>342.74599999999998</v>
      </c>
      <c r="D43" s="110">
        <f>+(116286+115204+105275)/1000</f>
        <v>336.76499999999999</v>
      </c>
      <c r="E43" s="48">
        <v>0.91554959785522794</v>
      </c>
      <c r="F43" s="109">
        <v>14.68</v>
      </c>
      <c r="G43" s="113"/>
      <c r="I43" s="99"/>
      <c r="J43" s="107">
        <v>3</v>
      </c>
      <c r="K43" s="112">
        <f>+C43/E43</f>
        <v>374.36093118594431</v>
      </c>
      <c r="L43" s="112">
        <f>+D43/E43</f>
        <v>367.82824304538798</v>
      </c>
      <c r="M43" s="108">
        <f>K43-L43</f>
        <v>6.5326881405563313</v>
      </c>
      <c r="P43" s="107">
        <v>3</v>
      </c>
      <c r="Q43" s="106">
        <f>C43/F43</f>
        <v>23.347820163487736</v>
      </c>
      <c r="R43" s="106">
        <f>D43/F43</f>
        <v>22.940395095367847</v>
      </c>
      <c r="S43" s="105">
        <f>Q43-R43</f>
        <v>0.40742506811988832</v>
      </c>
    </row>
    <row r="44" spans="1:22" x14ac:dyDescent="0.35">
      <c r="B44" s="107">
        <v>4</v>
      </c>
      <c r="C44" s="110">
        <f>+(122843+116330+103313)/1000</f>
        <v>342.48599999999999</v>
      </c>
      <c r="D44" s="110">
        <f>+(120091+110686+88467)/1000</f>
        <v>319.24400000000003</v>
      </c>
      <c r="E44" s="48">
        <v>0.9192359249329759</v>
      </c>
      <c r="F44" s="109">
        <v>14.72</v>
      </c>
      <c r="G44" s="113"/>
      <c r="I44" s="99"/>
      <c r="J44" s="107">
        <v>4</v>
      </c>
      <c r="K44" s="112">
        <f>+C44/E44</f>
        <v>372.57682245716364</v>
      </c>
      <c r="L44" s="112">
        <f>+D44/E44</f>
        <v>347.29278016769962</v>
      </c>
      <c r="M44" s="108">
        <f>K44-L44</f>
        <v>25.284042289464026</v>
      </c>
      <c r="P44" s="107">
        <v>4</v>
      </c>
      <c r="Q44" s="106">
        <f>C44/F44</f>
        <v>23.266711956521739</v>
      </c>
      <c r="R44" s="106">
        <f>D44/F44</f>
        <v>21.687771739130437</v>
      </c>
      <c r="S44" s="105">
        <f>Q44-R44</f>
        <v>1.5789402173913025</v>
      </c>
    </row>
    <row r="45" spans="1:22" x14ac:dyDescent="0.35">
      <c r="A45">
        <v>2020</v>
      </c>
      <c r="B45" s="107">
        <v>1</v>
      </c>
      <c r="C45" s="110">
        <v>328.13400000000001</v>
      </c>
      <c r="D45" s="110">
        <v>293.20499999999998</v>
      </c>
      <c r="E45" s="48">
        <v>0.93096514745308301</v>
      </c>
      <c r="F45" s="109">
        <v>15.34</v>
      </c>
      <c r="G45" s="113"/>
      <c r="I45">
        <v>2020</v>
      </c>
      <c r="J45" s="107">
        <v>1</v>
      </c>
      <c r="K45" s="112">
        <f>+C45/E45</f>
        <v>352.46647084233268</v>
      </c>
      <c r="L45" s="112">
        <f>+D45/E45</f>
        <v>314.947343412527</v>
      </c>
      <c r="M45" s="108">
        <f>K45-L45</f>
        <v>37.519127429805678</v>
      </c>
      <c r="O45">
        <v>2020</v>
      </c>
      <c r="P45" s="107">
        <v>1</v>
      </c>
      <c r="Q45" s="106">
        <f>C45/F45</f>
        <v>21.390743155149934</v>
      </c>
      <c r="R45" s="106">
        <f>D45/F45</f>
        <v>19.113754889178619</v>
      </c>
      <c r="S45" s="105">
        <f>Q45-R45</f>
        <v>2.2769882659713154</v>
      </c>
    </row>
    <row r="46" spans="1:22" x14ac:dyDescent="0.35">
      <c r="B46" s="107">
        <v>2</v>
      </c>
      <c r="C46" s="110">
        <v>272.976</v>
      </c>
      <c r="D46" s="110">
        <v>243.499</v>
      </c>
      <c r="E46" s="48">
        <v>0.92861930294906181</v>
      </c>
      <c r="F46" s="109">
        <v>17.95</v>
      </c>
      <c r="G46" s="113"/>
      <c r="J46" s="107">
        <v>2</v>
      </c>
      <c r="K46" s="112">
        <f>+C46/E46</f>
        <v>293.95899819559719</v>
      </c>
      <c r="L46" s="112">
        <f>+D46/E46</f>
        <v>262.21617322266326</v>
      </c>
      <c r="M46" s="108">
        <f>K46-L46</f>
        <v>31.742824972933931</v>
      </c>
      <c r="P46" s="107">
        <v>2</v>
      </c>
      <c r="Q46" s="106">
        <f>C46/F46</f>
        <v>15.20757660167131</v>
      </c>
      <c r="R46" s="106">
        <f>D46/F46</f>
        <v>13.565403899721449</v>
      </c>
      <c r="S46" s="105">
        <f>Q46-R46</f>
        <v>1.6421727019498604</v>
      </c>
    </row>
    <row r="47" spans="1:22" x14ac:dyDescent="0.35">
      <c r="B47" s="107">
        <v>3</v>
      </c>
      <c r="C47" s="110">
        <v>387.74200000000002</v>
      </c>
      <c r="D47" s="110">
        <v>278.5</v>
      </c>
      <c r="E47" s="48">
        <v>0.94369973190348544</v>
      </c>
      <c r="F47" s="109">
        <v>16.91</v>
      </c>
      <c r="J47" s="107">
        <v>3</v>
      </c>
      <c r="K47" s="112">
        <f>+C47/E47</f>
        <v>410.87433522727264</v>
      </c>
      <c r="L47" s="112">
        <f>+D47/E47</f>
        <v>295.11505681818176</v>
      </c>
      <c r="M47" s="108">
        <f>K47-L47</f>
        <v>115.75927840909088</v>
      </c>
      <c r="P47" s="107">
        <v>3</v>
      </c>
      <c r="Q47" s="106">
        <f>C47/F47</f>
        <v>22.929745712596098</v>
      </c>
      <c r="R47" s="106">
        <f>D47/F47</f>
        <v>16.469544648137198</v>
      </c>
      <c r="S47" s="105">
        <f>Q47-R47</f>
        <v>6.4602010644589001</v>
      </c>
    </row>
    <row r="48" spans="1:22" x14ac:dyDescent="0.35">
      <c r="B48" s="107">
        <v>4</v>
      </c>
      <c r="C48" s="110">
        <v>412.05200000000002</v>
      </c>
      <c r="D48" s="110">
        <v>308.78199999999998</v>
      </c>
      <c r="E48" s="48">
        <v>0.94839142091152817</v>
      </c>
      <c r="F48" s="109">
        <v>15.66</v>
      </c>
      <c r="J48" s="107">
        <v>4</v>
      </c>
      <c r="K48" s="112">
        <f>+C48/E48</f>
        <v>434.47461766784454</v>
      </c>
      <c r="L48" s="112">
        <f>+D48/E48</f>
        <v>325.58497809187276</v>
      </c>
      <c r="M48" s="108">
        <f>K48-L48</f>
        <v>108.88963957597178</v>
      </c>
      <c r="P48" s="107">
        <v>4</v>
      </c>
      <c r="Q48" s="106">
        <f>C48/F48</f>
        <v>26.312388250319287</v>
      </c>
      <c r="R48" s="106">
        <f>D48/F48</f>
        <v>19.71787994891443</v>
      </c>
      <c r="S48" s="105">
        <f>Q48-R48</f>
        <v>6.5945083014048578</v>
      </c>
    </row>
    <row r="49" spans="1:19" x14ac:dyDescent="0.35">
      <c r="A49">
        <v>2021</v>
      </c>
      <c r="B49" s="107">
        <v>1</v>
      </c>
      <c r="C49" s="110">
        <v>408.71699999999998</v>
      </c>
      <c r="D49" s="110">
        <v>312.49900000000002</v>
      </c>
      <c r="E49" s="48">
        <v>0.95945040214477217</v>
      </c>
      <c r="F49" s="109">
        <v>14.96</v>
      </c>
      <c r="I49">
        <v>2021</v>
      </c>
      <c r="J49" s="107">
        <v>1</v>
      </c>
      <c r="K49" s="112">
        <f>+C49/E49</f>
        <v>425.9907537548026</v>
      </c>
      <c r="L49" s="112">
        <f>+D49/E49</f>
        <v>325.70625777156829</v>
      </c>
      <c r="M49" s="108">
        <f>K49-L49</f>
        <v>100.28449598323431</v>
      </c>
      <c r="O49">
        <v>2021</v>
      </c>
      <c r="P49" s="107">
        <v>1</v>
      </c>
      <c r="Q49" s="106">
        <f>C49/F49</f>
        <v>27.3206550802139</v>
      </c>
      <c r="R49" s="106">
        <f>D49/F49</f>
        <v>20.888970588235296</v>
      </c>
      <c r="S49" s="105">
        <f>Q49-R49</f>
        <v>6.4316844919786043</v>
      </c>
    </row>
    <row r="50" spans="1:19" x14ac:dyDescent="0.35">
      <c r="B50" s="107">
        <v>2</v>
      </c>
      <c r="C50" s="110">
        <v>487.71699999999998</v>
      </c>
      <c r="D50" s="110">
        <v>327.60599999999999</v>
      </c>
      <c r="E50" s="48">
        <v>0.97352546916890093</v>
      </c>
      <c r="F50" s="109">
        <v>14.14</v>
      </c>
      <c r="J50" s="107">
        <v>2</v>
      </c>
      <c r="K50" s="95">
        <f>+C50/E50</f>
        <v>500.98021617900162</v>
      </c>
      <c r="L50" s="95">
        <f>+D50/E50</f>
        <v>336.51507882960408</v>
      </c>
      <c r="M50" s="111">
        <f>K50-L50</f>
        <v>164.46513734939754</v>
      </c>
      <c r="P50" s="107">
        <v>2</v>
      </c>
      <c r="Q50" s="106">
        <f>C50/F50</f>
        <v>34.492008486562938</v>
      </c>
      <c r="R50" s="106">
        <f>D50/F50</f>
        <v>23.168741159830269</v>
      </c>
      <c r="S50" s="105">
        <f>Q50-R50</f>
        <v>11.323267326732669</v>
      </c>
    </row>
    <row r="51" spans="1:19" x14ac:dyDescent="0.35">
      <c r="B51" s="107">
        <v>3</v>
      </c>
      <c r="C51" s="110">
        <v>460.47699999999998</v>
      </c>
      <c r="D51" s="110">
        <v>358.96</v>
      </c>
      <c r="E51" s="48">
        <v>0.98961126005361943</v>
      </c>
      <c r="F51" s="109">
        <v>14.632199999999999</v>
      </c>
      <c r="J51" s="107">
        <v>3</v>
      </c>
      <c r="K51" s="95">
        <f>+C51/E51</f>
        <v>465.31099492041983</v>
      </c>
      <c r="L51" s="95">
        <f>+D51/E51</f>
        <v>362.72828987470365</v>
      </c>
      <c r="M51" s="108">
        <f>K51-L51</f>
        <v>102.58270504571618</v>
      </c>
      <c r="P51" s="107">
        <v>3</v>
      </c>
      <c r="Q51" s="106">
        <f>C51/F51</f>
        <v>31.470113858476509</v>
      </c>
      <c r="R51" s="106">
        <f>D51/F51</f>
        <v>24.532196115416685</v>
      </c>
      <c r="S51" s="105">
        <f>Q51-R51</f>
        <v>6.937917743059824</v>
      </c>
    </row>
    <row r="52" spans="1:19" x14ac:dyDescent="0.35">
      <c r="B52" s="107">
        <v>4</v>
      </c>
      <c r="C52" s="110">
        <v>474.92204128499998</v>
      </c>
      <c r="D52" s="110">
        <v>381.26128601200003</v>
      </c>
      <c r="E52" s="48">
        <v>1</v>
      </c>
      <c r="F52" s="109">
        <v>15.41</v>
      </c>
      <c r="J52" s="107">
        <v>4</v>
      </c>
      <c r="K52" s="95">
        <f>+C52/E52</f>
        <v>474.92204128499998</v>
      </c>
      <c r="L52" s="95">
        <f>+D52/E52</f>
        <v>381.26128601200003</v>
      </c>
      <c r="M52" s="108">
        <f>K52-L52</f>
        <v>93.66075527299995</v>
      </c>
      <c r="P52" s="107">
        <v>4</v>
      </c>
      <c r="Q52" s="106">
        <f>C52/F52</f>
        <v>30.819081199545749</v>
      </c>
      <c r="R52" s="106">
        <f>D52/F52</f>
        <v>24.741160675665153</v>
      </c>
      <c r="S52" s="105">
        <f>Q52-R52</f>
        <v>6.0779205238805964</v>
      </c>
    </row>
    <row r="53" spans="1:19" x14ac:dyDescent="0.35">
      <c r="M53" s="104"/>
    </row>
    <row r="55" spans="1:19" x14ac:dyDescent="0.35">
      <c r="A55" s="103" t="s">
        <v>119</v>
      </c>
    </row>
    <row r="85" spans="3:3" x14ac:dyDescent="0.35">
      <c r="C85" s="48"/>
    </row>
    <row r="86" spans="3:3" x14ac:dyDescent="0.35">
      <c r="C86" s="48"/>
    </row>
    <row r="87" spans="3:3" x14ac:dyDescent="0.35">
      <c r="C87" s="48"/>
    </row>
    <row r="88" spans="3:3" x14ac:dyDescent="0.35">
      <c r="C88" s="48"/>
    </row>
    <row r="89" spans="3:3" x14ac:dyDescent="0.35">
      <c r="C89" s="48"/>
    </row>
    <row r="90" spans="3:3" x14ac:dyDescent="0.35">
      <c r="C90" s="48"/>
    </row>
    <row r="91" spans="3:3" x14ac:dyDescent="0.35">
      <c r="C91" s="48"/>
    </row>
    <row r="92" spans="3:3" x14ac:dyDescent="0.35">
      <c r="C92" s="48"/>
    </row>
    <row r="93" spans="3:3" x14ac:dyDescent="0.35">
      <c r="C93" s="48"/>
    </row>
    <row r="94" spans="3:3" x14ac:dyDescent="0.35">
      <c r="C94" s="48"/>
    </row>
    <row r="95" spans="3:3" x14ac:dyDescent="0.35">
      <c r="C95" s="48"/>
    </row>
    <row r="96" spans="3:3" x14ac:dyDescent="0.35">
      <c r="C96" s="48"/>
    </row>
    <row r="97" spans="3:3" x14ac:dyDescent="0.35">
      <c r="C97" s="48"/>
    </row>
    <row r="98" spans="3:3" x14ac:dyDescent="0.35">
      <c r="C98" s="48"/>
    </row>
    <row r="99" spans="3:3" x14ac:dyDescent="0.35">
      <c r="C99" s="48"/>
    </row>
    <row r="100" spans="3:3" x14ac:dyDescent="0.35">
      <c r="C100" s="48"/>
    </row>
    <row r="101" spans="3:3" x14ac:dyDescent="0.35">
      <c r="C101" s="48"/>
    </row>
    <row r="102" spans="3:3" x14ac:dyDescent="0.35">
      <c r="C102" s="48"/>
    </row>
    <row r="103" spans="3:3" x14ac:dyDescent="0.35">
      <c r="C103" s="48"/>
    </row>
    <row r="104" spans="3:3" x14ac:dyDescent="0.35">
      <c r="C104" s="48"/>
    </row>
    <row r="105" spans="3:3" x14ac:dyDescent="0.35">
      <c r="C105" s="48"/>
    </row>
    <row r="106" spans="3:3" x14ac:dyDescent="0.35">
      <c r="C106" s="48"/>
    </row>
    <row r="107" spans="3:3" x14ac:dyDescent="0.35">
      <c r="C107" s="48"/>
    </row>
    <row r="108" spans="3:3" x14ac:dyDescent="0.35">
      <c r="C108" s="48"/>
    </row>
    <row r="109" spans="3:3" x14ac:dyDescent="0.35">
      <c r="C109" s="48"/>
    </row>
    <row r="110" spans="3:3" x14ac:dyDescent="0.35">
      <c r="C110" s="48"/>
    </row>
    <row r="111" spans="3:3" x14ac:dyDescent="0.35">
      <c r="C111" s="48"/>
    </row>
    <row r="112" spans="3:3" x14ac:dyDescent="0.35">
      <c r="C112" s="48"/>
    </row>
    <row r="113" spans="3:3" x14ac:dyDescent="0.35">
      <c r="C113" s="48"/>
    </row>
    <row r="114" spans="3:3" x14ac:dyDescent="0.35">
      <c r="C114" s="48"/>
    </row>
    <row r="115" spans="3:3" x14ac:dyDescent="0.35">
      <c r="C115" s="48"/>
    </row>
    <row r="116" spans="3:3" x14ac:dyDescent="0.35">
      <c r="C116" s="48"/>
    </row>
    <row r="117" spans="3:3" x14ac:dyDescent="0.35">
      <c r="C117" s="48"/>
    </row>
    <row r="118" spans="3:3" x14ac:dyDescent="0.35">
      <c r="C118" s="48"/>
    </row>
    <row r="119" spans="3:3" x14ac:dyDescent="0.35">
      <c r="C119" s="48"/>
    </row>
    <row r="120" spans="3:3" x14ac:dyDescent="0.35">
      <c r="C120" s="48"/>
    </row>
    <row r="121" spans="3:3" x14ac:dyDescent="0.35">
      <c r="C121" s="48"/>
    </row>
    <row r="122" spans="3:3" x14ac:dyDescent="0.35">
      <c r="C122" s="48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zoomScale="45" zoomScaleNormal="45" workbookViewId="0">
      <selection activeCell="A3" sqref="A3"/>
    </sheetView>
  </sheetViews>
  <sheetFormatPr defaultColWidth="8.90625" defaultRowHeight="14.5" x14ac:dyDescent="0.35"/>
  <cols>
    <col min="1" max="1" width="19.54296875" bestFit="1" customWidth="1"/>
  </cols>
  <sheetData>
    <row r="1" spans="1:40" ht="26" x14ac:dyDescent="0.6">
      <c r="A1" s="7" t="s">
        <v>151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</row>
    <row r="2" spans="1:40" ht="21" x14ac:dyDescent="0.5">
      <c r="A2" s="148" t="s">
        <v>155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</row>
    <row r="3" spans="1:40" x14ac:dyDescent="0.35">
      <c r="A3" t="s">
        <v>195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</row>
    <row r="4" spans="1:40" x14ac:dyDescent="0.35">
      <c r="A4" s="88"/>
      <c r="B4" s="99" t="s">
        <v>39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 t="s">
        <v>9</v>
      </c>
      <c r="P4" s="99"/>
      <c r="Q4" s="99"/>
      <c r="R4" s="99"/>
      <c r="S4" s="99"/>
      <c r="T4" s="99"/>
      <c r="U4" s="99"/>
      <c r="V4" s="99"/>
      <c r="W4" s="99"/>
      <c r="X4" s="99"/>
      <c r="Y4" s="99"/>
      <c r="AA4" s="99"/>
      <c r="AB4" s="99" t="s">
        <v>36</v>
      </c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</row>
    <row r="5" spans="1:40" x14ac:dyDescent="0.35">
      <c r="A5" s="123"/>
      <c r="B5" s="99">
        <v>2010</v>
      </c>
      <c r="C5" s="99">
        <v>2011</v>
      </c>
      <c r="D5" s="99">
        <v>2012</v>
      </c>
      <c r="E5" s="99">
        <v>2013</v>
      </c>
      <c r="F5" s="99">
        <v>2014</v>
      </c>
      <c r="G5" s="99">
        <v>2015</v>
      </c>
      <c r="H5" s="99">
        <v>2016</v>
      </c>
      <c r="I5" s="99">
        <v>2017</v>
      </c>
      <c r="J5" s="99">
        <v>2018</v>
      </c>
      <c r="K5" s="99">
        <v>2019</v>
      </c>
      <c r="L5" s="99">
        <v>2020</v>
      </c>
      <c r="M5" s="99">
        <v>2021</v>
      </c>
      <c r="N5" s="99"/>
      <c r="O5" s="99">
        <v>2010</v>
      </c>
      <c r="P5" s="99">
        <v>2011</v>
      </c>
      <c r="Q5" s="99">
        <v>2012</v>
      </c>
      <c r="R5" s="99">
        <v>2013</v>
      </c>
      <c r="S5" s="99">
        <v>2014</v>
      </c>
      <c r="T5" s="99">
        <v>2015</v>
      </c>
      <c r="U5" s="99">
        <v>2016</v>
      </c>
      <c r="V5" s="99">
        <v>2017</v>
      </c>
      <c r="W5" s="99">
        <v>2018</v>
      </c>
      <c r="X5" s="99">
        <v>2019</v>
      </c>
      <c r="Y5" s="99">
        <v>2020</v>
      </c>
      <c r="Z5" s="99">
        <v>2021</v>
      </c>
      <c r="AA5" s="99"/>
      <c r="AB5" s="99">
        <v>2010</v>
      </c>
      <c r="AC5" s="99">
        <v>2011</v>
      </c>
      <c r="AD5" s="99">
        <v>2012</v>
      </c>
      <c r="AE5" s="99">
        <v>2013</v>
      </c>
      <c r="AF5" s="99">
        <v>2014</v>
      </c>
      <c r="AG5" s="99">
        <v>2015</v>
      </c>
      <c r="AH5" s="99">
        <v>2016</v>
      </c>
      <c r="AI5" s="99">
        <v>2017</v>
      </c>
      <c r="AJ5" s="99">
        <v>2018</v>
      </c>
      <c r="AK5" s="99">
        <v>2019</v>
      </c>
      <c r="AL5" s="99">
        <v>2020</v>
      </c>
      <c r="AM5" s="99">
        <v>2021</v>
      </c>
      <c r="AN5" s="99"/>
    </row>
    <row r="6" spans="1:40" x14ac:dyDescent="0.35">
      <c r="A6" s="123" t="s">
        <v>82</v>
      </c>
      <c r="B6" s="122">
        <v>8.7819552463768105</v>
      </c>
      <c r="C6" s="122">
        <v>10.714664625478402</v>
      </c>
      <c r="D6" s="122">
        <v>8.9563246376811581</v>
      </c>
      <c r="E6" s="122">
        <v>14.782806280667321</v>
      </c>
      <c r="F6" s="122">
        <v>16.287401021830004</v>
      </c>
      <c r="G6" s="122">
        <v>18.956064836138175</v>
      </c>
      <c r="H6" s="122">
        <v>17.957330008312546</v>
      </c>
      <c r="I6" s="122">
        <v>17.504593968253968</v>
      </c>
      <c r="J6" s="122">
        <v>18.787349773071107</v>
      </c>
      <c r="K6" s="122">
        <v>18.603820342690486</v>
      </c>
      <c r="L6" s="122">
        <v>20.735004098939932</v>
      </c>
      <c r="M6" s="122">
        <v>23.7485</v>
      </c>
      <c r="N6" s="99"/>
      <c r="O6" s="122">
        <v>138.86031026086957</v>
      </c>
      <c r="P6" s="122">
        <v>162.28864953526514</v>
      </c>
      <c r="Q6" s="122">
        <v>110.63071884057969</v>
      </c>
      <c r="R6" s="122">
        <v>155.98471992149166</v>
      </c>
      <c r="S6" s="122">
        <v>143.20940863910823</v>
      </c>
      <c r="T6" s="122">
        <v>134.88763649247122</v>
      </c>
      <c r="U6" s="122">
        <v>140.62242626766414</v>
      </c>
      <c r="V6" s="122">
        <v>169.17574857142853</v>
      </c>
      <c r="W6" s="122">
        <v>163.21577125567319</v>
      </c>
      <c r="X6" s="122">
        <v>167.04057776157495</v>
      </c>
      <c r="Y6" s="122">
        <v>208.37208734982329</v>
      </c>
      <c r="Z6" s="95">
        <v>246.69289999999998</v>
      </c>
      <c r="AA6" s="99"/>
      <c r="AB6" s="122">
        <v>135.90295002898549</v>
      </c>
      <c r="AC6" s="122">
        <v>141.27078272279931</v>
      </c>
      <c r="AD6" s="122">
        <v>168.72048778467908</v>
      </c>
      <c r="AE6" s="122">
        <v>189.92135073601574</v>
      </c>
      <c r="AF6" s="122">
        <v>201.16040724570368</v>
      </c>
      <c r="AG6" s="122">
        <v>200.50656297608504</v>
      </c>
      <c r="AH6" s="122">
        <v>189.19254530340808</v>
      </c>
      <c r="AI6" s="122">
        <v>197.43114984126979</v>
      </c>
      <c r="AJ6" s="122">
        <v>204.66662360060511</v>
      </c>
      <c r="AK6" s="122">
        <v>186.44288734961719</v>
      </c>
      <c r="AL6" s="122">
        <v>205.36763166077736</v>
      </c>
      <c r="AM6" s="122">
        <v>204.48089999999999</v>
      </c>
      <c r="AN6" s="99"/>
    </row>
    <row r="7" spans="1:40" x14ac:dyDescent="0.35">
      <c r="A7" s="123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</row>
    <row r="8" spans="1:40" x14ac:dyDescent="0.35">
      <c r="A8" s="123"/>
      <c r="B8" s="99" t="s">
        <v>39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 t="s">
        <v>9</v>
      </c>
      <c r="P8" s="99"/>
      <c r="Q8" s="99"/>
      <c r="R8" s="99"/>
      <c r="S8" s="99"/>
      <c r="T8" s="99"/>
      <c r="U8" s="99"/>
      <c r="V8" s="99"/>
      <c r="W8" s="99"/>
      <c r="X8" s="99"/>
      <c r="Y8" s="99"/>
      <c r="AA8" s="99"/>
      <c r="AB8" s="99" t="s">
        <v>36</v>
      </c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</row>
    <row r="9" spans="1:40" x14ac:dyDescent="0.35">
      <c r="A9" s="124"/>
      <c r="B9" s="99">
        <v>2010</v>
      </c>
      <c r="C9" s="99">
        <v>2011</v>
      </c>
      <c r="D9" s="99">
        <v>2012</v>
      </c>
      <c r="E9" s="99">
        <v>2013</v>
      </c>
      <c r="F9" s="99">
        <v>2014</v>
      </c>
      <c r="G9" s="99">
        <v>2015</v>
      </c>
      <c r="H9" s="99">
        <v>2016</v>
      </c>
      <c r="I9" s="99">
        <v>2017</v>
      </c>
      <c r="J9" s="99">
        <v>2018</v>
      </c>
      <c r="K9" s="99">
        <v>2019</v>
      </c>
      <c r="L9" s="99">
        <v>2020</v>
      </c>
      <c r="M9" s="99">
        <v>2021</v>
      </c>
      <c r="N9" s="99"/>
      <c r="O9" s="99">
        <v>2010</v>
      </c>
      <c r="P9" s="99">
        <v>2011</v>
      </c>
      <c r="Q9" s="99">
        <v>2012</v>
      </c>
      <c r="R9" s="99">
        <v>2013</v>
      </c>
      <c r="S9" s="99">
        <v>2014</v>
      </c>
      <c r="T9" s="99">
        <v>2015</v>
      </c>
      <c r="U9" s="99">
        <v>2016</v>
      </c>
      <c r="V9" s="99">
        <v>2017</v>
      </c>
      <c r="W9" s="99">
        <v>2018</v>
      </c>
      <c r="X9" s="99">
        <v>2019</v>
      </c>
      <c r="Y9" s="99">
        <v>2020</v>
      </c>
      <c r="Z9" s="99">
        <v>2021</v>
      </c>
      <c r="AA9" s="99"/>
      <c r="AB9" s="99">
        <v>2010</v>
      </c>
      <c r="AC9" s="99">
        <v>2011</v>
      </c>
      <c r="AD9" s="99">
        <v>2012</v>
      </c>
      <c r="AE9" s="99">
        <v>2013</v>
      </c>
      <c r="AF9" s="99">
        <v>2014</v>
      </c>
      <c r="AG9" s="99">
        <v>2015</v>
      </c>
      <c r="AH9" s="99">
        <v>2016</v>
      </c>
      <c r="AI9" s="99">
        <v>2017</v>
      </c>
      <c r="AJ9" s="99">
        <v>2018</v>
      </c>
      <c r="AK9" s="99">
        <v>2019</v>
      </c>
      <c r="AL9" s="99">
        <v>2020</v>
      </c>
      <c r="AM9" s="99">
        <v>2021</v>
      </c>
      <c r="AN9" s="99"/>
    </row>
    <row r="10" spans="1:40" x14ac:dyDescent="0.35">
      <c r="A10" s="123" t="s">
        <v>130</v>
      </c>
      <c r="B10" s="130">
        <v>0.73561912605559177</v>
      </c>
      <c r="C10" s="130">
        <v>0.81196871879784815</v>
      </c>
      <c r="D10" s="130">
        <v>0.66757041623527713</v>
      </c>
      <c r="E10" s="130">
        <v>0.99440582283705226</v>
      </c>
      <c r="F10" s="130">
        <v>1.0467631376249442</v>
      </c>
      <c r="G10" s="130">
        <v>1.0031563505355456</v>
      </c>
      <c r="H10" s="130">
        <v>1.0422658271337157</v>
      </c>
      <c r="I10" s="130">
        <v>1.086581547408997</v>
      </c>
      <c r="J10" s="130">
        <v>1.1661488295331561</v>
      </c>
      <c r="K10" s="130">
        <v>1.162676075968849</v>
      </c>
      <c r="L10" s="130">
        <v>1.2553505492241352</v>
      </c>
      <c r="M10" s="130">
        <v>1.5440990665696883</v>
      </c>
      <c r="N10" s="147"/>
      <c r="O10" s="130">
        <v>11.621645004497273</v>
      </c>
      <c r="P10" s="130">
        <v>12.285155601039484</v>
      </c>
      <c r="Q10" s="130">
        <v>8.228638850193061</v>
      </c>
      <c r="R10" s="130">
        <v>10.491171528794331</v>
      </c>
      <c r="S10" s="130">
        <v>9.2119808638110996</v>
      </c>
      <c r="T10" s="130">
        <v>7.16207254757337</v>
      </c>
      <c r="U10" s="130">
        <v>8.1607600161280978</v>
      </c>
      <c r="V10" s="130">
        <v>10.474056529289777</v>
      </c>
      <c r="W10" s="130">
        <v>10.142805059610916</v>
      </c>
      <c r="X10" s="130">
        <v>10.433196413190707</v>
      </c>
      <c r="Y10" s="130">
        <v>12.601996195901565</v>
      </c>
      <c r="Z10" s="111">
        <v>16.019602408522744</v>
      </c>
      <c r="AA10" s="147"/>
      <c r="AB10" s="130">
        <v>11.370406958993064</v>
      </c>
      <c r="AC10" s="130">
        <v>10.69869336663824</v>
      </c>
      <c r="AD10" s="130">
        <v>12.571568191973229</v>
      </c>
      <c r="AE10" s="130">
        <v>12.772717185578204</v>
      </c>
      <c r="AF10" s="130">
        <v>12.961685235532658</v>
      </c>
      <c r="AG10" s="130">
        <v>10.687951275188851</v>
      </c>
      <c r="AH10" s="130">
        <v>10.974344154766046</v>
      </c>
      <c r="AI10" s="130">
        <v>12.208126407313314</v>
      </c>
      <c r="AJ10" s="130">
        <v>12.71685186374571</v>
      </c>
      <c r="AK10" s="130">
        <v>11.62885155456884</v>
      </c>
      <c r="AL10" s="130">
        <v>12.433825971374748</v>
      </c>
      <c r="AM10" s="130">
        <v>13.265611196766866</v>
      </c>
      <c r="AN10" s="99"/>
    </row>
    <row r="11" spans="1:40" x14ac:dyDescent="0.35">
      <c r="A11" s="123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</row>
    <row r="12" spans="1:40" x14ac:dyDescent="0.35">
      <c r="A12" t="s">
        <v>152</v>
      </c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</row>
    <row r="13" spans="1:40" x14ac:dyDescent="0.35"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</row>
    <row r="14" spans="1:40" x14ac:dyDescent="0.35"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54" zoomScaleNormal="54" workbookViewId="0">
      <selection activeCell="A2" sqref="A2"/>
    </sheetView>
  </sheetViews>
  <sheetFormatPr defaultRowHeight="14.5" x14ac:dyDescent="0.35"/>
  <cols>
    <col min="1" max="1" width="8.7265625" style="120"/>
    <col min="2" max="5" width="12.6328125" style="120" customWidth="1"/>
    <col min="6" max="10" width="10.08984375" style="120" customWidth="1"/>
    <col min="11" max="14" width="17.1796875" style="120" bestFit="1" customWidth="1"/>
    <col min="15" max="15" width="18.1796875" style="120" bestFit="1" customWidth="1"/>
    <col min="16" max="16384" width="8.7265625" style="120"/>
  </cols>
  <sheetData>
    <row r="1" spans="1:14" ht="26" x14ac:dyDescent="0.6">
      <c r="A1" s="7" t="s">
        <v>196</v>
      </c>
    </row>
    <row r="2" spans="1:14" x14ac:dyDescent="0.35">
      <c r="A2" s="120" t="s">
        <v>153</v>
      </c>
    </row>
    <row r="3" spans="1:14" x14ac:dyDescent="0.35">
      <c r="J3" s="126"/>
    </row>
    <row r="4" spans="1:14" x14ac:dyDescent="0.35">
      <c r="B4" s="120" t="s">
        <v>34</v>
      </c>
      <c r="C4" s="120" t="s">
        <v>65</v>
      </c>
      <c r="D4" s="120" t="s">
        <v>35</v>
      </c>
      <c r="E4" s="120" t="s">
        <v>33</v>
      </c>
      <c r="J4" s="126"/>
    </row>
    <row r="5" spans="1:14" x14ac:dyDescent="0.35">
      <c r="A5" s="120" t="s">
        <v>133</v>
      </c>
      <c r="B5" s="48">
        <v>4.5301119204121942E-3</v>
      </c>
      <c r="C5" s="48">
        <v>-2.0783362463642541E-2</v>
      </c>
      <c r="D5" s="48">
        <v>-0.16958986241344876</v>
      </c>
      <c r="E5" s="48">
        <v>6.735053650004863E-2</v>
      </c>
      <c r="J5" s="48"/>
      <c r="K5" s="48"/>
      <c r="L5" s="48"/>
      <c r="M5" s="48"/>
      <c r="N5" s="48"/>
    </row>
    <row r="6" spans="1:14" x14ac:dyDescent="0.35">
      <c r="A6" s="120" t="s">
        <v>24</v>
      </c>
      <c r="B6" s="48">
        <v>0.18268239791912277</v>
      </c>
      <c r="C6" s="48">
        <v>0.16196417006314134</v>
      </c>
      <c r="D6" s="48">
        <v>0.18258138788470823</v>
      </c>
      <c r="E6" s="48">
        <v>0.89320212565347457</v>
      </c>
    </row>
    <row r="7" spans="1:14" x14ac:dyDescent="0.35">
      <c r="A7" s="120" t="s">
        <v>132</v>
      </c>
      <c r="B7" s="48">
        <v>6.307361576584021E-2</v>
      </c>
      <c r="C7" s="48">
        <v>5.816395106889119E-2</v>
      </c>
      <c r="D7" s="48">
        <v>9.4676293946859599E-2</v>
      </c>
      <c r="E7" s="48">
        <v>0.17521682382895756</v>
      </c>
    </row>
    <row r="9" spans="1:14" x14ac:dyDescent="0.35">
      <c r="A9" s="120" t="s">
        <v>156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opLeftCell="A4" zoomScale="65" zoomScaleNormal="65" workbookViewId="0">
      <selection activeCell="S29" sqref="S29"/>
    </sheetView>
  </sheetViews>
  <sheetFormatPr defaultColWidth="8.90625" defaultRowHeight="14.5" x14ac:dyDescent="0.35"/>
  <cols>
    <col min="1" max="1" width="19.54296875" bestFit="1" customWidth="1"/>
  </cols>
  <sheetData>
    <row r="1" spans="1:40" ht="26" x14ac:dyDescent="0.6">
      <c r="A1" s="7" t="s">
        <v>154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</row>
    <row r="2" spans="1:40" x14ac:dyDescent="0.35">
      <c r="A2" t="s">
        <v>155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</row>
    <row r="3" spans="1:40" x14ac:dyDescent="0.35">
      <c r="A3" t="s">
        <v>195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</row>
    <row r="4" spans="1:40" ht="21" x14ac:dyDescent="0.5">
      <c r="A4" s="125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</row>
    <row r="5" spans="1:40" x14ac:dyDescent="0.35">
      <c r="A5" s="123"/>
      <c r="B5" s="99" t="s">
        <v>39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 t="s">
        <v>131</v>
      </c>
      <c r="P5" s="99"/>
      <c r="Q5" s="99"/>
      <c r="R5" s="99"/>
      <c r="S5" s="99"/>
      <c r="T5" s="99"/>
      <c r="U5" s="99"/>
      <c r="V5" s="99"/>
      <c r="W5" s="99"/>
      <c r="X5" s="99"/>
      <c r="Y5" s="99"/>
      <c r="AA5" s="99"/>
      <c r="AB5" s="99" t="s">
        <v>36</v>
      </c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</row>
    <row r="6" spans="1:40" x14ac:dyDescent="0.35">
      <c r="A6" s="124"/>
      <c r="B6" s="99">
        <v>2010</v>
      </c>
      <c r="C6" s="99">
        <v>2011</v>
      </c>
      <c r="D6" s="99">
        <v>2012</v>
      </c>
      <c r="E6" s="99">
        <v>2013</v>
      </c>
      <c r="F6" s="99">
        <v>2014</v>
      </c>
      <c r="G6" s="99">
        <v>2015</v>
      </c>
      <c r="H6" s="99">
        <v>2016</v>
      </c>
      <c r="I6" s="99">
        <v>2017</v>
      </c>
      <c r="J6" s="99">
        <v>2018</v>
      </c>
      <c r="K6" s="99">
        <v>2019</v>
      </c>
      <c r="L6" s="99">
        <v>2020</v>
      </c>
      <c r="M6" s="99">
        <v>2021</v>
      </c>
      <c r="N6" s="99"/>
      <c r="O6" s="99">
        <v>2010</v>
      </c>
      <c r="P6" s="99">
        <v>2011</v>
      </c>
      <c r="Q6" s="99">
        <v>2012</v>
      </c>
      <c r="R6" s="99">
        <v>2013</v>
      </c>
      <c r="S6" s="99">
        <v>2014</v>
      </c>
      <c r="T6" s="99">
        <v>2015</v>
      </c>
      <c r="U6" s="99">
        <v>2016</v>
      </c>
      <c r="V6" s="99">
        <v>2017</v>
      </c>
      <c r="W6" s="99">
        <v>2018</v>
      </c>
      <c r="X6" s="99">
        <v>2019</v>
      </c>
      <c r="Y6" s="99">
        <v>2020</v>
      </c>
      <c r="Z6" s="99">
        <v>2021</v>
      </c>
      <c r="AA6" s="99"/>
      <c r="AB6" s="99">
        <v>2010</v>
      </c>
      <c r="AC6" s="99">
        <v>2011</v>
      </c>
      <c r="AD6" s="99">
        <v>2012</v>
      </c>
      <c r="AE6" s="99">
        <v>2013</v>
      </c>
      <c r="AF6" s="99">
        <v>2014</v>
      </c>
      <c r="AG6" s="99">
        <v>2015</v>
      </c>
      <c r="AH6" s="99">
        <v>2016</v>
      </c>
      <c r="AI6" s="99">
        <v>2017</v>
      </c>
      <c r="AJ6" s="99">
        <v>2018</v>
      </c>
      <c r="AK6" s="99">
        <v>2019</v>
      </c>
      <c r="AL6" s="99">
        <v>2020</v>
      </c>
      <c r="AM6" s="99">
        <v>2021</v>
      </c>
      <c r="AN6" s="99"/>
    </row>
    <row r="7" spans="1:40" x14ac:dyDescent="0.35">
      <c r="A7" s="123" t="s">
        <v>82</v>
      </c>
      <c r="B7" s="122">
        <v>6.718757101449274</v>
      </c>
      <c r="C7" s="122">
        <v>10.575824603608526</v>
      </c>
      <c r="D7" s="122">
        <v>11.25780414078675</v>
      </c>
      <c r="E7" s="122">
        <v>10.986918155053976</v>
      </c>
      <c r="F7" s="122">
        <v>10.493202043660009</v>
      </c>
      <c r="G7" s="122">
        <v>13.287125597874223</v>
      </c>
      <c r="H7" s="122">
        <v>12.835664837905234</v>
      </c>
      <c r="I7" s="122">
        <v>11.519660952380953</v>
      </c>
      <c r="J7" s="122">
        <v>11.93408139183056</v>
      </c>
      <c r="K7" s="122">
        <v>11.612470433831572</v>
      </c>
      <c r="L7" s="122">
        <v>11.968054275618373</v>
      </c>
      <c r="M7" s="122">
        <v>11.677400000000002</v>
      </c>
      <c r="N7" s="99"/>
      <c r="O7" s="122">
        <v>53.690376811594192</v>
      </c>
      <c r="P7" s="122">
        <v>76.229861126298502</v>
      </c>
      <c r="Q7" s="122">
        <v>77.318961490683222</v>
      </c>
      <c r="R7" s="122">
        <v>84.968887536800793</v>
      </c>
      <c r="S7" s="122">
        <v>93.030808360427315</v>
      </c>
      <c r="T7" s="122">
        <v>56.118626395039847</v>
      </c>
      <c r="U7" s="122">
        <v>55.311032086450531</v>
      </c>
      <c r="V7" s="122">
        <v>56.543721269841264</v>
      </c>
      <c r="W7" s="122">
        <v>76.312865658093799</v>
      </c>
      <c r="X7" s="122">
        <v>70.522374334670062</v>
      </c>
      <c r="Y7" s="122">
        <v>44.145696678445233</v>
      </c>
      <c r="Z7" s="95">
        <v>73.378800000000012</v>
      </c>
      <c r="AA7" s="99"/>
      <c r="AB7" s="122">
        <v>196.2901147826087</v>
      </c>
      <c r="AC7" s="122">
        <v>248.50177714598138</v>
      </c>
      <c r="AD7" s="122">
        <v>249.67322608695645</v>
      </c>
      <c r="AE7" s="122">
        <v>277.23717330716391</v>
      </c>
      <c r="AF7" s="122">
        <v>285.1796187645146</v>
      </c>
      <c r="AG7" s="122">
        <v>301.72231000885733</v>
      </c>
      <c r="AH7" s="122">
        <v>271.63924987531169</v>
      </c>
      <c r="AI7" s="122">
        <v>277.32893396825392</v>
      </c>
      <c r="AJ7" s="122">
        <v>280.7081754916793</v>
      </c>
      <c r="AK7" s="122">
        <v>265.70371476485599</v>
      </c>
      <c r="AL7" s="122">
        <v>269.47112169611307</v>
      </c>
      <c r="AM7" s="122">
        <v>296.20509999999996</v>
      </c>
      <c r="AN7" s="99"/>
    </row>
    <row r="8" spans="1:40" x14ac:dyDescent="0.35">
      <c r="A8" s="8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</row>
    <row r="9" spans="1:40" x14ac:dyDescent="0.35">
      <c r="A9" s="88"/>
      <c r="B9" s="99" t="s">
        <v>39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 t="s">
        <v>131</v>
      </c>
      <c r="P9" s="99"/>
      <c r="Q9" s="99"/>
      <c r="R9" s="99"/>
      <c r="S9" s="99"/>
      <c r="T9" s="99"/>
      <c r="U9" s="99"/>
      <c r="V9" s="99"/>
      <c r="W9" s="99"/>
      <c r="X9" s="99"/>
      <c r="Y9" s="99"/>
      <c r="AA9" s="99"/>
      <c r="AB9" s="99" t="s">
        <v>36</v>
      </c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</row>
    <row r="10" spans="1:40" x14ac:dyDescent="0.35">
      <c r="B10" s="99">
        <v>2010</v>
      </c>
      <c r="C10" s="99">
        <v>2011</v>
      </c>
      <c r="D10" s="99">
        <v>2012</v>
      </c>
      <c r="E10" s="99">
        <v>2013</v>
      </c>
      <c r="F10" s="99">
        <v>2014</v>
      </c>
      <c r="G10" s="99">
        <v>2015</v>
      </c>
      <c r="H10" s="99">
        <v>2016</v>
      </c>
      <c r="I10" s="99">
        <v>2017</v>
      </c>
      <c r="J10" s="99">
        <v>2018</v>
      </c>
      <c r="K10" s="99">
        <v>2019</v>
      </c>
      <c r="L10" s="99">
        <v>2020</v>
      </c>
      <c r="M10" s="99">
        <v>2021</v>
      </c>
      <c r="N10" s="99"/>
      <c r="O10" s="99">
        <v>2010</v>
      </c>
      <c r="P10" s="99">
        <v>2011</v>
      </c>
      <c r="Q10" s="99">
        <v>2012</v>
      </c>
      <c r="R10" s="99">
        <v>2013</v>
      </c>
      <c r="S10" s="99">
        <v>2014</v>
      </c>
      <c r="T10" s="99">
        <v>2015</v>
      </c>
      <c r="U10" s="99">
        <v>2016</v>
      </c>
      <c r="V10" s="99">
        <v>2017</v>
      </c>
      <c r="W10" s="99">
        <v>2018</v>
      </c>
      <c r="X10" s="99">
        <v>2019</v>
      </c>
      <c r="Y10" s="99">
        <v>2020</v>
      </c>
      <c r="Z10" s="99">
        <v>2021</v>
      </c>
      <c r="AA10" s="99"/>
      <c r="AB10" s="99">
        <v>2010</v>
      </c>
      <c r="AC10" s="99">
        <v>2011</v>
      </c>
      <c r="AD10" s="99">
        <v>2012</v>
      </c>
      <c r="AE10" s="99">
        <v>2013</v>
      </c>
      <c r="AF10" s="99">
        <v>2014</v>
      </c>
      <c r="AG10" s="99">
        <v>2015</v>
      </c>
      <c r="AH10" s="99">
        <v>2016</v>
      </c>
      <c r="AI10" s="99">
        <v>2017</v>
      </c>
      <c r="AJ10" s="99">
        <v>2018</v>
      </c>
      <c r="AK10" s="99">
        <v>2019</v>
      </c>
      <c r="AL10" s="99">
        <v>2020</v>
      </c>
      <c r="AM10" s="99">
        <v>2021</v>
      </c>
      <c r="AN10" s="99"/>
    </row>
    <row r="11" spans="1:40" s="57" customFormat="1" x14ac:dyDescent="0.35">
      <c r="A11" s="149" t="s">
        <v>130</v>
      </c>
      <c r="B11" s="150">
        <v>0.56217209129213463</v>
      </c>
      <c r="C11" s="150">
        <v>0.80088679223160464</v>
      </c>
      <c r="D11" s="150">
        <v>0.8378768620050705</v>
      </c>
      <c r="E11" s="150">
        <v>0.74041206449981645</v>
      </c>
      <c r="F11" s="150">
        <v>0.67667948051838178</v>
      </c>
      <c r="G11" s="150">
        <v>0.70649326764142362</v>
      </c>
      <c r="H11" s="150">
        <v>0.74453587558299539</v>
      </c>
      <c r="I11" s="150">
        <v>0.71297265358108353</v>
      </c>
      <c r="J11" s="150">
        <v>0.7409559617664192</v>
      </c>
      <c r="K11" s="150">
        <v>0.72427341700276726</v>
      </c>
      <c r="L11" s="150">
        <v>0.72324402120560094</v>
      </c>
      <c r="M11" s="150">
        <v>0.75926981797765825</v>
      </c>
      <c r="N11" s="150"/>
      <c r="O11" s="150">
        <v>4.4935270683788371</v>
      </c>
      <c r="P11" s="150">
        <v>5.7730361767706038</v>
      </c>
      <c r="Q11" s="150">
        <v>5.7607914178038451</v>
      </c>
      <c r="R11" s="150">
        <v>5.719248548823848</v>
      </c>
      <c r="S11" s="150">
        <v>6.0038376138007328</v>
      </c>
      <c r="T11" s="150">
        <v>2.9907529988569208</v>
      </c>
      <c r="U11" s="150">
        <v>3.210021864381841</v>
      </c>
      <c r="V11" s="150">
        <v>3.5101708321279657</v>
      </c>
      <c r="W11" s="150">
        <v>4.7381920987072039</v>
      </c>
      <c r="X11" s="150">
        <v>4.4068345541569247</v>
      </c>
      <c r="Y11" s="150">
        <v>2.67915930600366</v>
      </c>
      <c r="Z11" s="57">
        <v>4.7516352199670386</v>
      </c>
      <c r="AA11" s="150"/>
      <c r="AB11" s="150">
        <v>16.418721127724236</v>
      </c>
      <c r="AC11" s="150">
        <v>18.834416209572105</v>
      </c>
      <c r="AD11" s="150">
        <v>18.594284593638193</v>
      </c>
      <c r="AE11" s="150">
        <v>18.67305406911737</v>
      </c>
      <c r="AF11" s="150">
        <v>18.38783982354823</v>
      </c>
      <c r="AG11" s="150">
        <v>16.161838887061336</v>
      </c>
      <c r="AH11" s="150">
        <v>15.754548975254272</v>
      </c>
      <c r="AI11" s="150">
        <v>17.138963836070854</v>
      </c>
      <c r="AJ11" s="150">
        <v>17.431582813521462</v>
      </c>
      <c r="AK11" s="150">
        <v>16.565243974203639</v>
      </c>
      <c r="AL11" s="150">
        <v>16.288688067055602</v>
      </c>
      <c r="AM11" s="150">
        <v>19.246038955439378</v>
      </c>
      <c r="AN11" s="150"/>
    </row>
    <row r="12" spans="1:40" x14ac:dyDescent="0.35"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</row>
    <row r="13" spans="1:40" x14ac:dyDescent="0.35">
      <c r="A13" t="s">
        <v>197</v>
      </c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</row>
    <row r="14" spans="1:40" x14ac:dyDescent="0.35"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</row>
    <row r="15" spans="1:40" x14ac:dyDescent="0.35"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66" zoomScaleNormal="66" workbookViewId="0">
      <pane xSplit="1" ySplit="4" topLeftCell="B10" activePane="bottomRight" state="frozen"/>
      <selection activeCell="M51" sqref="M51"/>
      <selection pane="topRight" activeCell="M51" sqref="M51"/>
      <selection pane="bottomLeft" activeCell="M51" sqref="M51"/>
      <selection pane="bottomRight" activeCell="A2" sqref="A2"/>
    </sheetView>
  </sheetViews>
  <sheetFormatPr defaultRowHeight="14.5" x14ac:dyDescent="0.35"/>
  <cols>
    <col min="1" max="1" width="8.7265625" style="121"/>
    <col min="2" max="2" width="8.7265625" style="120"/>
    <col min="3" max="3" width="8.7265625" style="120" customWidth="1"/>
    <col min="4" max="4" width="8.7265625" style="120"/>
    <col min="5" max="5" width="17.1796875" style="120" bestFit="1" customWidth="1"/>
    <col min="6" max="6" width="17.1796875" style="120" customWidth="1"/>
    <col min="7" max="8" width="17.1796875" style="120" bestFit="1" customWidth="1"/>
    <col min="9" max="9" width="14.54296875" style="120" bestFit="1" customWidth="1"/>
    <col min="10" max="10" width="16.54296875" style="120" customWidth="1"/>
    <col min="11" max="11" width="18.1796875" style="120" bestFit="1" customWidth="1"/>
    <col min="12" max="16384" width="8.7265625" style="120"/>
  </cols>
  <sheetData>
    <row r="1" spans="1:4" ht="26" x14ac:dyDescent="0.6">
      <c r="A1" s="7" t="s">
        <v>198</v>
      </c>
    </row>
    <row r="2" spans="1:4" x14ac:dyDescent="0.35">
      <c r="A2" s="121" t="s">
        <v>195</v>
      </c>
    </row>
    <row r="4" spans="1:4" x14ac:dyDescent="0.35">
      <c r="C4" s="120" t="s">
        <v>128</v>
      </c>
      <c r="D4" s="120" t="s">
        <v>129</v>
      </c>
    </row>
    <row r="5" spans="1:4" x14ac:dyDescent="0.35">
      <c r="A5" s="121">
        <v>2010</v>
      </c>
      <c r="B5" s="120">
        <v>1</v>
      </c>
      <c r="C5" s="120">
        <v>6.8942799399999997</v>
      </c>
      <c r="D5" s="48">
        <v>0.19073628809251739</v>
      </c>
    </row>
    <row r="6" spans="1:4" x14ac:dyDescent="0.35">
      <c r="B6" s="120">
        <v>2</v>
      </c>
      <c r="C6" s="120">
        <v>6.7500815059999999</v>
      </c>
      <c r="D6" s="48">
        <v>0.19077140393354844</v>
      </c>
    </row>
    <row r="7" spans="1:4" x14ac:dyDescent="0.35">
      <c r="B7" s="120">
        <v>3</v>
      </c>
      <c r="C7" s="120">
        <v>7.7722578789999996</v>
      </c>
      <c r="D7" s="48">
        <v>0.18830899982017119</v>
      </c>
    </row>
    <row r="8" spans="1:4" x14ac:dyDescent="0.35">
      <c r="B8" s="120">
        <v>4</v>
      </c>
      <c r="C8" s="120">
        <v>7.3592455169999997</v>
      </c>
      <c r="D8" s="48">
        <v>0.18920524179725745</v>
      </c>
    </row>
    <row r="9" spans="1:4" x14ac:dyDescent="0.35">
      <c r="A9" s="121">
        <v>2011</v>
      </c>
      <c r="B9" s="120">
        <v>1</v>
      </c>
      <c r="C9" s="120">
        <v>7.0373475799999996</v>
      </c>
      <c r="D9" s="48">
        <v>0.19732830064983053</v>
      </c>
    </row>
    <row r="10" spans="1:4" x14ac:dyDescent="0.35">
      <c r="B10" s="120">
        <v>2</v>
      </c>
      <c r="C10" s="120">
        <v>7.2110397910000001</v>
      </c>
      <c r="D10" s="48">
        <v>0.22659887928215394</v>
      </c>
    </row>
    <row r="11" spans="1:4" x14ac:dyDescent="0.35">
      <c r="B11" s="120">
        <v>3</v>
      </c>
      <c r="C11" s="120">
        <v>7.1291465360000004</v>
      </c>
      <c r="D11" s="48">
        <v>0.19805651220540199</v>
      </c>
    </row>
    <row r="12" spans="1:4" x14ac:dyDescent="0.35">
      <c r="B12" s="120">
        <v>4</v>
      </c>
      <c r="C12" s="120">
        <v>6.9430918049999999</v>
      </c>
      <c r="D12" s="48">
        <v>0.20685351808837385</v>
      </c>
    </row>
    <row r="13" spans="1:4" x14ac:dyDescent="0.35">
      <c r="A13" s="121">
        <v>2012</v>
      </c>
      <c r="B13" s="120">
        <v>1</v>
      </c>
      <c r="C13" s="120">
        <v>6.7856513610000002</v>
      </c>
      <c r="D13" s="48">
        <v>0.22864678307580424</v>
      </c>
    </row>
    <row r="14" spans="1:4" x14ac:dyDescent="0.35">
      <c r="B14" s="120">
        <v>2</v>
      </c>
      <c r="C14" s="120">
        <v>7.100052679</v>
      </c>
      <c r="D14" s="48">
        <v>0.23221993800328058</v>
      </c>
    </row>
    <row r="15" spans="1:4" x14ac:dyDescent="0.35">
      <c r="B15" s="120">
        <v>3</v>
      </c>
      <c r="C15" s="120">
        <v>7.4809666249999998</v>
      </c>
      <c r="D15" s="48">
        <v>0.20680456596889357</v>
      </c>
    </row>
    <row r="16" spans="1:4" x14ac:dyDescent="0.35">
      <c r="B16" s="120">
        <v>4</v>
      </c>
      <c r="C16" s="120">
        <v>7.3032549769999999</v>
      </c>
      <c r="D16" s="48">
        <v>0.21211017877967767</v>
      </c>
    </row>
    <row r="17" spans="1:4" x14ac:dyDescent="0.35">
      <c r="A17" s="121">
        <v>2013</v>
      </c>
      <c r="B17" s="120">
        <v>1</v>
      </c>
      <c r="C17" s="120">
        <v>7.5097614679999998</v>
      </c>
      <c r="D17" s="48">
        <v>0.22882444575021774</v>
      </c>
    </row>
    <row r="18" spans="1:4" x14ac:dyDescent="0.35">
      <c r="B18" s="120">
        <v>2</v>
      </c>
      <c r="C18" s="120">
        <v>7.9532224310000004</v>
      </c>
      <c r="D18" s="48">
        <v>0.21915591506927534</v>
      </c>
    </row>
    <row r="19" spans="1:4" x14ac:dyDescent="0.35">
      <c r="B19" s="120">
        <v>3</v>
      </c>
      <c r="C19" s="120">
        <v>7.618459476</v>
      </c>
      <c r="D19" s="48">
        <v>0.20226553023036833</v>
      </c>
    </row>
    <row r="20" spans="1:4" x14ac:dyDescent="0.35">
      <c r="B20" s="120">
        <v>4</v>
      </c>
      <c r="C20" s="120">
        <v>6.5620268240000001</v>
      </c>
      <c r="D20" s="48">
        <v>0.21385240257236196</v>
      </c>
    </row>
    <row r="21" spans="1:4" x14ac:dyDescent="0.35">
      <c r="A21" s="121">
        <v>2014</v>
      </c>
      <c r="B21" s="120">
        <v>1</v>
      </c>
      <c r="C21" s="120">
        <v>6.9938375920000002</v>
      </c>
      <c r="D21" s="48">
        <v>0.25333260667687252</v>
      </c>
    </row>
    <row r="22" spans="1:4" x14ac:dyDescent="0.35">
      <c r="B22" s="120">
        <v>2</v>
      </c>
      <c r="C22" s="120">
        <v>6.5771955459999996</v>
      </c>
      <c r="D22" s="48">
        <v>0.23556183173285941</v>
      </c>
    </row>
    <row r="23" spans="1:4" x14ac:dyDescent="0.35">
      <c r="B23" s="120">
        <v>3</v>
      </c>
      <c r="C23" s="120">
        <v>6.259794855</v>
      </c>
      <c r="D23" s="48">
        <v>0.21443810216146608</v>
      </c>
    </row>
    <row r="24" spans="1:4" x14ac:dyDescent="0.35">
      <c r="B24" s="120">
        <v>4</v>
      </c>
      <c r="C24" s="120">
        <v>7.5099454080000001</v>
      </c>
      <c r="D24" s="48">
        <v>0.22920676092508258</v>
      </c>
    </row>
    <row r="25" spans="1:4" x14ac:dyDescent="0.35">
      <c r="A25" s="121">
        <v>2015</v>
      </c>
      <c r="B25" s="120">
        <v>1</v>
      </c>
      <c r="C25" s="120">
        <v>7.8466858650000004</v>
      </c>
      <c r="D25" s="48">
        <v>0.17987404512974933</v>
      </c>
    </row>
    <row r="26" spans="1:4" x14ac:dyDescent="0.35">
      <c r="B26" s="120">
        <v>2</v>
      </c>
      <c r="C26" s="120">
        <v>5.4627172799999997</v>
      </c>
      <c r="D26" s="48">
        <v>0.16293413641511292</v>
      </c>
    </row>
    <row r="27" spans="1:4" x14ac:dyDescent="0.35">
      <c r="B27" s="120">
        <v>3</v>
      </c>
      <c r="C27" s="120">
        <v>5.6662817949999997</v>
      </c>
      <c r="D27" s="48">
        <v>0.14572865904441643</v>
      </c>
    </row>
    <row r="28" spans="1:4" x14ac:dyDescent="0.35">
      <c r="B28" s="120">
        <v>4</v>
      </c>
      <c r="C28" s="120">
        <v>6.5987392309999997</v>
      </c>
      <c r="D28" s="48">
        <v>0.13963802828291713</v>
      </c>
    </row>
    <row r="29" spans="1:4" x14ac:dyDescent="0.35">
      <c r="A29" s="121">
        <v>2016</v>
      </c>
      <c r="B29" s="120">
        <v>1</v>
      </c>
      <c r="C29" s="120">
        <v>6.528428817</v>
      </c>
      <c r="D29" s="48">
        <v>0.11390241511268397</v>
      </c>
    </row>
    <row r="30" spans="1:4" x14ac:dyDescent="0.35">
      <c r="B30" s="120">
        <v>2</v>
      </c>
      <c r="C30" s="120">
        <v>6.769158225</v>
      </c>
      <c r="D30" s="48">
        <v>0.13149451564441544</v>
      </c>
    </row>
    <row r="31" spans="1:4" x14ac:dyDescent="0.35">
      <c r="B31" s="120">
        <v>3</v>
      </c>
      <c r="C31" s="120">
        <v>6.9362834800000002</v>
      </c>
      <c r="D31" s="48">
        <v>0.14163642948363564</v>
      </c>
    </row>
    <row r="32" spans="1:4" x14ac:dyDescent="0.35">
      <c r="B32" s="120">
        <v>4</v>
      </c>
      <c r="C32" s="120">
        <v>7.0633140489999997</v>
      </c>
      <c r="D32" s="48">
        <v>0.15056891833411298</v>
      </c>
    </row>
    <row r="33" spans="1:12" x14ac:dyDescent="0.35">
      <c r="A33" s="121">
        <v>2017</v>
      </c>
      <c r="B33" s="120">
        <v>1</v>
      </c>
      <c r="C33" s="120">
        <v>6.5236186949999997</v>
      </c>
      <c r="D33" s="48">
        <v>0.15823597227905994</v>
      </c>
    </row>
    <row r="34" spans="1:12" x14ac:dyDescent="0.35">
      <c r="B34" s="120">
        <v>2</v>
      </c>
      <c r="C34" s="120">
        <v>6.5838854549999999</v>
      </c>
      <c r="D34" s="48">
        <v>0.15442687529974586</v>
      </c>
    </row>
    <row r="35" spans="1:12" x14ac:dyDescent="0.35">
      <c r="B35" s="120">
        <v>3</v>
      </c>
      <c r="C35" s="120">
        <v>5.9331555219999998</v>
      </c>
      <c r="D35" s="48">
        <v>0.13237640802809933</v>
      </c>
    </row>
    <row r="36" spans="1:12" x14ac:dyDescent="0.35">
      <c r="B36" s="120">
        <v>4</v>
      </c>
      <c r="C36" s="120">
        <v>5.1043328299999997</v>
      </c>
      <c r="D36" s="48">
        <v>0.14613708212048923</v>
      </c>
    </row>
    <row r="37" spans="1:12" x14ac:dyDescent="0.35">
      <c r="A37" s="121">
        <v>2018</v>
      </c>
      <c r="B37" s="120">
        <v>1</v>
      </c>
      <c r="C37" s="120">
        <v>6.9923712399999998</v>
      </c>
      <c r="D37" s="48">
        <v>0.18292649927707119</v>
      </c>
    </row>
    <row r="38" spans="1:12" x14ac:dyDescent="0.35">
      <c r="B38" s="120">
        <v>2</v>
      </c>
      <c r="C38" s="120">
        <v>6.9307271359999998</v>
      </c>
      <c r="D38" s="48">
        <v>0.1832489891207596</v>
      </c>
    </row>
    <row r="39" spans="1:12" x14ac:dyDescent="0.35">
      <c r="B39" s="120">
        <v>3</v>
      </c>
      <c r="C39" s="120">
        <v>7.0857009529999999</v>
      </c>
      <c r="D39" s="48">
        <v>0.18432871506282331</v>
      </c>
    </row>
    <row r="40" spans="1:12" x14ac:dyDescent="0.35">
      <c r="B40" s="120">
        <v>4</v>
      </c>
      <c r="C40" s="120">
        <v>6.8694350799999997</v>
      </c>
      <c r="D40" s="48">
        <v>0.1876704620310676</v>
      </c>
    </row>
    <row r="41" spans="1:12" x14ac:dyDescent="0.35">
      <c r="A41" s="121">
        <v>2019</v>
      </c>
      <c r="B41" s="120">
        <v>1</v>
      </c>
      <c r="C41" s="120">
        <v>6.7882822989999996</v>
      </c>
      <c r="D41" s="48">
        <v>0.16503548779751345</v>
      </c>
    </row>
    <row r="42" spans="1:12" x14ac:dyDescent="0.35">
      <c r="B42" s="120">
        <v>2</v>
      </c>
      <c r="C42" s="120">
        <v>6.6788225260000003</v>
      </c>
      <c r="D42" s="48">
        <v>0.18753126349241092</v>
      </c>
    </row>
    <row r="43" spans="1:12" x14ac:dyDescent="0.35">
      <c r="B43" s="120">
        <v>3</v>
      </c>
      <c r="C43" s="120">
        <v>4.8995612050000004</v>
      </c>
      <c r="D43" s="48">
        <v>0.13719649185626015</v>
      </c>
    </row>
    <row r="44" spans="1:12" x14ac:dyDescent="0.35">
      <c r="B44" s="120">
        <v>4</v>
      </c>
      <c r="C44" s="120">
        <v>7.355376433</v>
      </c>
      <c r="D44" s="48">
        <v>0.18578182564157728</v>
      </c>
    </row>
    <row r="45" spans="1:12" x14ac:dyDescent="0.35">
      <c r="A45" s="121">
        <v>2020</v>
      </c>
      <c r="B45" s="120">
        <v>1</v>
      </c>
      <c r="C45" s="120">
        <v>5.7873556060000002</v>
      </c>
      <c r="D45" s="48">
        <v>0.18074382941867145</v>
      </c>
    </row>
    <row r="46" spans="1:12" x14ac:dyDescent="0.35">
      <c r="B46" s="120">
        <v>2</v>
      </c>
      <c r="C46" s="120">
        <v>5.2036377680000001</v>
      </c>
      <c r="D46" s="48">
        <v>0.12617941915746844</v>
      </c>
      <c r="L46" s="48"/>
    </row>
    <row r="47" spans="1:12" x14ac:dyDescent="0.35">
      <c r="B47" s="120">
        <v>3</v>
      </c>
      <c r="C47" s="120">
        <v>4.4650778710000001</v>
      </c>
      <c r="D47" s="48">
        <v>0.1328903637012416</v>
      </c>
      <c r="L47" s="48"/>
    </row>
    <row r="48" spans="1:12" x14ac:dyDescent="0.35">
      <c r="B48" s="120">
        <v>4</v>
      </c>
      <c r="C48" s="120">
        <v>5.1325352669999997</v>
      </c>
      <c r="D48" s="48">
        <v>0.11720973044070121</v>
      </c>
      <c r="L48" s="48"/>
    </row>
    <row r="49" spans="1:12" x14ac:dyDescent="0.35">
      <c r="A49" s="121">
        <v>2021</v>
      </c>
      <c r="B49" s="120">
        <v>1</v>
      </c>
      <c r="C49" s="120">
        <v>4.3438339189999997</v>
      </c>
      <c r="D49" s="48">
        <v>0.14592294713025294</v>
      </c>
      <c r="L49" s="48"/>
    </row>
    <row r="50" spans="1:12" x14ac:dyDescent="0.35">
      <c r="B50" s="120">
        <v>2</v>
      </c>
      <c r="C50" s="120">
        <v>3.8876627070000001</v>
      </c>
      <c r="D50" s="48">
        <v>0.16264520377005667</v>
      </c>
      <c r="L50" s="48"/>
    </row>
    <row r="51" spans="1:12" x14ac:dyDescent="0.35">
      <c r="B51" s="120">
        <v>3</v>
      </c>
      <c r="C51" s="120">
        <v>6.0633921290000004</v>
      </c>
      <c r="D51" s="48">
        <v>0.17708756287493219</v>
      </c>
      <c r="L51" s="48"/>
    </row>
    <row r="52" spans="1:12" x14ac:dyDescent="0.35">
      <c r="B52" s="120">
        <v>4</v>
      </c>
      <c r="C52" s="120">
        <v>4.6119918909999997</v>
      </c>
      <c r="D52" s="48">
        <v>0.17291836435247881</v>
      </c>
      <c r="L52" s="48"/>
    </row>
    <row r="54" spans="1:12" x14ac:dyDescent="0.35">
      <c r="A54" s="120" t="s">
        <v>156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90" zoomScaleNormal="90" workbookViewId="0">
      <selection activeCell="A2" sqref="A2"/>
    </sheetView>
  </sheetViews>
  <sheetFormatPr defaultColWidth="8.90625" defaultRowHeight="14.5" x14ac:dyDescent="0.35"/>
  <cols>
    <col min="1" max="1" width="41.453125" customWidth="1"/>
    <col min="2" max="7" width="10.6328125" customWidth="1"/>
  </cols>
  <sheetData>
    <row r="1" spans="1:15" ht="23.5" x14ac:dyDescent="0.55000000000000004">
      <c r="A1" s="146" t="s">
        <v>199</v>
      </c>
    </row>
    <row r="3" spans="1:15" x14ac:dyDescent="0.35">
      <c r="B3" s="145" t="s">
        <v>150</v>
      </c>
      <c r="C3" s="145"/>
      <c r="D3" s="145" t="s">
        <v>149</v>
      </c>
      <c r="E3" s="145"/>
      <c r="F3" s="145" t="s">
        <v>148</v>
      </c>
      <c r="G3" s="145"/>
    </row>
    <row r="4" spans="1:15" x14ac:dyDescent="0.35">
      <c r="A4" s="143" t="s">
        <v>147</v>
      </c>
      <c r="B4" s="144" t="s">
        <v>130</v>
      </c>
      <c r="C4" s="144" t="s">
        <v>146</v>
      </c>
      <c r="D4" s="144" t="s">
        <v>130</v>
      </c>
      <c r="E4" s="144" t="s">
        <v>145</v>
      </c>
      <c r="F4" s="144" t="s">
        <v>130</v>
      </c>
      <c r="G4" s="144" t="s">
        <v>145</v>
      </c>
    </row>
    <row r="5" spans="1:15" x14ac:dyDescent="0.35">
      <c r="A5" s="143" t="s">
        <v>144</v>
      </c>
      <c r="B5" s="130"/>
      <c r="C5" s="130"/>
      <c r="D5" s="130"/>
      <c r="E5" s="130"/>
      <c r="F5" s="130"/>
      <c r="G5" s="130"/>
    </row>
    <row r="6" spans="1:15" ht="14.4" customHeight="1" x14ac:dyDescent="0.35">
      <c r="A6" s="130" t="s">
        <v>142</v>
      </c>
      <c r="B6" s="128">
        <v>1.2265447808685193</v>
      </c>
      <c r="C6" s="141">
        <v>18.867999999999999</v>
      </c>
      <c r="D6" s="129">
        <v>0.10647660284107813</v>
      </c>
      <c r="E6" s="129">
        <v>2.9333900689628874E-2</v>
      </c>
      <c r="F6" s="127">
        <v>0.11803080260712227</v>
      </c>
      <c r="G6" s="131">
        <v>0.53769922261484315</v>
      </c>
      <c r="J6" s="142"/>
      <c r="K6" s="142"/>
      <c r="L6" s="142"/>
      <c r="M6" s="142"/>
      <c r="N6" s="142"/>
      <c r="O6" s="142"/>
    </row>
    <row r="7" spans="1:15" x14ac:dyDescent="0.35">
      <c r="A7" s="130" t="s">
        <v>141</v>
      </c>
      <c r="B7" s="128">
        <v>0.53448647381387959</v>
      </c>
      <c r="C7" s="141">
        <v>8.2363999999999997</v>
      </c>
      <c r="D7" s="129">
        <v>0.13981214730285188</v>
      </c>
      <c r="E7" s="129">
        <v>6.5433343225995672E-2</v>
      </c>
      <c r="F7" s="127">
        <v>6.5561418857551984E-2</v>
      </c>
      <c r="G7" s="131">
        <v>0.50583660777385098</v>
      </c>
    </row>
    <row r="8" spans="1:15" x14ac:dyDescent="0.35">
      <c r="A8" s="130" t="s">
        <v>140</v>
      </c>
      <c r="B8" s="128">
        <v>0.15666462704855677</v>
      </c>
      <c r="C8" s="141">
        <v>2.4146000000000001</v>
      </c>
      <c r="D8" s="129">
        <v>0.27563755560938275</v>
      </c>
      <c r="E8" s="129">
        <v>0.18861513803227234</v>
      </c>
      <c r="F8" s="127">
        <v>3.3851821514843269E-2</v>
      </c>
      <c r="G8" s="131">
        <v>0.38316028268551233</v>
      </c>
    </row>
    <row r="9" spans="1:15" x14ac:dyDescent="0.35">
      <c r="A9" s="130" t="s">
        <v>139</v>
      </c>
      <c r="B9" s="128">
        <v>0.45581480114512418</v>
      </c>
      <c r="C9" s="141">
        <v>7.0529999999999999</v>
      </c>
      <c r="D9" s="129">
        <v>0.39963159775875984</v>
      </c>
      <c r="E9" s="129">
        <v>0.31704431985685783</v>
      </c>
      <c r="F9" s="127">
        <v>0.13014710267716753</v>
      </c>
      <c r="G9" s="131">
        <v>1.6978271378091885</v>
      </c>
    </row>
    <row r="10" spans="1:15" x14ac:dyDescent="0.35">
      <c r="A10" s="130" t="s">
        <v>138</v>
      </c>
      <c r="B10" s="128">
        <v>2.3573283843718795</v>
      </c>
      <c r="C10" s="141">
        <v>36.353000000000002</v>
      </c>
      <c r="D10" s="129">
        <v>0.10962671734189869</v>
      </c>
      <c r="E10" s="129">
        <v>3.8622715738512746E-2</v>
      </c>
      <c r="F10" s="127">
        <v>0.23289469191461831</v>
      </c>
      <c r="G10" s="131">
        <v>1.351839858657244</v>
      </c>
    </row>
    <row r="11" spans="1:15" x14ac:dyDescent="0.35">
      <c r="A11" s="130" t="s">
        <v>137</v>
      </c>
      <c r="B11" s="128">
        <v>0.1258734436278266</v>
      </c>
      <c r="C11" s="141">
        <v>1.9381999999999999</v>
      </c>
      <c r="D11" s="129">
        <v>4.2262307224571673E-2</v>
      </c>
      <c r="E11" s="129">
        <v>-2.8758188729407295E-2</v>
      </c>
      <c r="F11" s="127">
        <v>5.103995519304334E-3</v>
      </c>
      <c r="G11" s="131">
        <v>-5.7389540636042513E-2</v>
      </c>
    </row>
    <row r="12" spans="1:15" x14ac:dyDescent="0.35">
      <c r="A12" s="130" t="s">
        <v>136</v>
      </c>
      <c r="B12" s="128">
        <v>3.2819105246901392</v>
      </c>
      <c r="C12" s="141">
        <v>50.602199999999996</v>
      </c>
      <c r="D12" s="129">
        <v>0.3848413771023344</v>
      </c>
      <c r="E12" s="129">
        <v>0.29507163025143646</v>
      </c>
      <c r="F12" s="127">
        <v>0.91202861694611692</v>
      </c>
      <c r="G12" s="131">
        <v>11.529303321554769</v>
      </c>
    </row>
    <row r="13" spans="1:15" x14ac:dyDescent="0.35">
      <c r="A13" s="130" t="s">
        <v>135</v>
      </c>
      <c r="B13" s="128">
        <v>2.2147483804519092</v>
      </c>
      <c r="C13" s="141">
        <v>34.140299999999996</v>
      </c>
      <c r="D13" s="129">
        <v>-3.559576327950803E-2</v>
      </c>
      <c r="E13" s="129">
        <v>-0.10051095033542697</v>
      </c>
      <c r="F13" s="127">
        <v>-8.174545078972778E-2</v>
      </c>
      <c r="G13" s="131">
        <v>-3.8149146996466516</v>
      </c>
    </row>
    <row r="14" spans="1:15" x14ac:dyDescent="0.35">
      <c r="A14" s="130" t="s">
        <v>134</v>
      </c>
      <c r="B14" s="128">
        <v>2.6872493432282263</v>
      </c>
      <c r="C14" s="141">
        <v>41.402300000000004</v>
      </c>
      <c r="D14" s="129">
        <v>-0.15642328973450542</v>
      </c>
      <c r="E14" s="129">
        <v>-0.21612903231849126</v>
      </c>
      <c r="F14" s="127">
        <v>-0.4982930153113807</v>
      </c>
      <c r="G14" s="131">
        <v>-11.415448975265011</v>
      </c>
    </row>
    <row r="15" spans="1:15" x14ac:dyDescent="0.35">
      <c r="A15" s="140" t="s">
        <v>143</v>
      </c>
      <c r="B15" s="139"/>
      <c r="C15" s="137"/>
      <c r="D15" s="138"/>
      <c r="E15" s="138"/>
      <c r="F15" s="137"/>
      <c r="G15" s="137"/>
    </row>
    <row r="16" spans="1:15" x14ac:dyDescent="0.35">
      <c r="A16" s="135" t="s">
        <v>142</v>
      </c>
      <c r="B16" s="136">
        <v>1.0007637839916781</v>
      </c>
      <c r="C16" s="135">
        <v>15.424999999999999</v>
      </c>
      <c r="D16" s="134">
        <v>0.12629713687932262</v>
      </c>
      <c r="E16" s="134">
        <v>4.8060815408997024E-2</v>
      </c>
      <c r="F16" s="133">
        <v>0.11222047581588436</v>
      </c>
      <c r="G16" s="132">
        <v>0.70734261484098893</v>
      </c>
    </row>
    <row r="17" spans="1:7" x14ac:dyDescent="0.35">
      <c r="A17" s="130" t="s">
        <v>141</v>
      </c>
      <c r="B17" s="131">
        <v>1.2904674680455834</v>
      </c>
      <c r="C17" s="130">
        <v>19.854100000000003</v>
      </c>
      <c r="D17" s="129">
        <v>0.13538737103900747</v>
      </c>
      <c r="E17" s="129">
        <v>5.4434470299123981E-2</v>
      </c>
      <c r="F17" s="128">
        <v>0.15387963823322592</v>
      </c>
      <c r="G17" s="127">
        <v>1.0249545583038926</v>
      </c>
    </row>
    <row r="18" spans="1:7" x14ac:dyDescent="0.35">
      <c r="A18" s="130" t="s">
        <v>140</v>
      </c>
      <c r="B18" s="131">
        <v>0.11163200560749564</v>
      </c>
      <c r="C18" s="130">
        <v>1.7221</v>
      </c>
      <c r="D18" s="129">
        <v>0.16751464626941998</v>
      </c>
      <c r="E18" s="129">
        <v>9.0343057581776215E-2</v>
      </c>
      <c r="F18" s="128">
        <v>1.6016926204256165E-2</v>
      </c>
      <c r="G18" s="127">
        <v>0.14268883392226145</v>
      </c>
    </row>
    <row r="19" spans="1:7" x14ac:dyDescent="0.35">
      <c r="A19" s="130" t="s">
        <v>139</v>
      </c>
      <c r="B19" s="131">
        <v>0.73846369674347534</v>
      </c>
      <c r="C19" s="130">
        <v>11.3393</v>
      </c>
      <c r="D19" s="129">
        <v>0.16787566714284322</v>
      </c>
      <c r="E19" s="129">
        <v>8.3077673845031785E-2</v>
      </c>
      <c r="F19" s="128">
        <v>0.10615007165520331</v>
      </c>
      <c r="G19" s="127">
        <v>0.86978310954063454</v>
      </c>
    </row>
    <row r="20" spans="1:7" x14ac:dyDescent="0.35">
      <c r="A20" s="130" t="s">
        <v>138</v>
      </c>
      <c r="B20" s="131">
        <v>4.2185041915421406</v>
      </c>
      <c r="C20" s="130">
        <v>64.953800000000001</v>
      </c>
      <c r="D20" s="129">
        <v>0.25131961609289838</v>
      </c>
      <c r="E20" s="129">
        <v>0.16621376125438916</v>
      </c>
      <c r="F20" s="128">
        <v>0.84725983695115703</v>
      </c>
      <c r="G20" s="127">
        <v>9.2574927208480577</v>
      </c>
    </row>
    <row r="21" spans="1:7" x14ac:dyDescent="0.35">
      <c r="A21" s="130" t="s">
        <v>137</v>
      </c>
      <c r="B21" s="131">
        <v>0.24314925393350217</v>
      </c>
      <c r="C21" s="130">
        <v>3.7469999999999999</v>
      </c>
      <c r="D21" s="129">
        <v>1.0947414594829447E-3</v>
      </c>
      <c r="E21" s="129">
        <v>-6.7045772077842944E-2</v>
      </c>
      <c r="F21" s="128">
        <v>2.658944834085162E-4</v>
      </c>
      <c r="G21" s="127">
        <v>-0.26927420494699617</v>
      </c>
    </row>
    <row r="22" spans="1:7" x14ac:dyDescent="0.35">
      <c r="A22" s="130" t="s">
        <v>136</v>
      </c>
      <c r="B22" s="131">
        <v>1.5535474913682419</v>
      </c>
      <c r="C22" s="130">
        <v>23.918200000000002</v>
      </c>
      <c r="D22" s="129">
        <v>0.40887822884794617</v>
      </c>
      <c r="E22" s="129">
        <v>0.31354177863746546</v>
      </c>
      <c r="F22" s="128">
        <v>0.45086348393731351</v>
      </c>
      <c r="G22" s="127">
        <v>5.7092626148409948</v>
      </c>
    </row>
    <row r="23" spans="1:7" x14ac:dyDescent="0.35">
      <c r="A23" s="130" t="s">
        <v>135</v>
      </c>
      <c r="B23" s="131">
        <v>6.2367498821729415</v>
      </c>
      <c r="C23" s="130">
        <v>96.028399999999991</v>
      </c>
      <c r="D23" s="129">
        <v>0.15938324570391615</v>
      </c>
      <c r="E23" s="129">
        <v>8.1336164620023965E-2</v>
      </c>
      <c r="F23" s="128">
        <v>0.85738123484846074</v>
      </c>
      <c r="G23" s="127">
        <v>7.2230838162544098</v>
      </c>
    </row>
    <row r="24" spans="1:7" x14ac:dyDescent="0.35">
      <c r="A24" s="130" t="s">
        <v>134</v>
      </c>
      <c r="B24" s="131">
        <v>3.4055888063103774</v>
      </c>
      <c r="C24" s="130">
        <v>52.340600000000009</v>
      </c>
      <c r="D24" s="129">
        <v>0.11839956081680678</v>
      </c>
      <c r="E24" s="129">
        <v>3.3882272681794966E-2</v>
      </c>
      <c r="F24" s="128">
        <v>0.36053324153247696</v>
      </c>
      <c r="G24" s="127">
        <v>1.7153002120141536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60" zoomScaleNormal="60" workbookViewId="0">
      <pane xSplit="1" ySplit="6" topLeftCell="B7" activePane="bottomRight" state="frozen"/>
      <selection activeCell="L1" sqref="L1:L1048576"/>
      <selection pane="topRight" activeCell="L1" sqref="L1:L1048576"/>
      <selection pane="bottomLeft" activeCell="L1" sqref="L1:L1048576"/>
      <selection pane="bottomRight" activeCell="A2" sqref="A2"/>
    </sheetView>
  </sheetViews>
  <sheetFormatPr defaultRowHeight="14.5" x14ac:dyDescent="0.35"/>
  <cols>
    <col min="2" max="2" width="9.6328125" customWidth="1"/>
  </cols>
  <sheetData>
    <row r="1" spans="1:13" ht="26" x14ac:dyDescent="0.6">
      <c r="A1" s="7" t="s">
        <v>157</v>
      </c>
    </row>
    <row r="2" spans="1:13" x14ac:dyDescent="0.35">
      <c r="A2" s="153" t="s">
        <v>167</v>
      </c>
    </row>
    <row r="3" spans="1:13" x14ac:dyDescent="0.35">
      <c r="A3" t="s">
        <v>175</v>
      </c>
    </row>
    <row r="5" spans="1:13" x14ac:dyDescent="0.35">
      <c r="B5">
        <v>2019</v>
      </c>
      <c r="C5">
        <v>2020</v>
      </c>
      <c r="G5">
        <v>2021</v>
      </c>
    </row>
    <row r="6" spans="1:13" x14ac:dyDescent="0.35">
      <c r="B6" t="s">
        <v>158</v>
      </c>
      <c r="C6" t="s">
        <v>159</v>
      </c>
      <c r="D6" t="s">
        <v>160</v>
      </c>
      <c r="E6" t="s">
        <v>161</v>
      </c>
      <c r="F6" t="s">
        <v>158</v>
      </c>
      <c r="G6" t="s">
        <v>159</v>
      </c>
      <c r="H6" t="s">
        <v>160</v>
      </c>
      <c r="I6" t="s">
        <v>161</v>
      </c>
      <c r="J6" t="s">
        <v>158</v>
      </c>
    </row>
    <row r="7" spans="1:13" x14ac:dyDescent="0.35">
      <c r="A7" s="8" t="s">
        <v>162</v>
      </c>
      <c r="B7" s="49">
        <v>160.09674235541141</v>
      </c>
      <c r="C7" s="49">
        <v>154.90502947631418</v>
      </c>
      <c r="D7" s="49">
        <v>152.11888745205417</v>
      </c>
      <c r="E7" s="49">
        <v>148.81374984630818</v>
      </c>
      <c r="F7" s="49">
        <v>148.06316539181785</v>
      </c>
      <c r="G7" s="49">
        <v>147.89798075857618</v>
      </c>
      <c r="H7" s="49">
        <v>149.80460261698386</v>
      </c>
      <c r="I7" s="49">
        <v>149.57489235153989</v>
      </c>
      <c r="J7" s="49">
        <v>139.12516931083329</v>
      </c>
      <c r="K7" s="49"/>
      <c r="L7" s="48"/>
      <c r="M7" s="2"/>
    </row>
    <row r="8" spans="1:13" x14ac:dyDescent="0.35">
      <c r="A8" s="8" t="s">
        <v>163</v>
      </c>
      <c r="B8" s="49">
        <v>92.363169096303693</v>
      </c>
      <c r="C8" s="49">
        <v>92.137742255440529</v>
      </c>
      <c r="D8" s="49">
        <v>73.223492540185504</v>
      </c>
      <c r="E8" s="49">
        <v>81.332996378368222</v>
      </c>
      <c r="F8" s="49">
        <v>85.118745965086987</v>
      </c>
      <c r="G8" s="49">
        <v>86.901695699304071</v>
      </c>
      <c r="H8" s="49">
        <v>85.85933724964508</v>
      </c>
      <c r="I8" s="49">
        <v>84.720839941964698</v>
      </c>
      <c r="J8" s="49">
        <v>85.905220629176583</v>
      </c>
      <c r="K8" s="49"/>
      <c r="L8" s="48"/>
      <c r="M8" s="2"/>
    </row>
    <row r="9" spans="1:13" x14ac:dyDescent="0.35">
      <c r="A9" s="8" t="s">
        <v>164</v>
      </c>
      <c r="B9" s="49">
        <v>680.4039498836064</v>
      </c>
      <c r="C9" s="49">
        <v>656.86067553475266</v>
      </c>
      <c r="D9" s="49">
        <v>482.08314117594705</v>
      </c>
      <c r="E9" s="49">
        <v>567.19045054503488</v>
      </c>
      <c r="F9" s="49">
        <v>606.01140487384623</v>
      </c>
      <c r="G9" s="49">
        <v>582.6121254349523</v>
      </c>
      <c r="H9" s="49">
        <v>593.4651944376958</v>
      </c>
      <c r="I9" s="49">
        <v>591.27050317257158</v>
      </c>
      <c r="J9" s="49">
        <v>616.1930858687623</v>
      </c>
      <c r="K9" s="49"/>
      <c r="L9" s="48"/>
      <c r="M9" s="2"/>
    </row>
    <row r="10" spans="1:13" x14ac:dyDescent="0.35">
      <c r="A10" s="8" t="s">
        <v>165</v>
      </c>
      <c r="B10" s="49">
        <v>932.70019006144685</v>
      </c>
      <c r="C10" s="49">
        <v>903.81960043569836</v>
      </c>
      <c r="D10" s="49">
        <v>706.93766384289052</v>
      </c>
      <c r="E10" s="49">
        <v>797.08653019926533</v>
      </c>
      <c r="F10" s="49">
        <v>839.0418117374611</v>
      </c>
      <c r="G10" s="49">
        <v>817.31840113282897</v>
      </c>
      <c r="H10" s="49">
        <v>828.97560006165156</v>
      </c>
      <c r="I10" s="49">
        <v>825.38647095387466</v>
      </c>
      <c r="J10" s="49">
        <v>841.22347580877226</v>
      </c>
      <c r="K10" s="49"/>
      <c r="L10" s="48"/>
      <c r="M10" s="2"/>
    </row>
    <row r="11" spans="1:13" x14ac:dyDescent="0.35">
      <c r="A11" s="8" t="s">
        <v>176</v>
      </c>
      <c r="B11" s="2"/>
      <c r="C11" s="2">
        <f t="shared" ref="C11:J11" si="0">C9/B9-1</f>
        <v>-3.4601907224202866E-2</v>
      </c>
      <c r="D11" s="2">
        <f t="shared" si="0"/>
        <v>-0.26608006974465104</v>
      </c>
      <c r="E11" s="2">
        <f t="shared" si="0"/>
        <v>0.17654072938847287</v>
      </c>
      <c r="F11" s="2">
        <f t="shared" si="0"/>
        <v>6.8444301718244338E-2</v>
      </c>
      <c r="G11" s="2">
        <f t="shared" si="0"/>
        <v>-3.8611945667532344E-2</v>
      </c>
      <c r="H11" s="2">
        <f t="shared" si="0"/>
        <v>1.8628292355983955E-2</v>
      </c>
      <c r="I11" s="2">
        <f t="shared" si="0"/>
        <v>-3.6980960057879653E-3</v>
      </c>
      <c r="J11" s="2">
        <f t="shared" si="0"/>
        <v>4.2150898044911678E-2</v>
      </c>
    </row>
    <row r="12" spans="1:13" x14ac:dyDescent="0.35">
      <c r="F12" s="32"/>
      <c r="G12" s="32"/>
      <c r="H12" s="32"/>
      <c r="I12" s="32"/>
      <c r="J12" s="32"/>
    </row>
    <row r="13" spans="1:13" x14ac:dyDescent="0.35">
      <c r="A13" t="s">
        <v>166</v>
      </c>
    </row>
    <row r="17" spans="1:10" x14ac:dyDescent="0.35">
      <c r="B17" s="48"/>
      <c r="C17" s="48"/>
      <c r="D17" s="48"/>
      <c r="E17" s="48"/>
      <c r="F17" s="48"/>
      <c r="G17" s="48"/>
      <c r="H17" s="48"/>
      <c r="I17" s="48"/>
      <c r="J17" s="48"/>
    </row>
    <row r="18" spans="1:10" x14ac:dyDescent="0.35">
      <c r="B18" s="48"/>
      <c r="C18" s="48"/>
      <c r="D18" s="48"/>
      <c r="E18" s="48"/>
      <c r="F18" s="48"/>
      <c r="G18" s="48"/>
      <c r="H18" s="48"/>
      <c r="I18" s="48"/>
      <c r="J18" s="48"/>
    </row>
    <row r="19" spans="1:10" x14ac:dyDescent="0.35">
      <c r="B19" s="48"/>
      <c r="C19" s="48"/>
      <c r="D19" s="48"/>
      <c r="E19" s="48"/>
      <c r="F19" s="48"/>
      <c r="G19" s="48"/>
      <c r="H19" s="48"/>
      <c r="I19" s="48"/>
      <c r="J19" s="48"/>
    </row>
    <row r="20" spans="1:10" x14ac:dyDescent="0.35">
      <c r="B20" s="48"/>
      <c r="C20" s="48"/>
      <c r="D20" s="48"/>
      <c r="E20" s="48"/>
      <c r="F20" s="48"/>
      <c r="G20" s="48"/>
      <c r="H20" s="48"/>
      <c r="I20" s="48"/>
      <c r="J20" s="48"/>
    </row>
    <row r="21" spans="1:10" x14ac:dyDescent="0.35">
      <c r="B21" s="151"/>
    </row>
    <row r="24" spans="1:10" x14ac:dyDescent="0.35"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35"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35">
      <c r="B26" s="48"/>
      <c r="C26" s="48"/>
      <c r="D26" s="48"/>
      <c r="E26" s="48"/>
      <c r="F26" s="48"/>
      <c r="G26" s="48"/>
      <c r="H26" s="48"/>
      <c r="I26" s="48"/>
      <c r="J26" s="48"/>
    </row>
    <row r="27" spans="1:10" x14ac:dyDescent="0.35">
      <c r="B27" s="48"/>
      <c r="C27" s="48"/>
      <c r="D27" s="48"/>
      <c r="E27" s="48"/>
      <c r="F27" s="48"/>
      <c r="G27" s="48"/>
      <c r="H27" s="48"/>
      <c r="I27" s="48"/>
      <c r="J27" s="48"/>
    </row>
    <row r="29" spans="1:10" x14ac:dyDescent="0.35">
      <c r="A29" s="8"/>
      <c r="B29" s="29"/>
      <c r="C29" s="29"/>
      <c r="D29" s="29"/>
      <c r="E29" s="29"/>
      <c r="F29" s="29"/>
      <c r="G29" s="29"/>
      <c r="H29" s="29"/>
      <c r="I29" s="29"/>
      <c r="J29" s="29"/>
    </row>
    <row r="30" spans="1:10" x14ac:dyDescent="0.35">
      <c r="A30" s="8"/>
      <c r="B30" s="29"/>
      <c r="C30" s="29"/>
      <c r="D30" s="29"/>
      <c r="E30" s="29"/>
      <c r="F30" s="29"/>
      <c r="G30" s="29"/>
      <c r="H30" s="29"/>
      <c r="I30" s="29"/>
      <c r="J30" s="29"/>
    </row>
    <row r="31" spans="1:10" x14ac:dyDescent="0.35">
      <c r="A31" s="8"/>
      <c r="B31" s="29"/>
      <c r="C31" s="29"/>
      <c r="D31" s="29"/>
      <c r="E31" s="29"/>
      <c r="F31" s="29"/>
      <c r="G31" s="29"/>
      <c r="H31" s="29"/>
      <c r="I31" s="29"/>
      <c r="J31" s="29"/>
    </row>
    <row r="32" spans="1:10" x14ac:dyDescent="0.35">
      <c r="A32" s="13"/>
      <c r="B32" s="32"/>
      <c r="C32" s="32"/>
      <c r="D32" s="32"/>
      <c r="E32" s="32"/>
      <c r="F32" s="32"/>
      <c r="G32" s="32"/>
      <c r="H32" s="32"/>
      <c r="I32" s="32"/>
      <c r="J32" s="32"/>
    </row>
    <row r="33" spans="1:10" x14ac:dyDescent="0.35">
      <c r="B33" s="2"/>
      <c r="C33" s="2"/>
      <c r="D33" s="2"/>
      <c r="E33" s="2"/>
      <c r="F33" s="2"/>
      <c r="G33" s="2"/>
      <c r="H33" s="2"/>
      <c r="I33" s="2"/>
      <c r="J33" s="2"/>
    </row>
    <row r="37" spans="1:10" x14ac:dyDescent="0.35">
      <c r="A37" s="8"/>
      <c r="B37" s="29"/>
      <c r="C37" s="29"/>
      <c r="D37" s="29"/>
      <c r="E37" s="29"/>
      <c r="F37" s="29"/>
      <c r="G37" s="29"/>
      <c r="H37" s="29"/>
      <c r="I37" s="29"/>
      <c r="J37" s="29"/>
    </row>
    <row r="38" spans="1:10" x14ac:dyDescent="0.35">
      <c r="A38" s="8"/>
      <c r="B38" s="29"/>
      <c r="C38" s="29"/>
      <c r="D38" s="29"/>
      <c r="E38" s="29"/>
      <c r="F38" s="29"/>
      <c r="G38" s="29"/>
      <c r="H38" s="29"/>
      <c r="I38" s="29"/>
      <c r="J38" s="29"/>
    </row>
    <row r="39" spans="1:10" x14ac:dyDescent="0.35">
      <c r="A39" s="8"/>
      <c r="B39" s="29"/>
      <c r="C39" s="29"/>
      <c r="D39" s="29"/>
      <c r="E39" s="29"/>
      <c r="F39" s="29"/>
      <c r="G39" s="29"/>
      <c r="H39" s="29"/>
      <c r="I39" s="29"/>
      <c r="J39" s="29"/>
    </row>
    <row r="40" spans="1:10" x14ac:dyDescent="0.35">
      <c r="A40" s="13"/>
      <c r="B40" s="32"/>
      <c r="C40" s="32"/>
      <c r="D40" s="32"/>
      <c r="E40" s="32"/>
      <c r="F40" s="32"/>
      <c r="G40" s="32"/>
      <c r="H40" s="32"/>
      <c r="I40" s="32"/>
      <c r="J40" s="32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zoomScale="57" zoomScaleNormal="57" workbookViewId="0">
      <pane xSplit="1" ySplit="5" topLeftCell="B6" activePane="bottomRight" state="frozen"/>
      <selection activeCell="L1" sqref="L1:L1048576"/>
      <selection pane="topRight" activeCell="L1" sqref="L1:L1048576"/>
      <selection pane="bottomLeft" activeCell="L1" sqref="L1:L1048576"/>
      <selection pane="bottomRight" activeCell="D21" sqref="D21"/>
    </sheetView>
  </sheetViews>
  <sheetFormatPr defaultColWidth="9.08984375" defaultRowHeight="14.5" x14ac:dyDescent="0.35"/>
  <cols>
    <col min="1" max="1" width="20.08984375" style="153" customWidth="1"/>
    <col min="2" max="2" width="11.54296875" style="152" customWidth="1"/>
    <col min="3" max="3" width="11.453125" style="152" customWidth="1"/>
    <col min="4" max="4" width="13" style="152" customWidth="1"/>
    <col min="5" max="13" width="13.08984375" style="152" customWidth="1"/>
    <col min="14" max="16" width="13.81640625" style="152" customWidth="1"/>
    <col min="17" max="18" width="10.81640625" style="152" customWidth="1"/>
    <col min="19" max="19" width="8.6328125" style="2" bestFit="1" customWidth="1"/>
    <col min="20" max="20" width="10.81640625" style="152" bestFit="1" customWidth="1"/>
    <col min="21" max="27" width="10.81640625" style="152" customWidth="1"/>
    <col min="28" max="16384" width="9.08984375" style="152"/>
  </cols>
  <sheetData>
    <row r="1" spans="1:33" ht="26" x14ac:dyDescent="0.6">
      <c r="A1" s="7" t="s">
        <v>174</v>
      </c>
    </row>
    <row r="2" spans="1:33" x14ac:dyDescent="0.35">
      <c r="A2" s="153" t="s">
        <v>167</v>
      </c>
    </row>
    <row r="3" spans="1:33" x14ac:dyDescent="0.35">
      <c r="A3" s="153" t="s">
        <v>175</v>
      </c>
    </row>
    <row r="4" spans="1:33" x14ac:dyDescent="0.35">
      <c r="B4" s="154" t="s">
        <v>168</v>
      </c>
      <c r="C4" s="154"/>
      <c r="D4" s="154"/>
      <c r="N4" s="154"/>
      <c r="O4" s="154"/>
      <c r="P4" s="154"/>
    </row>
    <row r="5" spans="1:33" s="156" customFormat="1" ht="56.25" customHeight="1" x14ac:dyDescent="0.35">
      <c r="A5" s="155"/>
      <c r="B5" s="156" t="s">
        <v>169</v>
      </c>
      <c r="C5" s="156" t="s">
        <v>170</v>
      </c>
      <c r="D5" s="156" t="s">
        <v>171</v>
      </c>
      <c r="E5" s="156" t="s">
        <v>172</v>
      </c>
      <c r="F5" s="8"/>
      <c r="G5" s="8"/>
      <c r="H5" s="8"/>
      <c r="J5" s="8"/>
      <c r="K5" s="8"/>
      <c r="L5" s="8"/>
      <c r="N5" s="8"/>
      <c r="O5" s="8"/>
      <c r="P5" s="8"/>
      <c r="Q5" s="8"/>
      <c r="R5" s="8"/>
      <c r="S5" s="8"/>
      <c r="U5" s="8"/>
      <c r="V5" s="8"/>
      <c r="W5" s="8"/>
      <c r="X5" s="8"/>
      <c r="Y5" s="8"/>
      <c r="Z5" s="8"/>
      <c r="AB5" s="8"/>
      <c r="AC5" s="8"/>
      <c r="AD5" s="8"/>
      <c r="AE5" s="8"/>
      <c r="AF5" s="8"/>
      <c r="AG5" s="8"/>
    </row>
    <row r="6" spans="1:33" x14ac:dyDescent="0.35">
      <c r="A6" s="153">
        <v>2010</v>
      </c>
      <c r="B6" s="157">
        <v>164.08018009776592</v>
      </c>
      <c r="C6" s="157">
        <v>154.23902279329658</v>
      </c>
      <c r="D6" s="157">
        <v>584.84031104003702</v>
      </c>
      <c r="E6" s="48">
        <v>0.18223900886368499</v>
      </c>
      <c r="F6" s="48"/>
      <c r="G6" s="48"/>
      <c r="H6" s="48"/>
      <c r="I6" s="48"/>
      <c r="J6" s="48"/>
      <c r="K6" s="48"/>
      <c r="L6" s="48"/>
      <c r="M6" s="48"/>
      <c r="N6" s="29"/>
      <c r="O6" s="29"/>
      <c r="P6" s="29"/>
      <c r="Q6" s="29"/>
      <c r="R6" s="29"/>
      <c r="S6" s="29"/>
      <c r="T6" s="82"/>
      <c r="U6" s="48"/>
      <c r="V6" s="48"/>
      <c r="W6" s="48"/>
      <c r="X6" s="48"/>
      <c r="Y6" s="48"/>
      <c r="Z6" s="48"/>
      <c r="AB6" s="29"/>
      <c r="AC6" s="29"/>
      <c r="AD6" s="29"/>
      <c r="AE6" s="29"/>
      <c r="AF6" s="29"/>
      <c r="AG6" s="29"/>
    </row>
    <row r="7" spans="1:33" x14ac:dyDescent="0.35">
      <c r="B7" s="157">
        <v>158.78691043411212</v>
      </c>
      <c r="C7" s="157">
        <v>147.03372430156372</v>
      </c>
      <c r="D7" s="157">
        <v>571.34203903538832</v>
      </c>
      <c r="E7" s="48">
        <v>0.17680398223103785</v>
      </c>
      <c r="F7" s="48"/>
      <c r="G7" s="48"/>
      <c r="H7" s="48"/>
      <c r="I7" s="48"/>
      <c r="J7" s="48"/>
      <c r="K7" s="48"/>
      <c r="L7" s="48"/>
      <c r="M7" s="48"/>
      <c r="N7" s="29"/>
      <c r="O7" s="29"/>
      <c r="P7" s="29"/>
      <c r="Q7" s="29"/>
      <c r="R7" s="29"/>
      <c r="S7" s="29"/>
      <c r="T7" s="82"/>
      <c r="U7" s="48"/>
      <c r="V7" s="48"/>
      <c r="W7" s="48"/>
      <c r="X7" s="48"/>
      <c r="Y7" s="48"/>
      <c r="Z7" s="48"/>
      <c r="AB7" s="29"/>
      <c r="AC7" s="29"/>
      <c r="AD7" s="29"/>
      <c r="AE7" s="29"/>
      <c r="AF7" s="29"/>
      <c r="AG7" s="29"/>
    </row>
    <row r="8" spans="1:33" x14ac:dyDescent="0.35">
      <c r="B8" s="157">
        <v>156.37200498574711</v>
      </c>
      <c r="C8" s="157">
        <v>144.81665270216592</v>
      </c>
      <c r="D8" s="157">
        <v>598.72356194029226</v>
      </c>
      <c r="E8" s="48">
        <v>0.17420410150164864</v>
      </c>
      <c r="F8" s="48"/>
      <c r="G8" s="48"/>
      <c r="H8" s="48"/>
      <c r="I8" s="48"/>
      <c r="J8" s="48"/>
      <c r="K8" s="48"/>
      <c r="L8" s="48"/>
      <c r="M8" s="48"/>
      <c r="N8" s="29"/>
      <c r="O8" s="29"/>
      <c r="P8" s="29"/>
      <c r="Q8" s="29"/>
      <c r="R8" s="29"/>
      <c r="S8" s="29"/>
      <c r="T8" s="82"/>
      <c r="U8" s="48"/>
      <c r="V8" s="48"/>
      <c r="W8" s="48"/>
      <c r="X8" s="48"/>
      <c r="Y8" s="48"/>
      <c r="Z8" s="48"/>
      <c r="AB8" s="29"/>
      <c r="AC8" s="29"/>
      <c r="AD8" s="29"/>
      <c r="AE8" s="29"/>
      <c r="AF8" s="29"/>
      <c r="AG8" s="29"/>
    </row>
    <row r="9" spans="1:33" x14ac:dyDescent="0.35">
      <c r="B9" s="157">
        <v>177.38487079693346</v>
      </c>
      <c r="C9" s="157">
        <v>147.07846648480162</v>
      </c>
      <c r="D9" s="157">
        <v>605.66955143163636</v>
      </c>
      <c r="E9" s="48">
        <v>0.17571254027470726</v>
      </c>
      <c r="F9" s="48"/>
      <c r="G9" s="48"/>
      <c r="H9" s="48"/>
      <c r="I9" s="48"/>
      <c r="J9" s="48"/>
      <c r="K9" s="48"/>
      <c r="L9" s="48"/>
      <c r="M9" s="48"/>
      <c r="N9" s="29"/>
      <c r="O9" s="29"/>
      <c r="P9" s="29"/>
      <c r="Q9" s="29"/>
      <c r="R9" s="29"/>
      <c r="S9" s="29"/>
      <c r="T9" s="82"/>
      <c r="U9" s="48"/>
      <c r="V9" s="48"/>
      <c r="W9" s="48"/>
      <c r="X9" s="48"/>
      <c r="Y9" s="48"/>
      <c r="Z9" s="48"/>
      <c r="AB9" s="29"/>
      <c r="AC9" s="29"/>
      <c r="AD9" s="29"/>
      <c r="AE9" s="29"/>
      <c r="AF9" s="29"/>
      <c r="AG9" s="29"/>
    </row>
    <row r="10" spans="1:33" x14ac:dyDescent="0.35">
      <c r="A10" s="153">
        <v>2011</v>
      </c>
      <c r="B10" s="157">
        <v>212.58218658318461</v>
      </c>
      <c r="C10" s="157">
        <v>149.31847016472457</v>
      </c>
      <c r="D10" s="157">
        <v>603.70924644745264</v>
      </c>
      <c r="E10" s="48">
        <v>0.17935167331110666</v>
      </c>
      <c r="F10" s="48"/>
      <c r="G10" s="48"/>
      <c r="H10" s="48"/>
      <c r="I10" s="48"/>
      <c r="J10" s="48"/>
      <c r="K10" s="48"/>
      <c r="L10" s="48"/>
      <c r="M10" s="48"/>
      <c r="N10" s="29"/>
      <c r="O10" s="29"/>
      <c r="P10" s="29"/>
      <c r="Q10" s="29"/>
      <c r="R10" s="29"/>
      <c r="S10" s="29"/>
      <c r="T10" s="82"/>
      <c r="U10" s="48"/>
      <c r="V10" s="48"/>
      <c r="W10" s="48"/>
      <c r="X10" s="48"/>
      <c r="Y10" s="48"/>
      <c r="Z10" s="48"/>
      <c r="AB10" s="29"/>
      <c r="AC10" s="29"/>
      <c r="AD10" s="29"/>
      <c r="AE10" s="29"/>
      <c r="AF10" s="29"/>
      <c r="AG10" s="29"/>
    </row>
    <row r="11" spans="1:33" x14ac:dyDescent="0.35">
      <c r="B11" s="157">
        <v>175.2822792773936</v>
      </c>
      <c r="C11" s="157">
        <v>158.7064011497869</v>
      </c>
      <c r="D11" s="157">
        <v>599.41041204066164</v>
      </c>
      <c r="E11" s="48">
        <v>0.17324598072044076</v>
      </c>
      <c r="F11" s="48"/>
      <c r="G11" s="48"/>
      <c r="H11" s="48"/>
      <c r="I11" s="48"/>
      <c r="J11" s="48"/>
      <c r="K11" s="48"/>
      <c r="L11" s="48"/>
      <c r="M11" s="48"/>
      <c r="N11" s="29"/>
      <c r="O11" s="29"/>
      <c r="P11" s="29"/>
      <c r="Q11" s="29"/>
      <c r="R11" s="29"/>
      <c r="S11" s="29"/>
      <c r="T11" s="82"/>
      <c r="U11" s="48"/>
      <c r="V11" s="48"/>
      <c r="W11" s="48"/>
      <c r="X11" s="48"/>
      <c r="Y11" s="48"/>
      <c r="Z11" s="48"/>
      <c r="AB11" s="29"/>
      <c r="AC11" s="29"/>
      <c r="AD11" s="29"/>
      <c r="AE11" s="29"/>
      <c r="AF11" s="29"/>
      <c r="AG11" s="29"/>
    </row>
    <row r="12" spans="1:33" x14ac:dyDescent="0.35">
      <c r="B12" s="157">
        <v>170.57067774497759</v>
      </c>
      <c r="C12" s="157">
        <v>167.86192400145273</v>
      </c>
      <c r="D12" s="157">
        <v>637.6622589920687</v>
      </c>
      <c r="E12" s="48">
        <v>0.176439526353947</v>
      </c>
      <c r="F12" s="48"/>
      <c r="G12" s="48"/>
      <c r="H12" s="48"/>
      <c r="I12" s="48"/>
      <c r="J12" s="48"/>
      <c r="K12" s="48"/>
      <c r="L12" s="48"/>
      <c r="M12" s="48"/>
      <c r="N12" s="29"/>
      <c r="O12" s="29"/>
      <c r="P12" s="29"/>
      <c r="Q12" s="29"/>
      <c r="R12" s="29"/>
      <c r="S12" s="29"/>
      <c r="T12" s="82"/>
      <c r="U12" s="48"/>
      <c r="V12" s="48"/>
      <c r="W12" s="48"/>
      <c r="X12" s="48"/>
      <c r="Y12" s="48"/>
      <c r="Z12" s="48"/>
      <c r="AB12" s="29"/>
      <c r="AC12" s="29"/>
      <c r="AD12" s="29"/>
      <c r="AE12" s="29"/>
      <c r="AF12" s="29"/>
      <c r="AG12" s="29"/>
    </row>
    <row r="13" spans="1:33" x14ac:dyDescent="0.35">
      <c r="B13" s="157">
        <v>175.04719773248496</v>
      </c>
      <c r="C13" s="157">
        <v>161.80219114373048</v>
      </c>
      <c r="D13" s="157">
        <v>645.85127779412937</v>
      </c>
      <c r="E13" s="48">
        <v>0.17809638236718606</v>
      </c>
      <c r="F13" s="48"/>
      <c r="G13" s="48"/>
      <c r="H13" s="48"/>
      <c r="I13" s="48"/>
      <c r="J13" s="48"/>
      <c r="K13" s="48"/>
      <c r="L13" s="48"/>
      <c r="M13" s="48"/>
      <c r="N13" s="29"/>
      <c r="O13" s="29"/>
      <c r="P13" s="29"/>
      <c r="Q13" s="29"/>
      <c r="R13" s="29"/>
      <c r="S13" s="29"/>
      <c r="T13" s="82"/>
      <c r="U13" s="48"/>
      <c r="V13" s="48"/>
      <c r="W13" s="48"/>
      <c r="X13" s="48"/>
      <c r="Y13" s="48"/>
      <c r="Z13" s="48"/>
      <c r="AB13" s="29"/>
      <c r="AC13" s="29"/>
      <c r="AD13" s="29"/>
      <c r="AE13" s="29"/>
      <c r="AF13" s="29"/>
      <c r="AG13" s="29"/>
    </row>
    <row r="14" spans="1:33" x14ac:dyDescent="0.35">
      <c r="A14" s="153">
        <v>2012</v>
      </c>
      <c r="B14" s="157">
        <v>175.47410169122125</v>
      </c>
      <c r="C14" s="157">
        <v>153.83806339214837</v>
      </c>
      <c r="D14" s="157">
        <v>630.51807647491967</v>
      </c>
      <c r="E14" s="48">
        <v>0.17602683679543035</v>
      </c>
      <c r="F14" s="48"/>
      <c r="G14" s="48"/>
      <c r="H14" s="48"/>
      <c r="I14" s="48"/>
      <c r="J14" s="48"/>
      <c r="K14" s="48"/>
      <c r="L14" s="48"/>
      <c r="M14" s="48"/>
      <c r="N14" s="29"/>
      <c r="O14" s="29"/>
      <c r="P14" s="29"/>
      <c r="Q14" s="29"/>
      <c r="R14" s="29"/>
      <c r="S14" s="29"/>
      <c r="T14" s="82"/>
      <c r="U14" s="48"/>
      <c r="V14" s="48"/>
      <c r="W14" s="48"/>
      <c r="X14" s="48"/>
      <c r="Y14" s="48"/>
      <c r="Z14" s="48"/>
      <c r="AB14" s="29"/>
      <c r="AC14" s="29"/>
      <c r="AD14" s="29"/>
      <c r="AE14" s="29"/>
      <c r="AF14" s="29"/>
      <c r="AG14" s="29"/>
    </row>
    <row r="15" spans="1:33" x14ac:dyDescent="0.35">
      <c r="B15" s="157">
        <v>162.59144998281917</v>
      </c>
      <c r="C15" s="157">
        <v>158.19193394517589</v>
      </c>
      <c r="D15" s="157">
        <v>665.34017879572252</v>
      </c>
      <c r="E15" s="48">
        <v>0.18142419643312116</v>
      </c>
      <c r="F15" s="48"/>
      <c r="G15" s="48"/>
      <c r="H15" s="48"/>
      <c r="I15" s="48"/>
      <c r="J15" s="48"/>
      <c r="K15" s="48"/>
      <c r="L15" s="48"/>
      <c r="M15" s="48"/>
      <c r="N15" s="29"/>
      <c r="O15" s="29"/>
      <c r="P15" s="29"/>
      <c r="Q15" s="29"/>
      <c r="R15" s="29"/>
      <c r="S15" s="29"/>
      <c r="T15" s="82"/>
      <c r="U15" s="48"/>
      <c r="V15" s="48"/>
      <c r="W15" s="48"/>
      <c r="X15" s="48"/>
      <c r="Y15" s="48"/>
      <c r="Z15" s="48"/>
      <c r="AB15" s="29"/>
      <c r="AC15" s="29"/>
      <c r="AD15" s="29"/>
      <c r="AE15" s="29"/>
      <c r="AF15" s="29"/>
      <c r="AG15" s="29"/>
    </row>
    <row r="16" spans="1:33" x14ac:dyDescent="0.35">
      <c r="B16" s="157">
        <v>174.42880050979463</v>
      </c>
      <c r="C16" s="157">
        <v>161.31480987268623</v>
      </c>
      <c r="D16" s="157">
        <v>637.52021225324461</v>
      </c>
      <c r="E16" s="48">
        <v>0.17622478897936811</v>
      </c>
      <c r="F16" s="48"/>
      <c r="G16" s="48"/>
      <c r="H16" s="48"/>
      <c r="I16" s="48"/>
      <c r="J16" s="48"/>
      <c r="K16" s="48"/>
      <c r="L16" s="48"/>
      <c r="M16" s="48"/>
      <c r="N16" s="29"/>
      <c r="O16" s="29"/>
      <c r="P16" s="29"/>
      <c r="Q16" s="29"/>
      <c r="R16" s="29"/>
      <c r="S16" s="29"/>
      <c r="T16" s="82"/>
      <c r="U16" s="48"/>
      <c r="V16" s="48"/>
      <c r="W16" s="48"/>
      <c r="X16" s="48"/>
      <c r="Y16" s="48"/>
      <c r="Z16" s="48"/>
      <c r="AB16" s="29"/>
      <c r="AC16" s="29"/>
      <c r="AD16" s="29"/>
      <c r="AE16" s="29"/>
      <c r="AF16" s="29"/>
      <c r="AG16" s="29"/>
    </row>
    <row r="17" spans="1:33" x14ac:dyDescent="0.35">
      <c r="B17" s="157">
        <v>188.70606055152012</v>
      </c>
      <c r="C17" s="157">
        <v>166.38898601273223</v>
      </c>
      <c r="D17" s="157">
        <v>650.87656798206945</v>
      </c>
      <c r="E17" s="48">
        <v>0.18075997027388185</v>
      </c>
      <c r="F17" s="48"/>
      <c r="G17" s="48"/>
      <c r="H17" s="48"/>
      <c r="I17" s="48"/>
      <c r="J17" s="48"/>
      <c r="K17" s="48"/>
      <c r="L17" s="48"/>
      <c r="M17" s="48"/>
      <c r="N17" s="29"/>
      <c r="O17" s="29"/>
      <c r="P17" s="29"/>
      <c r="Q17" s="29"/>
      <c r="R17" s="29"/>
      <c r="S17" s="29"/>
      <c r="T17" s="82"/>
      <c r="U17" s="48"/>
      <c r="V17" s="48"/>
      <c r="W17" s="48"/>
      <c r="X17" s="48"/>
      <c r="Y17" s="48"/>
      <c r="Z17" s="48"/>
      <c r="AB17" s="29"/>
      <c r="AC17" s="29"/>
      <c r="AD17" s="29"/>
      <c r="AE17" s="29"/>
      <c r="AF17" s="29"/>
      <c r="AG17" s="29"/>
    </row>
    <row r="18" spans="1:33" x14ac:dyDescent="0.35">
      <c r="A18" s="153">
        <v>2013</v>
      </c>
      <c r="B18" s="157">
        <v>181.87809671392122</v>
      </c>
      <c r="C18" s="157">
        <v>174.56396018698783</v>
      </c>
      <c r="D18" s="157">
        <v>645.21958196846413</v>
      </c>
      <c r="E18" s="48">
        <v>0.17973190309396461</v>
      </c>
      <c r="F18" s="48"/>
      <c r="G18" s="48"/>
      <c r="H18" s="48"/>
      <c r="I18" s="48"/>
      <c r="J18" s="48"/>
      <c r="K18" s="48"/>
      <c r="L18" s="48"/>
      <c r="M18" s="48"/>
      <c r="N18" s="29"/>
      <c r="O18" s="29"/>
      <c r="P18" s="29"/>
      <c r="Q18" s="29"/>
      <c r="R18" s="29"/>
      <c r="S18" s="29"/>
      <c r="T18" s="82"/>
      <c r="U18" s="48"/>
      <c r="V18" s="48"/>
      <c r="W18" s="48"/>
      <c r="X18" s="48"/>
      <c r="Y18" s="48"/>
      <c r="Z18" s="48"/>
      <c r="AB18" s="29"/>
      <c r="AC18" s="29"/>
      <c r="AD18" s="29"/>
      <c r="AE18" s="29"/>
      <c r="AF18" s="29"/>
      <c r="AG18" s="29"/>
    </row>
    <row r="19" spans="1:33" x14ac:dyDescent="0.35">
      <c r="B19" s="157">
        <v>177.32276531421533</v>
      </c>
      <c r="C19" s="157">
        <v>183.55689879699543</v>
      </c>
      <c r="D19" s="157">
        <v>664.42243105958721</v>
      </c>
      <c r="E19" s="48">
        <v>0.18431922594653208</v>
      </c>
      <c r="F19" s="48"/>
      <c r="G19" s="48"/>
      <c r="H19" s="48"/>
      <c r="I19" s="48"/>
      <c r="J19" s="48"/>
      <c r="K19" s="48"/>
      <c r="L19" s="48"/>
      <c r="M19" s="48"/>
      <c r="N19" s="29"/>
      <c r="O19" s="29"/>
      <c r="P19" s="29"/>
      <c r="Q19" s="29"/>
      <c r="R19" s="29"/>
      <c r="S19" s="29"/>
      <c r="T19" s="82"/>
      <c r="U19" s="48"/>
      <c r="V19" s="48"/>
      <c r="W19" s="48"/>
      <c r="X19" s="48"/>
      <c r="Y19" s="48"/>
      <c r="Z19" s="48"/>
      <c r="AB19" s="29"/>
      <c r="AC19" s="29"/>
      <c r="AD19" s="29"/>
      <c r="AE19" s="29"/>
      <c r="AF19" s="29"/>
      <c r="AG19" s="29"/>
    </row>
    <row r="20" spans="1:33" x14ac:dyDescent="0.35">
      <c r="B20" s="157">
        <v>172.7260615640825</v>
      </c>
      <c r="C20" s="157">
        <v>184.46669623568272</v>
      </c>
      <c r="D20" s="157">
        <v>690.89035137005931</v>
      </c>
      <c r="E20" s="48">
        <v>0.18897055335506407</v>
      </c>
      <c r="F20" s="48"/>
      <c r="G20" s="48"/>
      <c r="H20" s="48"/>
      <c r="I20" s="48"/>
      <c r="J20" s="48"/>
      <c r="K20" s="48"/>
      <c r="L20" s="48"/>
      <c r="M20" s="48"/>
      <c r="N20" s="29"/>
      <c r="O20" s="29"/>
      <c r="P20" s="29"/>
      <c r="Q20" s="29"/>
      <c r="R20" s="29"/>
      <c r="S20" s="29"/>
      <c r="T20" s="82"/>
      <c r="U20" s="48"/>
      <c r="V20" s="48"/>
      <c r="W20" s="48"/>
      <c r="X20" s="48"/>
      <c r="Y20" s="48"/>
      <c r="Z20" s="48"/>
      <c r="AB20" s="29"/>
      <c r="AC20" s="29"/>
      <c r="AD20" s="29"/>
      <c r="AE20" s="29"/>
      <c r="AF20" s="29"/>
      <c r="AG20" s="29"/>
    </row>
    <row r="21" spans="1:33" x14ac:dyDescent="0.35">
      <c r="B21" s="157">
        <v>177.55519318358196</v>
      </c>
      <c r="C21" s="157">
        <v>189.58991629573364</v>
      </c>
      <c r="D21" s="157">
        <v>691.2999605763664</v>
      </c>
      <c r="E21" s="48">
        <v>0.18984282574011441</v>
      </c>
      <c r="F21" s="48"/>
      <c r="G21" s="48"/>
      <c r="H21" s="48"/>
      <c r="I21" s="48"/>
      <c r="J21" s="48"/>
      <c r="K21" s="48"/>
      <c r="L21" s="48"/>
      <c r="M21" s="48"/>
      <c r="N21" s="29"/>
      <c r="O21" s="29"/>
      <c r="P21" s="29"/>
      <c r="Q21" s="29"/>
      <c r="R21" s="29"/>
      <c r="S21" s="29"/>
      <c r="T21" s="82"/>
      <c r="U21" s="48"/>
      <c r="V21" s="48"/>
      <c r="W21" s="48"/>
      <c r="X21" s="48"/>
      <c r="Y21" s="48"/>
      <c r="Z21" s="48"/>
      <c r="AB21" s="29"/>
      <c r="AC21" s="29"/>
      <c r="AD21" s="29"/>
      <c r="AE21" s="29"/>
      <c r="AF21" s="29"/>
      <c r="AG21" s="29"/>
    </row>
    <row r="22" spans="1:33" x14ac:dyDescent="0.35">
      <c r="A22" s="153">
        <v>2014</v>
      </c>
      <c r="B22" s="157">
        <v>184.53965762597298</v>
      </c>
      <c r="C22" s="157">
        <v>172.78512584350776</v>
      </c>
      <c r="D22" s="157">
        <v>681.32165957016787</v>
      </c>
      <c r="E22" s="48">
        <v>0.18854037810318605</v>
      </c>
      <c r="F22" s="48"/>
      <c r="G22" s="48"/>
      <c r="H22" s="48"/>
      <c r="I22" s="48"/>
      <c r="J22" s="48"/>
      <c r="K22" s="48"/>
      <c r="L22" s="48"/>
      <c r="M22" s="48"/>
      <c r="N22" s="29"/>
      <c r="O22" s="29"/>
      <c r="P22" s="29"/>
      <c r="Q22" s="29"/>
      <c r="R22" s="29"/>
      <c r="S22" s="29"/>
      <c r="T22" s="82"/>
      <c r="U22" s="48"/>
      <c r="V22" s="48"/>
      <c r="W22" s="48"/>
      <c r="X22" s="48"/>
      <c r="Y22" s="48"/>
      <c r="Z22" s="48"/>
      <c r="AB22" s="29"/>
      <c r="AC22" s="29"/>
      <c r="AD22" s="29"/>
      <c r="AE22" s="29"/>
      <c r="AF22" s="29"/>
      <c r="AG22" s="29"/>
    </row>
    <row r="23" spans="1:33" x14ac:dyDescent="0.35">
      <c r="B23" s="157">
        <v>188.23757333031332</v>
      </c>
      <c r="C23" s="157">
        <v>161.21072308045686</v>
      </c>
      <c r="D23" s="157">
        <v>655.15964346569194</v>
      </c>
      <c r="E23" s="48">
        <v>0.18089754774481012</v>
      </c>
      <c r="F23" s="48"/>
      <c r="G23" s="48"/>
      <c r="H23" s="48"/>
      <c r="I23" s="48"/>
      <c r="J23" s="48"/>
      <c r="K23" s="48"/>
      <c r="L23" s="48"/>
      <c r="M23" s="48"/>
      <c r="N23" s="29"/>
      <c r="O23" s="29"/>
      <c r="P23" s="29"/>
      <c r="Q23" s="29"/>
      <c r="R23" s="29"/>
      <c r="S23" s="29"/>
      <c r="T23" s="82"/>
      <c r="U23" s="48"/>
      <c r="V23" s="48"/>
      <c r="W23" s="48"/>
      <c r="X23" s="48"/>
      <c r="Y23" s="48"/>
      <c r="Z23" s="48"/>
      <c r="AB23" s="29"/>
      <c r="AC23" s="29"/>
      <c r="AD23" s="29"/>
      <c r="AE23" s="29"/>
      <c r="AF23" s="29"/>
      <c r="AG23" s="29"/>
    </row>
    <row r="24" spans="1:33" x14ac:dyDescent="0.35">
      <c r="B24" s="157">
        <v>187.26630646218752</v>
      </c>
      <c r="C24" s="157">
        <v>162.41989867247895</v>
      </c>
      <c r="D24" s="157">
        <v>654.11300299373499</v>
      </c>
      <c r="E24" s="48">
        <v>0.18054045274948882</v>
      </c>
      <c r="F24" s="48"/>
      <c r="G24" s="48"/>
      <c r="H24" s="48"/>
      <c r="I24" s="48"/>
      <c r="J24" s="48"/>
      <c r="K24" s="48"/>
      <c r="L24" s="48"/>
      <c r="M24" s="48"/>
      <c r="N24" s="29"/>
      <c r="O24" s="29"/>
      <c r="P24" s="29"/>
      <c r="Q24" s="29"/>
      <c r="R24" s="29"/>
      <c r="S24" s="29"/>
      <c r="T24" s="82"/>
      <c r="U24" s="48"/>
      <c r="V24" s="48"/>
      <c r="W24" s="48"/>
      <c r="X24" s="48"/>
      <c r="Y24" s="48"/>
      <c r="Z24" s="48"/>
      <c r="AB24" s="29"/>
      <c r="AC24" s="29"/>
      <c r="AD24" s="29"/>
      <c r="AE24" s="29"/>
      <c r="AF24" s="29"/>
      <c r="AG24" s="29"/>
    </row>
    <row r="25" spans="1:33" x14ac:dyDescent="0.35">
      <c r="B25" s="157">
        <v>184.36798941158384</v>
      </c>
      <c r="C25" s="157">
        <v>172.53403396886631</v>
      </c>
      <c r="D25" s="157">
        <v>677.18554170330412</v>
      </c>
      <c r="E25" s="48">
        <v>0.1822669603140683</v>
      </c>
      <c r="F25" s="48"/>
      <c r="G25" s="48"/>
      <c r="H25" s="48"/>
      <c r="I25" s="48"/>
      <c r="J25" s="48"/>
      <c r="K25" s="48"/>
      <c r="L25" s="48"/>
      <c r="M25" s="48"/>
      <c r="N25" s="29"/>
      <c r="O25" s="29"/>
      <c r="P25" s="29"/>
      <c r="Q25" s="29"/>
      <c r="R25" s="29"/>
      <c r="S25" s="29"/>
      <c r="T25" s="82"/>
      <c r="U25" s="48"/>
      <c r="V25" s="48"/>
      <c r="W25" s="48"/>
      <c r="X25" s="48"/>
      <c r="Y25" s="48"/>
      <c r="Z25" s="48"/>
      <c r="AB25" s="29"/>
      <c r="AC25" s="29"/>
      <c r="AD25" s="29"/>
      <c r="AE25" s="29"/>
      <c r="AF25" s="29"/>
      <c r="AG25" s="29"/>
    </row>
    <row r="26" spans="1:33" x14ac:dyDescent="0.35">
      <c r="A26" s="153">
        <v>2015</v>
      </c>
      <c r="B26" s="157">
        <v>187.24317475717476</v>
      </c>
      <c r="C26" s="157">
        <v>178.62618741529789</v>
      </c>
      <c r="D26" s="157">
        <v>663.39215716478941</v>
      </c>
      <c r="E26" s="48">
        <v>0.17823064552980628</v>
      </c>
      <c r="F26" s="48"/>
      <c r="G26" s="48"/>
      <c r="H26" s="48"/>
      <c r="I26" s="48"/>
      <c r="J26" s="48"/>
      <c r="K26" s="48"/>
      <c r="L26" s="48"/>
      <c r="M26" s="48"/>
      <c r="N26" s="29"/>
      <c r="O26" s="29"/>
      <c r="P26" s="29"/>
      <c r="Q26" s="29"/>
      <c r="R26" s="29"/>
      <c r="S26" s="29"/>
      <c r="T26" s="82"/>
      <c r="U26" s="48"/>
      <c r="V26" s="48"/>
      <c r="W26" s="48"/>
      <c r="X26" s="48"/>
      <c r="Y26" s="48"/>
      <c r="Z26" s="48"/>
      <c r="AB26" s="29"/>
      <c r="AC26" s="29"/>
      <c r="AD26" s="29"/>
      <c r="AE26" s="29"/>
      <c r="AF26" s="29"/>
      <c r="AG26" s="29"/>
    </row>
    <row r="27" spans="1:33" x14ac:dyDescent="0.35">
      <c r="B27" s="157">
        <v>194.51270611125349</v>
      </c>
      <c r="C27" s="157">
        <v>176.22539833376953</v>
      </c>
      <c r="D27" s="157">
        <v>651.98844236916295</v>
      </c>
      <c r="E27" s="48">
        <v>0.17893660057079597</v>
      </c>
      <c r="F27" s="48"/>
      <c r="G27" s="48"/>
      <c r="H27" s="48"/>
      <c r="I27" s="48"/>
      <c r="J27" s="48"/>
      <c r="K27" s="48"/>
      <c r="L27" s="48"/>
      <c r="M27" s="48"/>
      <c r="N27" s="29"/>
      <c r="O27" s="29"/>
      <c r="P27" s="29"/>
      <c r="Q27" s="29"/>
      <c r="R27" s="29"/>
      <c r="S27" s="29"/>
      <c r="T27" s="82"/>
      <c r="U27" s="48"/>
      <c r="V27" s="48"/>
      <c r="W27" s="48"/>
      <c r="X27" s="48"/>
      <c r="Y27" s="48"/>
      <c r="Z27" s="48"/>
      <c r="AB27" s="29"/>
      <c r="AC27" s="29"/>
      <c r="AD27" s="29"/>
      <c r="AE27" s="29"/>
      <c r="AF27" s="29"/>
      <c r="AG27" s="29"/>
    </row>
    <row r="28" spans="1:33" x14ac:dyDescent="0.35">
      <c r="B28" s="157">
        <v>209.96245215204354</v>
      </c>
      <c r="C28" s="157">
        <v>179.02898384579231</v>
      </c>
      <c r="D28" s="157">
        <v>661.63216024031874</v>
      </c>
      <c r="E28" s="48">
        <v>0.1833933809995438</v>
      </c>
      <c r="F28" s="48"/>
      <c r="G28" s="48"/>
      <c r="H28" s="48"/>
      <c r="I28" s="48"/>
      <c r="J28" s="48"/>
      <c r="K28" s="48"/>
      <c r="L28" s="48"/>
      <c r="M28" s="48"/>
      <c r="N28" s="29"/>
      <c r="O28" s="29"/>
      <c r="P28" s="29"/>
      <c r="Q28" s="29"/>
      <c r="R28" s="29"/>
      <c r="S28" s="29"/>
      <c r="T28" s="82"/>
      <c r="U28" s="48"/>
      <c r="V28" s="48"/>
      <c r="W28" s="48"/>
      <c r="X28" s="48"/>
      <c r="Y28" s="48"/>
      <c r="Z28" s="48"/>
      <c r="AB28" s="29"/>
      <c r="AC28" s="29"/>
      <c r="AD28" s="29"/>
      <c r="AE28" s="29"/>
      <c r="AF28" s="29"/>
      <c r="AG28" s="29"/>
    </row>
    <row r="29" spans="1:33" x14ac:dyDescent="0.35">
      <c r="B29" s="157">
        <v>223.24346093559743</v>
      </c>
      <c r="C29" s="157">
        <v>169.86522485808084</v>
      </c>
      <c r="D29" s="157">
        <v>640.68804054784084</v>
      </c>
      <c r="E29" s="48">
        <v>0.17975758565082803</v>
      </c>
      <c r="F29" s="48"/>
      <c r="G29" s="48"/>
      <c r="H29" s="48"/>
      <c r="I29" s="48"/>
      <c r="J29" s="48"/>
      <c r="K29" s="48"/>
      <c r="L29" s="48"/>
      <c r="M29" s="48"/>
      <c r="N29" s="29"/>
      <c r="O29" s="29"/>
      <c r="P29" s="29"/>
      <c r="Q29" s="29"/>
      <c r="R29" s="29"/>
      <c r="S29" s="29"/>
      <c r="T29" s="82"/>
      <c r="U29" s="48"/>
      <c r="V29" s="48"/>
      <c r="W29" s="48"/>
      <c r="X29" s="48"/>
      <c r="Y29" s="48"/>
      <c r="Z29" s="48"/>
      <c r="AB29" s="29"/>
      <c r="AC29" s="29"/>
      <c r="AD29" s="29"/>
      <c r="AE29" s="29"/>
      <c r="AF29" s="29"/>
      <c r="AG29" s="29"/>
    </row>
    <row r="30" spans="1:33" x14ac:dyDescent="0.35">
      <c r="A30" s="153">
        <v>2016</v>
      </c>
      <c r="B30" s="157">
        <v>223.70386466629299</v>
      </c>
      <c r="C30" s="157">
        <v>162.92753079459041</v>
      </c>
      <c r="D30" s="157">
        <v>642.21196230545377</v>
      </c>
      <c r="E30" s="48">
        <v>0.179076253059199</v>
      </c>
      <c r="F30" s="48"/>
      <c r="G30" s="48"/>
      <c r="H30" s="48"/>
      <c r="I30" s="48"/>
      <c r="J30" s="48"/>
      <c r="K30" s="48"/>
      <c r="L30" s="48"/>
      <c r="M30" s="48"/>
      <c r="N30" s="29"/>
      <c r="O30" s="29"/>
      <c r="P30" s="29"/>
      <c r="Q30" s="29"/>
      <c r="R30" s="29"/>
      <c r="S30" s="29"/>
      <c r="T30" s="82"/>
      <c r="U30" s="48"/>
      <c r="V30" s="48"/>
      <c r="W30" s="48"/>
      <c r="X30" s="48"/>
      <c r="Y30" s="48"/>
      <c r="Z30" s="48"/>
      <c r="AB30" s="29"/>
      <c r="AC30" s="29"/>
      <c r="AD30" s="29"/>
      <c r="AE30" s="29"/>
      <c r="AF30" s="29"/>
      <c r="AG30" s="29"/>
    </row>
    <row r="31" spans="1:33" x14ac:dyDescent="0.35">
      <c r="B31" s="157">
        <v>219.20018575191455</v>
      </c>
      <c r="C31" s="157">
        <v>160.74725046957303</v>
      </c>
      <c r="D31" s="157">
        <v>662.91238719323474</v>
      </c>
      <c r="E31" s="48">
        <v>0.18085799585478968</v>
      </c>
      <c r="F31" s="48"/>
      <c r="G31" s="48"/>
      <c r="H31" s="48"/>
      <c r="I31" s="48"/>
      <c r="J31" s="48"/>
      <c r="K31" s="48"/>
      <c r="L31" s="48"/>
      <c r="M31" s="48"/>
      <c r="N31" s="29"/>
      <c r="O31" s="29"/>
      <c r="P31" s="29"/>
      <c r="Q31" s="29"/>
      <c r="R31" s="29"/>
      <c r="S31" s="29"/>
      <c r="T31" s="82"/>
      <c r="U31" s="48"/>
      <c r="V31" s="48"/>
      <c r="W31" s="48"/>
      <c r="X31" s="48"/>
      <c r="Y31" s="48"/>
      <c r="Z31" s="48"/>
      <c r="AB31" s="29"/>
      <c r="AC31" s="29"/>
      <c r="AD31" s="29"/>
      <c r="AE31" s="29"/>
      <c r="AF31" s="29"/>
      <c r="AG31" s="29"/>
    </row>
    <row r="32" spans="1:33" x14ac:dyDescent="0.35">
      <c r="B32" s="157">
        <v>198.92092687857283</v>
      </c>
      <c r="C32" s="157">
        <v>153.80709977785989</v>
      </c>
      <c r="D32" s="157">
        <v>627.90016871241062</v>
      </c>
      <c r="E32" s="48">
        <v>0.16867778726128621</v>
      </c>
      <c r="F32" s="48"/>
      <c r="G32" s="48"/>
      <c r="H32" s="48"/>
      <c r="I32" s="48"/>
      <c r="J32" s="48"/>
      <c r="K32" s="48"/>
      <c r="L32" s="48"/>
      <c r="M32" s="48"/>
      <c r="N32" s="29"/>
      <c r="O32" s="29"/>
      <c r="P32" s="29"/>
      <c r="Q32" s="29"/>
      <c r="R32" s="29"/>
      <c r="S32" s="29"/>
      <c r="T32" s="82"/>
      <c r="U32" s="48"/>
      <c r="V32" s="48"/>
      <c r="W32" s="48"/>
      <c r="X32" s="48"/>
      <c r="Y32" s="48"/>
      <c r="Z32" s="48"/>
      <c r="AB32" s="29"/>
      <c r="AC32" s="29"/>
      <c r="AD32" s="29"/>
      <c r="AE32" s="29"/>
      <c r="AF32" s="29"/>
      <c r="AG32" s="29"/>
    </row>
    <row r="33" spans="1:33" x14ac:dyDescent="0.35">
      <c r="B33" s="157">
        <v>189.30966417867828</v>
      </c>
      <c r="C33" s="157">
        <v>154.21644853507993</v>
      </c>
      <c r="D33" s="157">
        <v>662.6869455501419</v>
      </c>
      <c r="E33" s="48">
        <v>0.16937727463732058</v>
      </c>
      <c r="F33" s="48"/>
      <c r="G33" s="48"/>
      <c r="H33" s="48"/>
      <c r="I33" s="48"/>
      <c r="J33" s="48"/>
      <c r="K33" s="48"/>
      <c r="L33" s="48"/>
      <c r="M33" s="48"/>
      <c r="N33" s="29"/>
      <c r="O33" s="29"/>
      <c r="P33" s="29"/>
      <c r="Q33" s="29"/>
      <c r="R33" s="29"/>
      <c r="S33" s="29"/>
      <c r="T33" s="82"/>
      <c r="U33" s="48"/>
      <c r="V33" s="48"/>
      <c r="W33" s="48"/>
      <c r="X33" s="48"/>
      <c r="Y33" s="48"/>
      <c r="Z33" s="48"/>
      <c r="AB33" s="29"/>
      <c r="AC33" s="29"/>
      <c r="AD33" s="29"/>
      <c r="AE33" s="29"/>
      <c r="AF33" s="29"/>
      <c r="AG33" s="29"/>
    </row>
    <row r="34" spans="1:33" x14ac:dyDescent="0.35">
      <c r="A34" s="153">
        <v>2017</v>
      </c>
      <c r="B34" s="157">
        <v>187.65090169752301</v>
      </c>
      <c r="C34" s="157">
        <v>151.60692819439925</v>
      </c>
      <c r="D34" s="157">
        <v>663.40845610429392</v>
      </c>
      <c r="E34" s="48">
        <v>0.16599831008290913</v>
      </c>
      <c r="F34" s="48"/>
      <c r="G34" s="48"/>
      <c r="H34" s="48"/>
      <c r="I34" s="48"/>
      <c r="J34" s="48"/>
      <c r="K34" s="48"/>
      <c r="L34" s="48"/>
      <c r="M34" s="48"/>
      <c r="N34" s="29"/>
      <c r="O34" s="29"/>
      <c r="P34" s="29"/>
      <c r="Q34" s="29"/>
      <c r="R34" s="29"/>
      <c r="S34" s="29"/>
      <c r="T34" s="82"/>
      <c r="U34" s="48"/>
      <c r="V34" s="48"/>
      <c r="W34" s="48"/>
      <c r="X34" s="48"/>
      <c r="Y34" s="48"/>
      <c r="Z34" s="48"/>
      <c r="AA34" s="8"/>
      <c r="AB34" s="29"/>
      <c r="AC34" s="29"/>
      <c r="AD34" s="29"/>
      <c r="AE34" s="29"/>
      <c r="AF34" s="29"/>
      <c r="AG34" s="29"/>
    </row>
    <row r="35" spans="1:33" x14ac:dyDescent="0.35">
      <c r="B35" s="157">
        <v>186.26721858653718</v>
      </c>
      <c r="C35" s="157">
        <v>145.81427435902268</v>
      </c>
      <c r="D35" s="157">
        <v>644.09052859311112</v>
      </c>
      <c r="E35" s="48">
        <v>0.16165539883297073</v>
      </c>
      <c r="F35" s="48"/>
      <c r="G35" s="48"/>
      <c r="H35" s="48"/>
      <c r="I35" s="48"/>
      <c r="J35" s="48"/>
      <c r="K35" s="48"/>
      <c r="L35" s="48"/>
      <c r="M35" s="48"/>
      <c r="N35" s="29"/>
      <c r="O35" s="29"/>
      <c r="P35" s="29"/>
      <c r="Q35" s="29"/>
      <c r="R35" s="29"/>
      <c r="S35" s="29"/>
      <c r="T35" s="82"/>
      <c r="U35" s="48"/>
      <c r="V35" s="48"/>
      <c r="W35" s="48"/>
      <c r="X35" s="48"/>
      <c r="Y35" s="48"/>
      <c r="Z35" s="48"/>
      <c r="AA35" s="8"/>
      <c r="AB35" s="29"/>
      <c r="AC35" s="29"/>
      <c r="AD35" s="29"/>
      <c r="AE35" s="29"/>
      <c r="AF35" s="29"/>
      <c r="AG35" s="29"/>
    </row>
    <row r="36" spans="1:33" x14ac:dyDescent="0.35">
      <c r="B36" s="157">
        <v>194.55527299790288</v>
      </c>
      <c r="C36" s="157">
        <v>140.13002856812528</v>
      </c>
      <c r="D36" s="157">
        <v>658.42866606205098</v>
      </c>
      <c r="E36" s="48">
        <v>0.16301530635187989</v>
      </c>
      <c r="F36" s="48"/>
      <c r="G36" s="48"/>
      <c r="H36" s="48"/>
      <c r="I36" s="48"/>
      <c r="J36" s="48"/>
      <c r="K36" s="48"/>
      <c r="L36" s="48"/>
      <c r="M36" s="48"/>
      <c r="N36" s="29"/>
      <c r="O36" s="29"/>
      <c r="P36" s="29"/>
      <c r="Q36" s="29"/>
      <c r="R36" s="29"/>
      <c r="S36" s="29"/>
      <c r="T36" s="82"/>
      <c r="U36" s="48"/>
      <c r="V36" s="48"/>
      <c r="W36" s="48"/>
      <c r="X36" s="48"/>
      <c r="Y36" s="48"/>
      <c r="Z36" s="48"/>
      <c r="AA36" s="8"/>
      <c r="AB36" s="29"/>
      <c r="AC36" s="29"/>
      <c r="AD36" s="29"/>
      <c r="AE36" s="29"/>
      <c r="AF36" s="29"/>
      <c r="AG36" s="29"/>
    </row>
    <row r="37" spans="1:33" x14ac:dyDescent="0.35">
      <c r="B37" s="157">
        <v>179.54199475462283</v>
      </c>
      <c r="C37" s="157">
        <v>139.97925630097461</v>
      </c>
      <c r="D37" s="157">
        <v>684.70363424024174</v>
      </c>
      <c r="E37" s="48">
        <v>0.16527351345279095</v>
      </c>
      <c r="F37" s="48"/>
      <c r="G37" s="48"/>
      <c r="H37" s="48"/>
      <c r="I37" s="48"/>
      <c r="J37" s="48"/>
      <c r="K37" s="48"/>
      <c r="L37" s="48"/>
      <c r="M37" s="48"/>
      <c r="N37" s="29"/>
      <c r="O37" s="29"/>
      <c r="P37" s="29"/>
      <c r="Q37" s="29"/>
      <c r="R37" s="29"/>
      <c r="S37" s="29"/>
      <c r="T37" s="82"/>
      <c r="U37" s="48"/>
      <c r="V37" s="48"/>
      <c r="W37" s="48"/>
      <c r="X37" s="48"/>
      <c r="Y37" s="48"/>
      <c r="Z37" s="48"/>
      <c r="AB37" s="29"/>
      <c r="AC37" s="29"/>
      <c r="AD37" s="29"/>
      <c r="AE37" s="29"/>
      <c r="AF37" s="29"/>
      <c r="AG37" s="29"/>
    </row>
    <row r="38" spans="1:33" x14ac:dyDescent="0.35">
      <c r="A38" s="153">
        <v>2018</v>
      </c>
      <c r="B38" s="157">
        <v>172.35265908408556</v>
      </c>
      <c r="C38" s="157">
        <v>134.03424198756426</v>
      </c>
      <c r="D38" s="157">
        <v>688.84134534777877</v>
      </c>
      <c r="E38" s="48">
        <v>0.16198557842785224</v>
      </c>
      <c r="F38" s="48"/>
      <c r="G38" s="48"/>
      <c r="H38" s="48"/>
      <c r="I38" s="48"/>
      <c r="J38" s="48"/>
      <c r="K38" s="48"/>
      <c r="L38" s="48"/>
      <c r="M38" s="48"/>
      <c r="N38" s="29"/>
      <c r="O38" s="29"/>
      <c r="P38" s="29"/>
      <c r="Q38" s="29"/>
      <c r="R38" s="29"/>
      <c r="S38" s="29"/>
      <c r="T38" s="82"/>
      <c r="U38" s="48"/>
      <c r="V38" s="48"/>
      <c r="W38" s="48"/>
      <c r="X38" s="48"/>
      <c r="Y38" s="48"/>
      <c r="Z38" s="48"/>
      <c r="AB38" s="29"/>
      <c r="AC38" s="29"/>
      <c r="AD38" s="29"/>
      <c r="AE38" s="29"/>
      <c r="AF38" s="29"/>
      <c r="AG38" s="29"/>
    </row>
    <row r="39" spans="1:33" x14ac:dyDescent="0.35">
      <c r="B39" s="157">
        <v>167.25804160897113</v>
      </c>
      <c r="C39" s="157">
        <v>127.91668911627532</v>
      </c>
      <c r="D39" s="157">
        <v>689.65258498752291</v>
      </c>
      <c r="E39" s="48">
        <v>0.1582023395309011</v>
      </c>
      <c r="F39" s="48"/>
      <c r="G39" s="48"/>
      <c r="H39" s="48"/>
      <c r="I39" s="48"/>
      <c r="J39" s="48"/>
      <c r="K39" s="48"/>
      <c r="L39" s="48"/>
      <c r="M39" s="48"/>
      <c r="N39" s="29"/>
      <c r="O39" s="29"/>
      <c r="P39" s="29"/>
      <c r="Q39" s="29"/>
      <c r="R39" s="29"/>
      <c r="S39" s="29"/>
      <c r="T39" s="82"/>
      <c r="U39" s="48"/>
      <c r="V39" s="48"/>
      <c r="W39" s="48"/>
      <c r="X39" s="48"/>
      <c r="Y39" s="48"/>
      <c r="Z39" s="48"/>
      <c r="AB39" s="29"/>
      <c r="AC39" s="29"/>
      <c r="AD39" s="29"/>
      <c r="AE39" s="29"/>
      <c r="AF39" s="29"/>
      <c r="AG39" s="29"/>
    </row>
    <row r="40" spans="1:33" x14ac:dyDescent="0.35">
      <c r="B40" s="157">
        <v>171.28048395596505</v>
      </c>
      <c r="C40" s="157">
        <v>119.84043896709618</v>
      </c>
      <c r="D40" s="157">
        <v>685.34491406721531</v>
      </c>
      <c r="E40" s="48">
        <v>0.15812510241759775</v>
      </c>
      <c r="F40" s="48"/>
      <c r="G40" s="48"/>
      <c r="H40" s="48"/>
      <c r="I40" s="48"/>
      <c r="J40" s="48"/>
      <c r="K40" s="48"/>
      <c r="L40" s="48"/>
      <c r="M40" s="48"/>
      <c r="N40" s="29"/>
      <c r="O40" s="29"/>
      <c r="P40" s="29"/>
      <c r="Q40" s="29"/>
      <c r="R40" s="29"/>
      <c r="S40" s="29"/>
      <c r="T40" s="82"/>
      <c r="U40" s="48"/>
      <c r="V40" s="48"/>
      <c r="W40" s="48"/>
      <c r="X40" s="48"/>
      <c r="Y40" s="48"/>
      <c r="Z40" s="48"/>
      <c r="AB40" s="29"/>
      <c r="AC40" s="29"/>
      <c r="AD40" s="29"/>
      <c r="AE40" s="29"/>
      <c r="AF40" s="29"/>
      <c r="AG40" s="29"/>
    </row>
    <row r="41" spans="1:33" x14ac:dyDescent="0.35">
      <c r="B41" s="157">
        <v>173.70190261260126</v>
      </c>
      <c r="C41" s="157">
        <v>109.42704129141471</v>
      </c>
      <c r="D41" s="157">
        <v>667.68492451748705</v>
      </c>
      <c r="E41" s="48">
        <v>0.15581720870240617</v>
      </c>
      <c r="F41" s="48"/>
      <c r="G41" s="48"/>
      <c r="H41" s="48"/>
      <c r="I41" s="48"/>
      <c r="J41" s="48"/>
      <c r="K41" s="48"/>
      <c r="L41" s="48"/>
      <c r="M41" s="48"/>
      <c r="N41" s="29"/>
      <c r="O41" s="29"/>
      <c r="P41" s="29"/>
      <c r="Q41" s="29"/>
      <c r="R41" s="29"/>
      <c r="S41" s="29"/>
      <c r="T41" s="82"/>
      <c r="U41" s="48"/>
      <c r="V41" s="48"/>
      <c r="W41" s="48"/>
      <c r="X41" s="48"/>
      <c r="Y41" s="48"/>
      <c r="Z41" s="48"/>
      <c r="AB41" s="29"/>
      <c r="AC41" s="29"/>
      <c r="AD41" s="29"/>
      <c r="AE41" s="29"/>
      <c r="AF41" s="29"/>
      <c r="AG41" s="29"/>
    </row>
    <row r="42" spans="1:33" x14ac:dyDescent="0.35">
      <c r="A42" s="153">
        <v>2019</v>
      </c>
      <c r="B42" s="157">
        <v>176.23463797450609</v>
      </c>
      <c r="C42" s="157">
        <v>101.11245476023734</v>
      </c>
      <c r="D42" s="157">
        <v>685.7489520603325</v>
      </c>
      <c r="E42" s="48">
        <v>0.156756899745287</v>
      </c>
      <c r="F42" s="48"/>
      <c r="G42" s="48"/>
      <c r="H42" s="48"/>
      <c r="I42" s="48"/>
      <c r="J42" s="48"/>
      <c r="K42" s="48"/>
      <c r="L42" s="48"/>
      <c r="M42" s="48"/>
      <c r="N42" s="29"/>
      <c r="O42" s="29"/>
      <c r="P42" s="29"/>
      <c r="Q42" s="29"/>
      <c r="R42" s="29"/>
      <c r="S42" s="29"/>
      <c r="T42" s="82"/>
      <c r="U42" s="48"/>
      <c r="V42" s="48"/>
      <c r="W42" s="48"/>
      <c r="X42" s="48"/>
      <c r="Y42" s="48"/>
      <c r="Z42" s="48"/>
      <c r="AB42" s="4"/>
      <c r="AC42" s="4"/>
      <c r="AD42" s="4"/>
      <c r="AE42" s="29"/>
      <c r="AF42" s="29"/>
      <c r="AG42" s="29"/>
    </row>
    <row r="43" spans="1:33" x14ac:dyDescent="0.35">
      <c r="B43" s="157">
        <v>171.45148868866141</v>
      </c>
      <c r="C43" s="157">
        <v>96.489647959805225</v>
      </c>
      <c r="D43" s="157">
        <v>686.10059535314622</v>
      </c>
      <c r="E43" s="48">
        <v>0.15345680981729415</v>
      </c>
      <c r="F43" s="48"/>
      <c r="G43" s="48"/>
      <c r="H43" s="48"/>
      <c r="I43" s="48"/>
      <c r="J43" s="48"/>
      <c r="K43" s="48"/>
      <c r="L43" s="48"/>
      <c r="M43" s="48"/>
      <c r="N43" s="29"/>
      <c r="O43" s="29"/>
      <c r="P43" s="29"/>
      <c r="Q43" s="29"/>
      <c r="R43" s="29"/>
      <c r="S43" s="29"/>
      <c r="T43" s="82"/>
      <c r="U43" s="48"/>
      <c r="V43" s="48"/>
      <c r="W43" s="48"/>
      <c r="X43" s="48"/>
      <c r="Y43" s="48"/>
      <c r="Z43" s="48"/>
      <c r="AB43" s="4"/>
      <c r="AC43" s="4"/>
      <c r="AD43" s="4"/>
      <c r="AE43" s="29"/>
      <c r="AF43" s="29"/>
      <c r="AG43" s="29"/>
    </row>
    <row r="44" spans="1:33" x14ac:dyDescent="0.35">
      <c r="B44" s="157">
        <v>164.03503438379866</v>
      </c>
      <c r="C44" s="157">
        <v>95.639534910656351</v>
      </c>
      <c r="D44" s="157">
        <v>706.00335735657609</v>
      </c>
      <c r="E44" s="48">
        <v>0.15511398679451391</v>
      </c>
      <c r="F44" s="48"/>
      <c r="G44" s="48"/>
      <c r="H44" s="48"/>
      <c r="I44" s="48"/>
      <c r="J44" s="48"/>
      <c r="K44" s="48"/>
      <c r="L44" s="48"/>
      <c r="M44" s="48"/>
      <c r="N44" s="29"/>
      <c r="O44" s="29"/>
      <c r="P44" s="29"/>
      <c r="Q44" s="29"/>
      <c r="R44" s="29"/>
      <c r="S44" s="29"/>
      <c r="T44" s="82"/>
      <c r="U44" s="48"/>
      <c r="V44" s="48"/>
      <c r="W44" s="48"/>
      <c r="X44" s="48"/>
      <c r="Y44" s="48"/>
      <c r="Z44" s="48"/>
      <c r="AB44" s="4"/>
      <c r="AC44" s="4"/>
      <c r="AD44" s="4"/>
      <c r="AE44" s="29"/>
      <c r="AF44" s="29"/>
      <c r="AG44" s="29"/>
    </row>
    <row r="45" spans="1:33" x14ac:dyDescent="0.35">
      <c r="B45" s="157">
        <v>160.09674235541141</v>
      </c>
      <c r="C45" s="157">
        <v>92.363169096303693</v>
      </c>
      <c r="D45" s="157">
        <v>680.4039498836064</v>
      </c>
      <c r="E45" s="48">
        <v>0.14881653064664765</v>
      </c>
      <c r="F45" s="48"/>
      <c r="G45" s="48"/>
      <c r="H45" s="48"/>
      <c r="I45" s="48"/>
      <c r="J45" s="48"/>
      <c r="K45" s="48"/>
      <c r="L45" s="48"/>
      <c r="M45" s="48"/>
      <c r="N45" s="29"/>
      <c r="O45" s="29"/>
      <c r="P45" s="29"/>
      <c r="Q45" s="29"/>
      <c r="R45" s="29"/>
      <c r="S45" s="29"/>
      <c r="T45" s="82"/>
      <c r="U45" s="48"/>
      <c r="V45" s="48"/>
      <c r="W45" s="48"/>
      <c r="X45" s="48"/>
      <c r="Y45" s="48"/>
      <c r="Z45" s="48"/>
      <c r="AB45" s="4"/>
      <c r="AC45" s="4"/>
      <c r="AD45" s="4"/>
      <c r="AE45" s="29"/>
      <c r="AF45" s="29"/>
      <c r="AG45" s="29"/>
    </row>
    <row r="46" spans="1:33" x14ac:dyDescent="0.35">
      <c r="A46" s="153">
        <v>2020</v>
      </c>
      <c r="B46" s="157">
        <v>154.90502947631418</v>
      </c>
      <c r="C46" s="157">
        <v>92.137742255440529</v>
      </c>
      <c r="D46" s="157">
        <v>656.86067553475266</v>
      </c>
      <c r="E46" s="48">
        <v>0.1418250704490075</v>
      </c>
      <c r="F46" s="48"/>
      <c r="G46" s="48"/>
      <c r="H46" s="48"/>
      <c r="I46" s="48"/>
      <c r="J46" s="48"/>
      <c r="K46" s="48"/>
      <c r="L46" s="48"/>
      <c r="M46" s="48"/>
      <c r="N46" s="29"/>
      <c r="O46" s="29"/>
      <c r="P46" s="29"/>
      <c r="Q46" s="29"/>
      <c r="R46" s="29"/>
      <c r="S46" s="29"/>
      <c r="T46" s="82"/>
      <c r="U46" s="48"/>
      <c r="V46" s="48"/>
      <c r="W46" s="48"/>
      <c r="X46" s="48"/>
      <c r="Y46" s="48"/>
      <c r="Z46" s="48"/>
      <c r="AB46" s="4"/>
      <c r="AC46" s="4"/>
      <c r="AD46" s="4"/>
      <c r="AE46" s="29"/>
      <c r="AF46" s="29"/>
      <c r="AG46" s="29"/>
    </row>
    <row r="47" spans="1:33" x14ac:dyDescent="0.35">
      <c r="B47" s="157">
        <v>152.11888745205417</v>
      </c>
      <c r="C47" s="157">
        <v>73.223492540185504</v>
      </c>
      <c r="D47" s="157">
        <v>482.08314117594705</v>
      </c>
      <c r="E47" s="48">
        <v>0.13323709821066024</v>
      </c>
      <c r="F47" s="48"/>
      <c r="G47" s="48"/>
      <c r="H47" s="48"/>
      <c r="I47" s="158"/>
      <c r="J47" s="48"/>
      <c r="K47" s="48"/>
      <c r="L47" s="48"/>
      <c r="M47" s="158"/>
      <c r="N47" s="29"/>
      <c r="O47" s="29"/>
      <c r="P47" s="29"/>
      <c r="Q47" s="29"/>
      <c r="R47" s="29"/>
      <c r="S47" s="29"/>
      <c r="T47" s="82"/>
      <c r="U47" s="48"/>
      <c r="V47" s="48"/>
      <c r="W47" s="48"/>
      <c r="X47" s="48"/>
      <c r="Y47" s="48"/>
      <c r="Z47" s="48"/>
      <c r="AB47" s="4"/>
      <c r="AC47" s="4"/>
      <c r="AD47" s="4"/>
      <c r="AE47" s="29"/>
      <c r="AF47" s="29"/>
      <c r="AG47" s="29"/>
    </row>
    <row r="48" spans="1:33" x14ac:dyDescent="0.35">
      <c r="A48" s="152"/>
      <c r="B48" s="157">
        <v>148.81374984630818</v>
      </c>
      <c r="C48" s="157">
        <v>81.332996378368222</v>
      </c>
      <c r="D48" s="157">
        <v>567.19045054503488</v>
      </c>
      <c r="E48" s="48">
        <v>0.13499471086666207</v>
      </c>
      <c r="F48" s="48"/>
      <c r="G48" s="48"/>
      <c r="H48" s="48"/>
      <c r="I48" s="82"/>
      <c r="J48" s="48"/>
      <c r="K48" s="48"/>
      <c r="L48" s="48"/>
      <c r="M48" s="82"/>
      <c r="N48" s="29"/>
      <c r="O48" s="29"/>
      <c r="P48" s="29"/>
      <c r="Q48" s="29"/>
      <c r="R48" s="29"/>
      <c r="S48" s="29"/>
      <c r="T48" s="82"/>
      <c r="U48" s="48"/>
      <c r="V48" s="48"/>
      <c r="W48" s="48"/>
      <c r="X48" s="48"/>
      <c r="Y48" s="48"/>
      <c r="Z48" s="48"/>
      <c r="AB48" s="4"/>
      <c r="AC48" s="4"/>
      <c r="AD48" s="4"/>
      <c r="AE48" s="29"/>
      <c r="AF48" s="29"/>
      <c r="AG48" s="29"/>
    </row>
    <row r="49" spans="1:33" x14ac:dyDescent="0.35">
      <c r="A49" s="152"/>
      <c r="B49" s="157">
        <v>148.06316539181785</v>
      </c>
      <c r="C49" s="157">
        <v>85.118745965086987</v>
      </c>
      <c r="D49" s="157">
        <v>606.01140487384623</v>
      </c>
      <c r="E49" s="48">
        <v>0.13748084081496151</v>
      </c>
      <c r="F49" s="48"/>
      <c r="G49" s="48"/>
      <c r="H49" s="48"/>
      <c r="I49" s="82"/>
      <c r="J49" s="48"/>
      <c r="K49" s="48"/>
      <c r="L49" s="48"/>
      <c r="M49" s="82"/>
      <c r="N49" s="29"/>
      <c r="O49" s="29"/>
      <c r="P49" s="29"/>
      <c r="Q49" s="29"/>
      <c r="R49" s="29"/>
      <c r="S49" s="29"/>
      <c r="T49" s="82"/>
      <c r="U49" s="48"/>
      <c r="V49" s="48"/>
      <c r="W49" s="48"/>
      <c r="X49" s="48"/>
      <c r="Y49" s="48"/>
      <c r="Z49" s="48"/>
      <c r="AB49" s="4"/>
      <c r="AC49" s="4"/>
      <c r="AD49" s="4"/>
      <c r="AE49" s="29"/>
      <c r="AF49" s="29"/>
      <c r="AG49" s="29"/>
    </row>
    <row r="50" spans="1:33" x14ac:dyDescent="0.35">
      <c r="A50" s="153">
        <v>2021</v>
      </c>
      <c r="B50" s="157">
        <v>147.89798075857618</v>
      </c>
      <c r="C50" s="157">
        <v>86.901695699304071</v>
      </c>
      <c r="D50" s="157">
        <v>582.6121254349523</v>
      </c>
      <c r="E50" s="48">
        <v>0.12991379584061899</v>
      </c>
      <c r="F50" s="48"/>
      <c r="G50" s="48"/>
      <c r="H50" s="48"/>
      <c r="I50" s="82"/>
      <c r="J50" s="48"/>
      <c r="K50" s="48"/>
      <c r="L50" s="48"/>
      <c r="M50" s="82"/>
      <c r="N50" s="29"/>
      <c r="O50" s="29"/>
      <c r="P50" s="29"/>
      <c r="Q50" s="29"/>
      <c r="R50" s="29"/>
      <c r="S50" s="29"/>
      <c r="T50" s="82"/>
      <c r="U50" s="48"/>
      <c r="V50" s="48"/>
      <c r="W50" s="48"/>
      <c r="X50" s="48"/>
      <c r="Y50" s="48"/>
      <c r="Z50" s="48"/>
      <c r="AB50" s="4"/>
      <c r="AC50" s="4"/>
      <c r="AD50" s="4"/>
      <c r="AE50" s="29"/>
      <c r="AF50" s="29"/>
      <c r="AG50" s="29"/>
    </row>
    <row r="51" spans="1:33" x14ac:dyDescent="0.35">
      <c r="A51" s="152"/>
      <c r="B51" s="157">
        <v>149.80460261698386</v>
      </c>
      <c r="C51" s="157">
        <v>85.85933724964508</v>
      </c>
      <c r="D51" s="157">
        <v>593.4651944376958</v>
      </c>
      <c r="E51" s="48">
        <v>0.13014063329170961</v>
      </c>
      <c r="F51" s="48"/>
      <c r="G51" s="48"/>
      <c r="H51" s="48"/>
      <c r="I51" s="82"/>
      <c r="J51" s="48"/>
      <c r="K51" s="48"/>
      <c r="L51" s="48"/>
      <c r="M51" s="82"/>
      <c r="N51" s="29"/>
      <c r="O51" s="29"/>
      <c r="P51" s="29"/>
      <c r="Q51" s="29"/>
      <c r="R51" s="29"/>
      <c r="S51" s="29"/>
      <c r="T51" s="82"/>
    </row>
    <row r="52" spans="1:33" x14ac:dyDescent="0.35">
      <c r="B52" s="157">
        <v>149.57489235153989</v>
      </c>
      <c r="C52" s="157">
        <v>84.720839941964698</v>
      </c>
      <c r="D52" s="157">
        <v>591.27050317257158</v>
      </c>
      <c r="E52" s="48">
        <v>0.13190336493845892</v>
      </c>
      <c r="F52" s="48"/>
      <c r="G52" s="48"/>
      <c r="H52" s="48"/>
      <c r="I52" s="82"/>
      <c r="J52" s="48"/>
      <c r="K52" s="48"/>
      <c r="L52" s="48"/>
      <c r="M52" s="82"/>
      <c r="N52" s="29"/>
      <c r="O52" s="29"/>
      <c r="P52" s="29"/>
      <c r="Q52" s="29"/>
      <c r="R52" s="29"/>
      <c r="S52" s="29"/>
      <c r="T52" s="82"/>
    </row>
    <row r="53" spans="1:33" x14ac:dyDescent="0.35">
      <c r="B53" s="157">
        <v>139.12516931083329</v>
      </c>
      <c r="C53" s="157">
        <v>85.905220629176583</v>
      </c>
      <c r="D53" s="157">
        <v>616.1930858687623</v>
      </c>
      <c r="E53" s="48">
        <v>0.13528769624234752</v>
      </c>
      <c r="F53" s="48"/>
      <c r="G53" s="48"/>
      <c r="H53" s="48"/>
      <c r="J53" s="48"/>
      <c r="K53" s="48"/>
      <c r="L53" s="48"/>
      <c r="N53" s="29"/>
      <c r="O53" s="29"/>
      <c r="P53" s="29"/>
      <c r="Q53" s="29"/>
      <c r="R53" s="29"/>
      <c r="S53" s="29"/>
      <c r="T53" s="82"/>
    </row>
    <row r="55" spans="1:33" x14ac:dyDescent="0.35">
      <c r="Q55" s="2"/>
    </row>
    <row r="56" spans="1:33" x14ac:dyDescent="0.35">
      <c r="A56" t="s">
        <v>173</v>
      </c>
    </row>
    <row r="57" spans="1:33" x14ac:dyDescent="0.35">
      <c r="A57" s="152"/>
    </row>
    <row r="58" spans="1:33" x14ac:dyDescent="0.35">
      <c r="A58" s="152"/>
    </row>
    <row r="59" spans="1:33" x14ac:dyDescent="0.35">
      <c r="A59" s="152"/>
    </row>
  </sheetData>
  <mergeCells count="2">
    <mergeCell ref="B4:D4"/>
    <mergeCell ref="N4:P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="74" zoomScaleNormal="74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A35" sqref="A35"/>
    </sheetView>
  </sheetViews>
  <sheetFormatPr defaultRowHeight="14.5" x14ac:dyDescent="0.35"/>
  <cols>
    <col min="2" max="6" width="8.7265625" style="49"/>
    <col min="29" max="29" width="11.08984375" bestFit="1" customWidth="1"/>
  </cols>
  <sheetData>
    <row r="1" spans="1:41" ht="26" x14ac:dyDescent="0.6">
      <c r="A1" s="7" t="s">
        <v>88</v>
      </c>
      <c r="T1" s="53"/>
    </row>
    <row r="2" spans="1:41" x14ac:dyDescent="0.35">
      <c r="A2" t="s">
        <v>89</v>
      </c>
    </row>
    <row r="3" spans="1:41" x14ac:dyDescent="0.35">
      <c r="T3" s="54"/>
    </row>
    <row r="5" spans="1:41" s="87" customFormat="1" x14ac:dyDescent="0.35">
      <c r="A5" s="54"/>
      <c r="B5" s="85" t="s">
        <v>39</v>
      </c>
      <c r="C5" s="85" t="s">
        <v>9</v>
      </c>
      <c r="D5" s="85" t="s">
        <v>36</v>
      </c>
      <c r="E5" s="85" t="s">
        <v>40</v>
      </c>
      <c r="F5" s="85" t="s">
        <v>38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8"/>
      <c r="AA5" s="8"/>
      <c r="AB5" s="8"/>
      <c r="AC5" s="54"/>
      <c r="AD5" s="54"/>
      <c r="AE5" s="54"/>
      <c r="AF5" s="8"/>
      <c r="AG5" s="8"/>
      <c r="AH5" s="8"/>
      <c r="AI5" s="8"/>
      <c r="AJ5" s="8"/>
      <c r="AK5" s="8"/>
      <c r="AL5" s="8"/>
      <c r="AM5" s="13"/>
      <c r="AN5" s="8"/>
      <c r="AO5" s="13"/>
    </row>
    <row r="6" spans="1:41" x14ac:dyDescent="0.35">
      <c r="A6" s="55">
        <v>1994</v>
      </c>
      <c r="B6" s="86">
        <v>63.458028952066769</v>
      </c>
      <c r="C6" s="86">
        <v>511.30488645165258</v>
      </c>
      <c r="D6" s="86">
        <v>479.44094781367579</v>
      </c>
      <c r="E6" s="86">
        <v>213.70761024196403</v>
      </c>
      <c r="F6" s="86">
        <v>1751.0121449385724</v>
      </c>
      <c r="G6" s="55"/>
      <c r="H6" s="56"/>
      <c r="I6" s="56"/>
      <c r="J6" s="56"/>
      <c r="K6" s="56"/>
      <c r="L6" s="56"/>
      <c r="M6" s="55"/>
      <c r="N6" s="56"/>
      <c r="O6" s="56"/>
      <c r="P6" s="56"/>
      <c r="Q6" s="56"/>
      <c r="R6" s="56"/>
      <c r="S6" s="55"/>
      <c r="T6" s="4"/>
      <c r="U6" s="4"/>
      <c r="V6" s="4"/>
      <c r="W6" s="4"/>
      <c r="X6" s="4"/>
      <c r="Y6" s="4"/>
      <c r="Z6" s="29"/>
      <c r="AA6" s="29"/>
      <c r="AB6" s="29"/>
      <c r="AC6" s="49"/>
      <c r="AD6" s="29"/>
      <c r="AE6" s="29"/>
      <c r="AF6" s="29"/>
      <c r="AG6" s="29"/>
      <c r="AH6" s="29"/>
      <c r="AI6" s="29"/>
      <c r="AJ6" s="29"/>
      <c r="AK6" s="29"/>
      <c r="AL6" s="29"/>
      <c r="AM6" s="32"/>
      <c r="AN6" s="29"/>
      <c r="AO6" s="32"/>
    </row>
    <row r="7" spans="1:41" x14ac:dyDescent="0.35">
      <c r="A7" s="55">
        <v>1995</v>
      </c>
      <c r="B7" s="86">
        <v>50.829881190605455</v>
      </c>
      <c r="C7" s="86">
        <v>495.45443497165121</v>
      </c>
      <c r="D7" s="86">
        <v>510.60460942156448</v>
      </c>
      <c r="E7" s="86">
        <v>219.29052456861533</v>
      </c>
      <c r="F7" s="86">
        <v>1833.9981829694664</v>
      </c>
      <c r="G7" s="55"/>
      <c r="H7" s="56"/>
      <c r="I7" s="56"/>
      <c r="J7" s="56"/>
      <c r="K7" s="56"/>
      <c r="L7" s="56"/>
      <c r="M7" s="55"/>
      <c r="N7" s="56"/>
      <c r="O7" s="56"/>
      <c r="P7" s="56"/>
      <c r="Q7" s="56"/>
      <c r="R7" s="56"/>
      <c r="S7" s="55"/>
      <c r="T7" s="4"/>
      <c r="U7" s="4"/>
      <c r="V7" s="4"/>
      <c r="W7" s="4"/>
      <c r="X7" s="4"/>
      <c r="Y7" s="4"/>
      <c r="Z7" s="29"/>
      <c r="AA7" s="29"/>
      <c r="AB7" s="29"/>
      <c r="AC7" s="49"/>
      <c r="AD7" s="29"/>
      <c r="AE7" s="29"/>
      <c r="AF7" s="29"/>
      <c r="AG7" s="29"/>
      <c r="AH7" s="29"/>
      <c r="AI7" s="29"/>
      <c r="AJ7" s="29"/>
      <c r="AK7" s="29"/>
      <c r="AL7" s="29"/>
      <c r="AM7" s="32"/>
      <c r="AN7" s="29"/>
      <c r="AO7" s="32"/>
    </row>
    <row r="8" spans="1:41" x14ac:dyDescent="0.35">
      <c r="A8" s="55">
        <v>1996</v>
      </c>
      <c r="B8" s="86">
        <v>63.029052676350773</v>
      </c>
      <c r="C8" s="86">
        <v>491.49079949187791</v>
      </c>
      <c r="D8" s="86">
        <v>517.75307395346636</v>
      </c>
      <c r="E8" s="86">
        <v>235.28824115621813</v>
      </c>
      <c r="F8" s="86">
        <v>1911.0148332345036</v>
      </c>
      <c r="G8" s="55"/>
      <c r="H8" s="56"/>
      <c r="I8" s="56"/>
      <c r="J8" s="56"/>
      <c r="K8" s="56"/>
      <c r="L8" s="56"/>
      <c r="M8" s="55"/>
      <c r="N8" s="56"/>
      <c r="O8" s="56"/>
      <c r="P8" s="56"/>
      <c r="Q8" s="56"/>
      <c r="R8" s="56"/>
      <c r="S8" s="55"/>
      <c r="T8" s="4"/>
      <c r="U8" s="4"/>
      <c r="V8" s="4"/>
      <c r="W8" s="4"/>
      <c r="X8" s="4"/>
      <c r="Y8" s="4"/>
      <c r="Z8" s="29"/>
      <c r="AA8" s="29"/>
      <c r="AB8" s="29"/>
      <c r="AC8" s="49"/>
      <c r="AD8" s="29"/>
      <c r="AE8" s="29"/>
      <c r="AF8" s="29"/>
      <c r="AG8" s="29"/>
      <c r="AH8" s="29"/>
      <c r="AI8" s="29"/>
      <c r="AJ8" s="29"/>
      <c r="AK8" s="29"/>
      <c r="AL8" s="29"/>
      <c r="AM8" s="32"/>
      <c r="AN8" s="29"/>
      <c r="AO8" s="32"/>
    </row>
    <row r="9" spans="1:41" x14ac:dyDescent="0.35">
      <c r="A9" s="55">
        <v>1997</v>
      </c>
      <c r="B9" s="86">
        <v>63.596314150437927</v>
      </c>
      <c r="C9" s="86">
        <v>499.84614308323984</v>
      </c>
      <c r="D9" s="86">
        <v>531.73240695020991</v>
      </c>
      <c r="E9" s="86">
        <v>244.05631877657186</v>
      </c>
      <c r="F9" s="86">
        <v>1954.4259260547515</v>
      </c>
      <c r="G9" s="55"/>
      <c r="H9" s="56"/>
      <c r="I9" s="56"/>
      <c r="J9" s="56"/>
      <c r="K9" s="56"/>
      <c r="L9" s="56"/>
      <c r="M9" s="55"/>
      <c r="N9" s="56"/>
      <c r="O9" s="56"/>
      <c r="P9" s="56"/>
      <c r="Q9" s="56"/>
      <c r="R9" s="56"/>
      <c r="S9" s="55"/>
      <c r="T9" s="4"/>
      <c r="U9" s="4"/>
      <c r="V9" s="4"/>
      <c r="W9" s="4"/>
      <c r="X9" s="4"/>
      <c r="Y9" s="4"/>
      <c r="Z9" s="29"/>
      <c r="AA9" s="29"/>
      <c r="AB9" s="29"/>
      <c r="AC9" s="49"/>
      <c r="AD9" s="29"/>
      <c r="AE9" s="29"/>
      <c r="AF9" s="29"/>
      <c r="AG9" s="29"/>
      <c r="AH9" s="29"/>
      <c r="AI9" s="29"/>
      <c r="AJ9" s="29"/>
      <c r="AK9" s="29"/>
      <c r="AL9" s="29"/>
      <c r="AM9" s="32"/>
      <c r="AN9" s="29"/>
      <c r="AO9" s="32"/>
    </row>
    <row r="10" spans="1:41" x14ac:dyDescent="0.35">
      <c r="A10" s="55">
        <v>1998</v>
      </c>
      <c r="B10" s="86">
        <v>60.225709500464696</v>
      </c>
      <c r="C10" s="86">
        <v>499.34629694015683</v>
      </c>
      <c r="D10" s="86">
        <v>530.66894213630951</v>
      </c>
      <c r="E10" s="86">
        <v>229.05529528331888</v>
      </c>
      <c r="F10" s="86">
        <v>2012.4076265653277</v>
      </c>
      <c r="G10" s="55"/>
      <c r="H10" s="56"/>
      <c r="I10" s="56"/>
      <c r="J10" s="56"/>
      <c r="K10" s="56"/>
      <c r="L10" s="56"/>
      <c r="M10" s="55"/>
      <c r="N10" s="56"/>
      <c r="O10" s="56"/>
      <c r="P10" s="56"/>
      <c r="Q10" s="56"/>
      <c r="R10" s="56"/>
      <c r="S10" s="55"/>
      <c r="T10" s="4"/>
      <c r="U10" s="4"/>
      <c r="V10" s="4"/>
      <c r="W10" s="4"/>
      <c r="X10" s="4"/>
      <c r="Y10" s="4"/>
      <c r="Z10" s="29"/>
      <c r="AA10" s="29"/>
      <c r="AB10" s="29"/>
      <c r="AC10" s="49"/>
      <c r="AD10" s="29"/>
      <c r="AE10" s="29"/>
      <c r="AF10" s="29"/>
      <c r="AG10" s="29"/>
      <c r="AH10" s="29"/>
      <c r="AI10" s="29"/>
      <c r="AJ10" s="29"/>
      <c r="AK10" s="29"/>
      <c r="AL10" s="29"/>
      <c r="AM10" s="32"/>
      <c r="AN10" s="29"/>
      <c r="AO10" s="32"/>
    </row>
    <row r="11" spans="1:41" x14ac:dyDescent="0.35">
      <c r="A11" s="55">
        <v>1999</v>
      </c>
      <c r="B11" s="86">
        <v>63.959703489493542</v>
      </c>
      <c r="C11" s="86">
        <v>492.35544878299464</v>
      </c>
      <c r="D11" s="86">
        <v>533.85295578912735</v>
      </c>
      <c r="E11" s="86">
        <v>227.16506110509343</v>
      </c>
      <c r="F11" s="86">
        <v>2100.2036547000062</v>
      </c>
      <c r="G11" s="55"/>
      <c r="H11" s="56"/>
      <c r="I11" s="56"/>
      <c r="J11" s="56"/>
      <c r="K11" s="56"/>
      <c r="L11" s="56"/>
      <c r="M11" s="55"/>
      <c r="N11" s="56"/>
      <c r="O11" s="56"/>
      <c r="P11" s="56"/>
      <c r="Q11" s="56"/>
      <c r="R11" s="56"/>
      <c r="S11" s="55"/>
      <c r="T11" s="4"/>
      <c r="U11" s="4"/>
      <c r="V11" s="4"/>
      <c r="W11" s="4"/>
      <c r="X11" s="4"/>
      <c r="Y11" s="4"/>
      <c r="Z11" s="29"/>
      <c r="AA11" s="29"/>
      <c r="AB11" s="29"/>
      <c r="AC11" s="49"/>
      <c r="AD11" s="29"/>
      <c r="AE11" s="29"/>
      <c r="AF11" s="29"/>
      <c r="AG11" s="29"/>
      <c r="AH11" s="29"/>
      <c r="AI11" s="29"/>
      <c r="AJ11" s="29"/>
      <c r="AK11" s="29"/>
      <c r="AL11" s="29"/>
      <c r="AM11" s="32"/>
      <c r="AN11" s="29"/>
      <c r="AO11" s="32"/>
    </row>
    <row r="12" spans="1:41" x14ac:dyDescent="0.35">
      <c r="A12" s="55">
        <v>2000</v>
      </c>
      <c r="B12" s="86">
        <v>66.965809553499724</v>
      </c>
      <c r="C12" s="86">
        <v>486.93953884638171</v>
      </c>
      <c r="D12" s="86">
        <v>577.0950452080466</v>
      </c>
      <c r="E12" s="86">
        <v>236.3921513761621</v>
      </c>
      <c r="F12" s="86">
        <v>2196.1901439553144</v>
      </c>
      <c r="G12" s="55"/>
      <c r="H12" s="56"/>
      <c r="I12" s="56"/>
      <c r="J12" s="56"/>
      <c r="K12" s="56"/>
      <c r="L12" s="56"/>
      <c r="M12" s="55"/>
      <c r="N12" s="56"/>
      <c r="O12" s="56"/>
      <c r="P12" s="56"/>
      <c r="Q12" s="56"/>
      <c r="R12" s="56"/>
      <c r="S12" s="55"/>
      <c r="T12" s="4"/>
      <c r="U12" s="4"/>
      <c r="V12" s="4"/>
      <c r="W12" s="4"/>
      <c r="X12" s="4"/>
      <c r="Y12" s="4"/>
      <c r="Z12" s="29"/>
      <c r="AA12" s="29"/>
      <c r="AB12" s="29"/>
      <c r="AC12" s="49"/>
      <c r="AD12" s="29"/>
      <c r="AE12" s="29"/>
      <c r="AF12" s="29"/>
      <c r="AG12" s="29"/>
      <c r="AH12" s="29"/>
      <c r="AI12" s="29"/>
      <c r="AJ12" s="29"/>
      <c r="AK12" s="29"/>
      <c r="AL12" s="29"/>
      <c r="AM12" s="32"/>
      <c r="AN12" s="29"/>
      <c r="AO12" s="32"/>
    </row>
    <row r="13" spans="1:41" x14ac:dyDescent="0.35">
      <c r="A13" s="55">
        <v>2001</v>
      </c>
      <c r="B13" s="86">
        <v>64.755937838234246</v>
      </c>
      <c r="C13" s="86">
        <v>486.45259930753519</v>
      </c>
      <c r="D13" s="86">
        <v>595.56208665470422</v>
      </c>
      <c r="E13" s="86">
        <v>235.45640962655631</v>
      </c>
      <c r="F13" s="86">
        <v>2279.6305574210683</v>
      </c>
      <c r="G13" s="55"/>
      <c r="H13" s="56"/>
      <c r="I13" s="56"/>
      <c r="J13" s="56"/>
      <c r="K13" s="56"/>
      <c r="L13" s="56"/>
      <c r="M13" s="55"/>
      <c r="N13" s="56"/>
      <c r="O13" s="56"/>
      <c r="P13" s="56"/>
      <c r="Q13" s="56"/>
      <c r="R13" s="56"/>
      <c r="S13" s="55"/>
      <c r="T13" s="4"/>
      <c r="U13" s="4"/>
      <c r="V13" s="4"/>
      <c r="W13" s="4"/>
      <c r="X13" s="4"/>
      <c r="Y13" s="4"/>
      <c r="Z13" s="29"/>
      <c r="AA13" s="29"/>
      <c r="AB13" s="29"/>
      <c r="AC13" s="49"/>
      <c r="AD13" s="29"/>
      <c r="AE13" s="29"/>
      <c r="AF13" s="29"/>
      <c r="AG13" s="29"/>
      <c r="AH13" s="29"/>
      <c r="AI13" s="29"/>
      <c r="AJ13" s="29"/>
      <c r="AK13" s="29"/>
      <c r="AL13" s="29"/>
      <c r="AM13" s="32"/>
      <c r="AN13" s="29"/>
      <c r="AO13" s="32"/>
    </row>
    <row r="14" spans="1:41" x14ac:dyDescent="0.35">
      <c r="A14" s="55">
        <v>2002</v>
      </c>
      <c r="B14" s="86">
        <v>68.965073797719484</v>
      </c>
      <c r="C14" s="86">
        <v>491.31712530061054</v>
      </c>
      <c r="D14" s="86">
        <v>612.23782508103602</v>
      </c>
      <c r="E14" s="86">
        <v>245.89155673160565</v>
      </c>
      <c r="F14" s="86">
        <v>2372.5259143650351</v>
      </c>
      <c r="G14" s="55"/>
      <c r="H14" s="56"/>
      <c r="I14" s="56"/>
      <c r="J14" s="56"/>
      <c r="K14" s="56"/>
      <c r="L14" s="56"/>
      <c r="M14" s="55"/>
      <c r="N14" s="56"/>
      <c r="O14" s="56"/>
      <c r="P14" s="56"/>
      <c r="Q14" s="56"/>
      <c r="R14" s="56"/>
      <c r="S14" s="55"/>
      <c r="T14" s="4"/>
      <c r="U14" s="4"/>
      <c r="V14" s="4"/>
      <c r="W14" s="4"/>
      <c r="X14" s="4"/>
      <c r="Y14" s="4"/>
      <c r="Z14" s="29"/>
      <c r="AA14" s="29"/>
      <c r="AB14" s="29"/>
      <c r="AC14" s="49"/>
      <c r="AD14" s="29"/>
      <c r="AE14" s="29"/>
      <c r="AF14" s="29"/>
      <c r="AG14" s="29"/>
      <c r="AH14" s="29"/>
      <c r="AI14" s="29"/>
      <c r="AJ14" s="29"/>
      <c r="AK14" s="29"/>
      <c r="AL14" s="29"/>
      <c r="AM14" s="32"/>
      <c r="AN14" s="29"/>
      <c r="AO14" s="32"/>
    </row>
    <row r="15" spans="1:41" x14ac:dyDescent="0.35">
      <c r="A15" s="55">
        <v>2003</v>
      </c>
      <c r="B15" s="86">
        <v>69.43477395979852</v>
      </c>
      <c r="C15" s="86">
        <v>508.00412074605242</v>
      </c>
      <c r="D15" s="86">
        <v>603.02831707204177</v>
      </c>
      <c r="E15" s="86">
        <v>257.90874647561856</v>
      </c>
      <c r="F15" s="86">
        <v>2479.323352657846</v>
      </c>
      <c r="G15" s="55"/>
      <c r="H15" s="56"/>
      <c r="I15" s="56"/>
      <c r="J15" s="56"/>
      <c r="K15" s="56"/>
      <c r="L15" s="56"/>
      <c r="M15" s="55"/>
      <c r="N15" s="56"/>
      <c r="O15" s="56"/>
      <c r="P15" s="56"/>
      <c r="Q15" s="56"/>
      <c r="R15" s="56"/>
      <c r="S15" s="55"/>
      <c r="T15" s="4"/>
      <c r="U15" s="4"/>
      <c r="V15" s="4"/>
      <c r="W15" s="4"/>
      <c r="X15" s="4"/>
      <c r="Y15" s="4"/>
      <c r="Z15" s="29"/>
      <c r="AA15" s="29"/>
      <c r="AB15" s="29"/>
      <c r="AC15" s="49"/>
      <c r="AD15" s="29"/>
      <c r="AE15" s="29"/>
      <c r="AF15" s="29"/>
      <c r="AG15" s="29"/>
      <c r="AH15" s="29"/>
      <c r="AI15" s="29"/>
      <c r="AJ15" s="29"/>
      <c r="AK15" s="29"/>
      <c r="AL15" s="29"/>
      <c r="AM15" s="32"/>
      <c r="AN15" s="29"/>
      <c r="AO15" s="32"/>
    </row>
    <row r="16" spans="1:41" x14ac:dyDescent="0.35">
      <c r="A16" s="55">
        <v>2004</v>
      </c>
      <c r="B16" s="86">
        <v>70.031524165718594</v>
      </c>
      <c r="C16" s="86">
        <v>515.67389519558333</v>
      </c>
      <c r="D16" s="86">
        <v>632.54437539816536</v>
      </c>
      <c r="E16" s="86">
        <v>277.92332055502953</v>
      </c>
      <c r="F16" s="86">
        <v>2589.5485948672849</v>
      </c>
      <c r="G16" s="55"/>
      <c r="H16" s="56"/>
      <c r="I16" s="56"/>
      <c r="J16" s="56"/>
      <c r="K16" s="56"/>
      <c r="L16" s="56"/>
      <c r="M16" s="55"/>
      <c r="N16" s="56"/>
      <c r="O16" s="56"/>
      <c r="P16" s="56"/>
      <c r="Q16" s="56"/>
      <c r="R16" s="56"/>
      <c r="S16" s="55"/>
      <c r="T16" s="4"/>
      <c r="U16" s="4"/>
      <c r="V16" s="4"/>
      <c r="W16" s="4"/>
      <c r="X16" s="4"/>
      <c r="Y16" s="4"/>
      <c r="Z16" s="29"/>
      <c r="AA16" s="29"/>
      <c r="AB16" s="29"/>
      <c r="AC16" s="49"/>
      <c r="AD16" s="29"/>
      <c r="AE16" s="29"/>
      <c r="AF16" s="29"/>
      <c r="AG16" s="29"/>
      <c r="AH16" s="29"/>
      <c r="AI16" s="29"/>
      <c r="AJ16" s="29"/>
      <c r="AK16" s="29"/>
      <c r="AL16" s="29"/>
      <c r="AM16" s="32"/>
      <c r="AN16" s="29"/>
      <c r="AO16" s="32"/>
    </row>
    <row r="17" spans="1:41" x14ac:dyDescent="0.35">
      <c r="A17" s="55">
        <v>2005</v>
      </c>
      <c r="B17" s="86">
        <v>71.999259844723497</v>
      </c>
      <c r="C17" s="86">
        <v>520.96575501844507</v>
      </c>
      <c r="D17" s="86">
        <v>671.78849511216754</v>
      </c>
      <c r="E17" s="86">
        <v>300.548113971323</v>
      </c>
      <c r="F17" s="86">
        <v>2726.0139792958507</v>
      </c>
      <c r="G17" s="55"/>
      <c r="H17" s="56"/>
      <c r="I17" s="56"/>
      <c r="J17" s="56"/>
      <c r="K17" s="56"/>
      <c r="L17" s="56"/>
      <c r="M17" s="55"/>
      <c r="N17" s="56"/>
      <c r="O17" s="56"/>
      <c r="P17" s="56"/>
      <c r="Q17" s="56"/>
      <c r="R17" s="56"/>
      <c r="S17" s="55"/>
      <c r="T17" s="4"/>
      <c r="U17" s="4"/>
      <c r="V17" s="4"/>
      <c r="W17" s="4"/>
      <c r="X17" s="4"/>
      <c r="Y17" s="4"/>
      <c r="Z17" s="29"/>
      <c r="AA17" s="29"/>
      <c r="AB17" s="29"/>
      <c r="AC17" s="49"/>
      <c r="AD17" s="29"/>
      <c r="AE17" s="29"/>
      <c r="AF17" s="29"/>
      <c r="AG17" s="29"/>
      <c r="AH17" s="29"/>
      <c r="AI17" s="29"/>
      <c r="AJ17" s="29"/>
      <c r="AK17" s="29"/>
      <c r="AL17" s="29"/>
      <c r="AM17" s="32"/>
      <c r="AN17" s="29"/>
      <c r="AO17" s="32"/>
    </row>
    <row r="18" spans="1:41" x14ac:dyDescent="0.35">
      <c r="A18" s="55">
        <v>2006</v>
      </c>
      <c r="B18" s="86">
        <v>68.066098487510828</v>
      </c>
      <c r="C18" s="86">
        <v>517.88078937141563</v>
      </c>
      <c r="D18" s="86">
        <v>715.03947678481336</v>
      </c>
      <c r="E18" s="86">
        <v>320.10181161696227</v>
      </c>
      <c r="F18" s="86">
        <v>2898.0182687733409</v>
      </c>
      <c r="G18" s="55"/>
      <c r="H18" s="56"/>
      <c r="I18" s="56"/>
      <c r="J18" s="56"/>
      <c r="K18" s="56"/>
      <c r="L18" s="56"/>
      <c r="M18" s="55"/>
      <c r="N18" s="56"/>
      <c r="O18" s="56"/>
      <c r="P18" s="56"/>
      <c r="Q18" s="56"/>
      <c r="R18" s="56"/>
      <c r="S18" s="55"/>
      <c r="T18" s="4"/>
      <c r="U18" s="4"/>
      <c r="V18" s="4"/>
      <c r="W18" s="4"/>
      <c r="X18" s="4"/>
      <c r="Y18" s="4"/>
      <c r="Z18" s="29"/>
      <c r="AA18" s="29"/>
      <c r="AB18" s="29"/>
      <c r="AC18" s="49"/>
      <c r="AD18" s="29"/>
      <c r="AE18" s="29"/>
      <c r="AF18" s="29"/>
      <c r="AG18" s="29"/>
      <c r="AH18" s="29"/>
      <c r="AI18" s="29"/>
      <c r="AJ18" s="29"/>
      <c r="AK18" s="29"/>
      <c r="AL18" s="29"/>
      <c r="AM18" s="32"/>
      <c r="AN18" s="29"/>
      <c r="AO18" s="32"/>
    </row>
    <row r="19" spans="1:41" x14ac:dyDescent="0.35">
      <c r="A19" s="55">
        <v>2007</v>
      </c>
      <c r="B19" s="86">
        <v>70.093897847217761</v>
      </c>
      <c r="C19" s="86">
        <v>514.58307557521493</v>
      </c>
      <c r="D19" s="86">
        <v>753.3107497503446</v>
      </c>
      <c r="E19" s="86">
        <v>348.70612163058638</v>
      </c>
      <c r="F19" s="86">
        <v>3074.8845941280279</v>
      </c>
      <c r="G19" s="55"/>
      <c r="H19" s="56"/>
      <c r="I19" s="56"/>
      <c r="J19" s="56"/>
      <c r="K19" s="56"/>
      <c r="L19" s="56"/>
      <c r="M19" s="55"/>
      <c r="N19" s="56"/>
      <c r="O19" s="56"/>
      <c r="P19" s="56"/>
      <c r="Q19" s="56"/>
      <c r="R19" s="56"/>
      <c r="S19" s="55"/>
      <c r="T19" s="4"/>
      <c r="U19" s="4"/>
      <c r="V19" s="4"/>
      <c r="W19" s="4"/>
      <c r="X19" s="4"/>
      <c r="Y19" s="4"/>
      <c r="Z19" s="29"/>
      <c r="AA19" s="29"/>
      <c r="AB19" s="29"/>
      <c r="AC19" s="49"/>
      <c r="AD19" s="29"/>
      <c r="AE19" s="29"/>
      <c r="AF19" s="29"/>
      <c r="AG19" s="29"/>
      <c r="AH19" s="29"/>
      <c r="AI19" s="29"/>
      <c r="AJ19" s="29"/>
      <c r="AK19" s="29"/>
      <c r="AL19" s="29"/>
      <c r="AM19" s="32"/>
      <c r="AN19" s="29"/>
      <c r="AO19" s="32"/>
    </row>
    <row r="20" spans="1:41" x14ac:dyDescent="0.35">
      <c r="A20" s="55">
        <v>2008</v>
      </c>
      <c r="B20" s="86">
        <v>83.70018048658703</v>
      </c>
      <c r="C20" s="86">
        <v>487.12951907347082</v>
      </c>
      <c r="D20" s="86">
        <v>770.75036131436934</v>
      </c>
      <c r="E20" s="86">
        <v>358.98629212399425</v>
      </c>
      <c r="F20" s="86">
        <v>3198.5879181296168</v>
      </c>
      <c r="G20" s="55"/>
      <c r="H20" s="56"/>
      <c r="I20" s="56"/>
      <c r="J20" s="56"/>
      <c r="K20" s="56"/>
      <c r="L20" s="56"/>
      <c r="M20" s="55"/>
      <c r="N20" s="56"/>
      <c r="O20" s="56"/>
      <c r="P20" s="56"/>
      <c r="Q20" s="56"/>
      <c r="R20" s="56"/>
      <c r="S20" s="55"/>
      <c r="T20" s="4"/>
      <c r="U20" s="4"/>
      <c r="V20" s="4"/>
      <c r="W20" s="4"/>
      <c r="X20" s="4"/>
      <c r="Y20" s="4"/>
      <c r="Z20" s="29"/>
      <c r="AA20" s="29"/>
      <c r="AB20" s="29"/>
      <c r="AC20" s="49"/>
      <c r="AD20" s="29"/>
      <c r="AE20" s="29"/>
      <c r="AF20" s="29"/>
      <c r="AG20" s="29"/>
      <c r="AH20" s="29"/>
      <c r="AI20" s="29"/>
      <c r="AJ20" s="29"/>
      <c r="AK20" s="29"/>
      <c r="AL20" s="29"/>
      <c r="AM20" s="32"/>
      <c r="AN20" s="29"/>
      <c r="AO20" s="32"/>
    </row>
    <row r="21" spans="1:41" x14ac:dyDescent="0.35">
      <c r="A21" s="55">
        <v>2009</v>
      </c>
      <c r="B21" s="86">
        <v>82.116337290756704</v>
      </c>
      <c r="C21" s="86">
        <v>462.14091165371326</v>
      </c>
      <c r="D21" s="86">
        <v>688.84297408654083</v>
      </c>
      <c r="E21" s="86">
        <v>371.77104084599449</v>
      </c>
      <c r="F21" s="86">
        <v>3206.9617006807316</v>
      </c>
      <c r="G21" s="55"/>
      <c r="H21" s="56"/>
      <c r="I21" s="56"/>
      <c r="J21" s="56"/>
      <c r="K21" s="56"/>
      <c r="L21" s="56"/>
      <c r="M21" s="55"/>
      <c r="N21" s="56"/>
      <c r="O21" s="56"/>
      <c r="P21" s="56"/>
      <c r="Q21" s="56"/>
      <c r="R21" s="56"/>
      <c r="S21" s="55"/>
      <c r="T21" s="4"/>
      <c r="U21" s="4"/>
      <c r="V21" s="4"/>
      <c r="W21" s="4"/>
      <c r="X21" s="4"/>
      <c r="Y21" s="4"/>
      <c r="Z21" s="29"/>
      <c r="AA21" s="29"/>
      <c r="AB21" s="29"/>
      <c r="AC21" s="49"/>
      <c r="AD21" s="29"/>
      <c r="AE21" s="29"/>
      <c r="AF21" s="29"/>
      <c r="AG21" s="29"/>
      <c r="AH21" s="29"/>
      <c r="AI21" s="29"/>
      <c r="AJ21" s="29"/>
      <c r="AK21" s="29"/>
      <c r="AL21" s="29"/>
      <c r="AM21" s="32"/>
      <c r="AN21" s="29"/>
      <c r="AO21" s="32"/>
    </row>
    <row r="22" spans="1:41" x14ac:dyDescent="0.35">
      <c r="A22" s="55">
        <v>2010</v>
      </c>
      <c r="B22" s="86">
        <v>81.869707917732057</v>
      </c>
      <c r="C22" s="86">
        <v>486.46916764203155</v>
      </c>
      <c r="D22" s="86">
        <v>729.53522099232828</v>
      </c>
      <c r="E22" s="86">
        <v>377.36542653974135</v>
      </c>
      <c r="F22" s="86">
        <v>3262.9315954153758</v>
      </c>
      <c r="G22" s="55"/>
      <c r="H22" s="56"/>
      <c r="I22" s="56"/>
      <c r="J22" s="56"/>
      <c r="K22" s="56"/>
      <c r="L22" s="56"/>
      <c r="M22" s="55"/>
      <c r="N22" s="56"/>
      <c r="O22" s="56"/>
      <c r="P22" s="56"/>
      <c r="Q22" s="56"/>
      <c r="R22" s="56"/>
      <c r="S22" s="55"/>
      <c r="T22" s="4"/>
      <c r="U22" s="4"/>
      <c r="V22" s="4"/>
      <c r="W22" s="4"/>
      <c r="X22" s="4"/>
      <c r="Y22" s="4"/>
      <c r="Z22" s="29"/>
      <c r="AA22" s="29"/>
      <c r="AB22" s="29"/>
      <c r="AC22" s="49"/>
      <c r="AD22" s="29"/>
      <c r="AE22" s="29"/>
      <c r="AF22" s="29"/>
      <c r="AG22" s="29"/>
      <c r="AH22" s="29"/>
      <c r="AI22" s="29"/>
      <c r="AJ22" s="29"/>
      <c r="AK22" s="29"/>
      <c r="AL22" s="29"/>
      <c r="AM22" s="32"/>
      <c r="AN22" s="29"/>
      <c r="AO22" s="32"/>
    </row>
    <row r="23" spans="1:41" x14ac:dyDescent="0.35">
      <c r="A23" s="55">
        <v>2011</v>
      </c>
      <c r="B23" s="86">
        <v>83.502214612236017</v>
      </c>
      <c r="C23" s="86">
        <v>482.86922515175223</v>
      </c>
      <c r="D23" s="86">
        <v>751.66945537366371</v>
      </c>
      <c r="E23" s="86">
        <v>380.89965402479481</v>
      </c>
      <c r="F23" s="86">
        <v>3383.6479743812802</v>
      </c>
      <c r="G23" s="55"/>
      <c r="H23" s="56"/>
      <c r="I23" s="56"/>
      <c r="J23" s="56"/>
      <c r="K23" s="56"/>
      <c r="L23" s="56"/>
      <c r="M23" s="55"/>
      <c r="N23" s="56"/>
      <c r="O23" s="56"/>
      <c r="P23" s="56"/>
      <c r="Q23" s="56"/>
      <c r="R23" s="56"/>
      <c r="S23" s="55"/>
      <c r="T23" s="4"/>
      <c r="U23" s="4"/>
      <c r="V23" s="4"/>
      <c r="W23" s="4"/>
      <c r="X23" s="4"/>
      <c r="Y23" s="4"/>
      <c r="Z23" s="29"/>
      <c r="AA23" s="29"/>
      <c r="AB23" s="29"/>
      <c r="AC23" s="49"/>
      <c r="AD23" s="29"/>
      <c r="AE23" s="29"/>
      <c r="AF23" s="29"/>
      <c r="AG23" s="29"/>
      <c r="AH23" s="29"/>
      <c r="AI23" s="29"/>
      <c r="AJ23" s="29"/>
      <c r="AK23" s="29"/>
      <c r="AL23" s="29"/>
      <c r="AM23" s="32"/>
      <c r="AN23" s="29"/>
      <c r="AO23" s="32"/>
    </row>
    <row r="24" spans="1:41" x14ac:dyDescent="0.35">
      <c r="A24" s="55">
        <v>2012</v>
      </c>
      <c r="B24" s="86">
        <v>84.974690382486258</v>
      </c>
      <c r="C24" s="86">
        <v>468.81332138224116</v>
      </c>
      <c r="D24" s="86">
        <v>767.42782520759988</v>
      </c>
      <c r="E24" s="86">
        <v>385.51357717380967</v>
      </c>
      <c r="F24" s="86">
        <v>3480.76054060352</v>
      </c>
      <c r="G24" s="55"/>
      <c r="H24" s="56"/>
      <c r="I24" s="56"/>
      <c r="J24" s="56"/>
      <c r="K24" s="56"/>
      <c r="L24" s="56"/>
      <c r="M24" s="55"/>
      <c r="N24" s="56"/>
      <c r="O24" s="56"/>
      <c r="P24" s="56"/>
      <c r="Q24" s="56"/>
      <c r="R24" s="56"/>
      <c r="S24" s="55"/>
      <c r="T24" s="4"/>
      <c r="U24" s="4"/>
      <c r="V24" s="4"/>
      <c r="W24" s="4"/>
      <c r="X24" s="4"/>
      <c r="Y24" s="4"/>
      <c r="Z24" s="29"/>
      <c r="AA24" s="29"/>
      <c r="AB24" s="29"/>
      <c r="AC24" s="49"/>
      <c r="AD24" s="29"/>
      <c r="AE24" s="29"/>
      <c r="AF24" s="29"/>
      <c r="AG24" s="29"/>
      <c r="AH24" s="29"/>
      <c r="AI24" s="29"/>
      <c r="AJ24" s="29"/>
      <c r="AK24" s="29"/>
      <c r="AL24" s="29"/>
      <c r="AM24" s="32"/>
      <c r="AN24" s="29"/>
      <c r="AO24" s="32"/>
    </row>
    <row r="25" spans="1:41" x14ac:dyDescent="0.35">
      <c r="A25" s="55">
        <v>2013</v>
      </c>
      <c r="B25" s="86">
        <v>88.781471013191577</v>
      </c>
      <c r="C25" s="86">
        <v>487.35961066632223</v>
      </c>
      <c r="D25" s="86">
        <v>775.24388902129454</v>
      </c>
      <c r="E25" s="86">
        <v>393.89860355273959</v>
      </c>
      <c r="F25" s="86">
        <v>3573.7342185719804</v>
      </c>
      <c r="G25" s="55"/>
      <c r="H25" s="56"/>
      <c r="I25" s="56"/>
      <c r="J25" s="56"/>
      <c r="K25" s="56"/>
      <c r="L25" s="56"/>
      <c r="M25" s="55"/>
      <c r="N25" s="56"/>
      <c r="O25" s="56"/>
      <c r="P25" s="56"/>
      <c r="Q25" s="56"/>
      <c r="R25" s="56"/>
      <c r="S25" s="55"/>
      <c r="T25" s="4"/>
      <c r="U25" s="4"/>
      <c r="V25" s="4"/>
      <c r="W25" s="4"/>
      <c r="X25" s="4"/>
      <c r="Y25" s="4"/>
      <c r="Z25" s="29"/>
      <c r="AA25" s="29"/>
      <c r="AB25" s="29"/>
      <c r="AC25" s="49"/>
      <c r="AD25" s="29"/>
      <c r="AE25" s="29"/>
      <c r="AF25" s="29"/>
      <c r="AG25" s="29"/>
      <c r="AH25" s="29"/>
      <c r="AI25" s="29"/>
      <c r="AJ25" s="29"/>
      <c r="AK25" s="29"/>
      <c r="AL25" s="29"/>
      <c r="AM25" s="32"/>
      <c r="AN25" s="29"/>
      <c r="AO25" s="32"/>
    </row>
    <row r="26" spans="1:41" x14ac:dyDescent="0.35">
      <c r="A26" s="55">
        <v>2014</v>
      </c>
      <c r="B26" s="86">
        <v>98.502316311148931</v>
      </c>
      <c r="C26" s="86">
        <v>479.94965307107771</v>
      </c>
      <c r="D26" s="86">
        <v>770.24181239683821</v>
      </c>
      <c r="E26" s="86">
        <v>394.76123636547294</v>
      </c>
      <c r="F26" s="86">
        <v>3646.6304005178731</v>
      </c>
      <c r="G26" s="55"/>
      <c r="H26" s="56"/>
      <c r="I26" s="56"/>
      <c r="J26" s="56"/>
      <c r="K26" s="56"/>
      <c r="L26" s="56"/>
      <c r="M26" s="55"/>
      <c r="N26" s="56"/>
      <c r="O26" s="56"/>
      <c r="P26" s="56"/>
      <c r="Q26" s="56"/>
      <c r="R26" s="56"/>
      <c r="S26" s="55"/>
      <c r="T26" s="4"/>
      <c r="U26" s="4"/>
      <c r="V26" s="4"/>
      <c r="W26" s="4"/>
      <c r="X26" s="4"/>
      <c r="Y26" s="4"/>
      <c r="Z26" s="29"/>
      <c r="AA26" s="29"/>
      <c r="AB26" s="29"/>
      <c r="AC26" s="49"/>
      <c r="AD26" s="29"/>
      <c r="AE26" s="29"/>
      <c r="AF26" s="29"/>
      <c r="AG26" s="29"/>
      <c r="AH26" s="29"/>
      <c r="AI26" s="29"/>
      <c r="AJ26" s="29"/>
      <c r="AK26" s="29"/>
      <c r="AL26" s="29"/>
      <c r="AM26" s="32"/>
      <c r="AN26" s="29"/>
      <c r="AO26" s="32"/>
    </row>
    <row r="27" spans="1:41" x14ac:dyDescent="0.35">
      <c r="A27" s="55">
        <v>2015</v>
      </c>
      <c r="B27" s="86">
        <v>94.91916705286377</v>
      </c>
      <c r="C27" s="86">
        <v>502.78908001310856</v>
      </c>
      <c r="D27" s="86">
        <v>768.81378987623668</v>
      </c>
      <c r="E27" s="86">
        <v>388.91918340962206</v>
      </c>
      <c r="F27" s="86">
        <v>3703.7209072853761</v>
      </c>
      <c r="G27" s="55"/>
      <c r="H27" s="56"/>
      <c r="I27" s="56"/>
      <c r="J27" s="56"/>
      <c r="K27" s="56"/>
      <c r="L27" s="56"/>
      <c r="M27" s="55"/>
      <c r="N27" s="56"/>
      <c r="O27" s="56"/>
      <c r="P27" s="56"/>
      <c r="Q27" s="56"/>
      <c r="R27" s="56"/>
      <c r="S27" s="55"/>
      <c r="T27" s="4"/>
      <c r="U27" s="4"/>
      <c r="V27" s="4"/>
      <c r="W27" s="4"/>
      <c r="X27" s="4"/>
      <c r="Y27" s="4"/>
      <c r="Z27" s="29"/>
      <c r="AA27" s="29"/>
      <c r="AB27" s="29"/>
      <c r="AC27" s="49"/>
      <c r="AD27" s="29"/>
      <c r="AE27" s="29"/>
      <c r="AF27" s="29"/>
      <c r="AG27" s="29"/>
      <c r="AH27" s="29"/>
      <c r="AI27" s="29"/>
      <c r="AJ27" s="29"/>
      <c r="AK27" s="29"/>
      <c r="AL27" s="29"/>
      <c r="AM27" s="32"/>
      <c r="AN27" s="29"/>
      <c r="AO27" s="32"/>
    </row>
    <row r="28" spans="1:41" x14ac:dyDescent="0.35">
      <c r="A28" s="55">
        <v>2016</v>
      </c>
      <c r="B28" s="86">
        <v>90.029536171490122</v>
      </c>
      <c r="C28" s="86">
        <v>485.72463976372086</v>
      </c>
      <c r="D28" s="86">
        <v>772.26940155358864</v>
      </c>
      <c r="E28" s="86">
        <v>386.09454255062496</v>
      </c>
      <c r="F28" s="86">
        <v>3762.7532115762633</v>
      </c>
      <c r="G28" s="55"/>
      <c r="H28" s="56"/>
      <c r="I28" s="56"/>
      <c r="J28" s="56"/>
      <c r="K28" s="56"/>
      <c r="L28" s="56"/>
      <c r="M28" s="55"/>
      <c r="N28" s="56"/>
      <c r="O28" s="56"/>
      <c r="P28" s="56"/>
      <c r="Q28" s="56"/>
      <c r="R28" s="56"/>
      <c r="S28" s="55"/>
      <c r="T28" s="4"/>
      <c r="U28" s="4"/>
      <c r="V28" s="4"/>
      <c r="W28" s="4"/>
      <c r="X28" s="4"/>
      <c r="Y28" s="4"/>
      <c r="Z28" s="29"/>
      <c r="AA28" s="29"/>
      <c r="AB28" s="29"/>
      <c r="AC28" s="49"/>
      <c r="AD28" s="29"/>
      <c r="AE28" s="29"/>
      <c r="AF28" s="29"/>
      <c r="AG28" s="29"/>
      <c r="AH28" s="29"/>
      <c r="AI28" s="29"/>
      <c r="AJ28" s="29"/>
      <c r="AK28" s="29"/>
      <c r="AL28" s="29"/>
      <c r="AM28" s="32"/>
      <c r="AN28" s="29"/>
      <c r="AO28" s="32"/>
    </row>
    <row r="29" spans="1:41" x14ac:dyDescent="0.35">
      <c r="A29" s="55">
        <v>2017</v>
      </c>
      <c r="B29" s="86">
        <v>107.20749511977232</v>
      </c>
      <c r="C29" s="86">
        <v>497.37173046955917</v>
      </c>
      <c r="D29" s="86">
        <v>770.81471942353005</v>
      </c>
      <c r="E29" s="86">
        <v>373.6211725091577</v>
      </c>
      <c r="F29" s="86">
        <v>3805.9936434095962</v>
      </c>
      <c r="G29" s="55"/>
      <c r="H29" s="56"/>
      <c r="I29" s="56"/>
      <c r="J29" s="56"/>
      <c r="K29" s="56"/>
      <c r="L29" s="56"/>
      <c r="M29" s="55"/>
      <c r="N29" s="56"/>
      <c r="O29" s="56"/>
      <c r="P29" s="56"/>
      <c r="Q29" s="56"/>
      <c r="R29" s="56"/>
      <c r="S29" s="55"/>
      <c r="T29" s="4"/>
      <c r="U29" s="4"/>
      <c r="V29" s="4"/>
      <c r="W29" s="4"/>
      <c r="X29" s="4"/>
      <c r="Y29" s="4"/>
      <c r="Z29" s="29"/>
      <c r="AA29" s="29"/>
      <c r="AB29" s="29"/>
      <c r="AC29" s="49"/>
      <c r="AD29" s="29"/>
      <c r="AE29" s="29"/>
      <c r="AF29" s="29"/>
      <c r="AG29" s="29"/>
      <c r="AH29" s="29"/>
      <c r="AI29" s="29"/>
      <c r="AJ29" s="29"/>
      <c r="AK29" s="29"/>
      <c r="AL29" s="29"/>
      <c r="AM29" s="32"/>
      <c r="AN29" s="29"/>
      <c r="AO29" s="32"/>
    </row>
    <row r="30" spans="1:41" x14ac:dyDescent="0.35">
      <c r="A30" s="55">
        <v>2018</v>
      </c>
      <c r="B30" s="86">
        <v>107.63837939562117</v>
      </c>
      <c r="C30" s="86">
        <v>493.50337611623996</v>
      </c>
      <c r="D30" s="86">
        <v>786.22603655485136</v>
      </c>
      <c r="E30" s="86">
        <v>372.79058713593196</v>
      </c>
      <c r="F30" s="86">
        <v>3872.3508835496959</v>
      </c>
      <c r="G30" s="55"/>
      <c r="H30" s="56"/>
      <c r="I30" s="56"/>
      <c r="J30" s="56"/>
      <c r="K30" s="56"/>
      <c r="L30" s="56"/>
      <c r="M30" s="55"/>
      <c r="N30" s="56"/>
      <c r="O30" s="56"/>
      <c r="P30" s="56"/>
      <c r="Q30" s="56"/>
      <c r="R30" s="56"/>
      <c r="S30" s="55"/>
      <c r="T30" s="4"/>
      <c r="U30" s="4"/>
      <c r="V30" s="4"/>
      <c r="W30" s="4"/>
      <c r="X30" s="4"/>
      <c r="Y30" s="4"/>
      <c r="Z30" s="29"/>
      <c r="AA30" s="29"/>
      <c r="AB30" s="29"/>
      <c r="AC30" s="49"/>
      <c r="AD30" s="29"/>
      <c r="AE30" s="29"/>
      <c r="AF30" s="29"/>
      <c r="AG30" s="29"/>
      <c r="AH30" s="29"/>
      <c r="AI30" s="29"/>
      <c r="AJ30" s="29"/>
      <c r="AK30" s="29"/>
      <c r="AL30" s="29"/>
      <c r="AM30" s="32"/>
      <c r="AN30" s="29"/>
      <c r="AO30" s="32"/>
    </row>
    <row r="31" spans="1:41" x14ac:dyDescent="0.35">
      <c r="A31" s="55">
        <v>2019</v>
      </c>
      <c r="B31" s="86">
        <v>100.90962294625271</v>
      </c>
      <c r="C31" s="86">
        <v>488.09986177365749</v>
      </c>
      <c r="D31" s="86">
        <v>777.08661882625597</v>
      </c>
      <c r="E31" s="86">
        <v>360.62455402427139</v>
      </c>
      <c r="F31" s="86">
        <v>3908.4683382923158</v>
      </c>
      <c r="G31" s="55"/>
      <c r="H31" s="56"/>
      <c r="I31" s="56"/>
      <c r="J31" s="56"/>
      <c r="K31" s="56"/>
      <c r="L31" s="56"/>
      <c r="M31" s="55"/>
      <c r="N31" s="56"/>
      <c r="O31" s="56"/>
      <c r="P31" s="56"/>
      <c r="Q31" s="56"/>
      <c r="R31" s="56"/>
      <c r="S31" s="55"/>
      <c r="T31" s="4"/>
      <c r="U31" s="4"/>
      <c r="V31" s="4"/>
      <c r="W31" s="4"/>
      <c r="X31" s="4"/>
      <c r="Y31" s="4"/>
      <c r="Z31" s="29"/>
      <c r="AA31" s="29"/>
      <c r="AB31" s="29"/>
      <c r="AC31" s="49"/>
      <c r="AD31" s="29"/>
      <c r="AE31" s="29"/>
      <c r="AF31" s="29"/>
      <c r="AG31" s="29"/>
      <c r="AH31" s="29"/>
      <c r="AI31" s="29"/>
      <c r="AJ31" s="29"/>
      <c r="AK31" s="29"/>
      <c r="AL31" s="29"/>
      <c r="AM31" s="32"/>
      <c r="AN31" s="29"/>
      <c r="AO31" s="32"/>
    </row>
    <row r="32" spans="1:41" x14ac:dyDescent="0.35">
      <c r="A32" s="55">
        <v>2020</v>
      </c>
      <c r="B32" s="86">
        <v>114.46036386607069</v>
      </c>
      <c r="C32" s="86">
        <v>430.18342479382176</v>
      </c>
      <c r="D32" s="86">
        <v>681.29853576537846</v>
      </c>
      <c r="E32" s="86">
        <v>310.74091467860814</v>
      </c>
      <c r="F32" s="86">
        <v>3739.0345090583332</v>
      </c>
      <c r="G32" s="55"/>
      <c r="H32" s="56"/>
      <c r="I32" s="56"/>
      <c r="J32" s="56"/>
      <c r="K32" s="56"/>
      <c r="L32" s="56"/>
      <c r="M32" s="55"/>
      <c r="N32" s="56"/>
      <c r="O32" s="56"/>
      <c r="P32" s="56"/>
      <c r="Q32" s="56"/>
      <c r="R32" s="56"/>
      <c r="S32" s="55"/>
      <c r="T32" s="4"/>
      <c r="U32" s="4"/>
      <c r="V32" s="4"/>
      <c r="W32" s="4"/>
      <c r="X32" s="4"/>
      <c r="Y32" s="4"/>
      <c r="Z32" s="29"/>
      <c r="AA32" s="29"/>
      <c r="AB32" s="29"/>
      <c r="AC32" s="49"/>
      <c r="AD32" s="29"/>
      <c r="AE32" s="29"/>
      <c r="AF32" s="29"/>
      <c r="AG32" s="29"/>
      <c r="AH32" s="29"/>
      <c r="AI32" s="29"/>
      <c r="AJ32" s="29"/>
      <c r="AK32" s="29"/>
      <c r="AL32" s="29"/>
      <c r="AM32" s="32"/>
      <c r="AN32" s="29"/>
      <c r="AO32" s="32"/>
    </row>
    <row r="33" spans="1:41" x14ac:dyDescent="0.35">
      <c r="A33" s="55">
        <v>2021</v>
      </c>
      <c r="B33" s="86">
        <v>123.98272786486476</v>
      </c>
      <c r="C33" s="86">
        <v>480.99152722159948</v>
      </c>
      <c r="D33" s="86">
        <v>726.42942999422701</v>
      </c>
      <c r="E33" s="86">
        <v>310.84096455678485</v>
      </c>
      <c r="F33" s="86">
        <v>3894.3585521831524</v>
      </c>
      <c r="G33" s="55"/>
      <c r="H33" s="56"/>
      <c r="I33" s="56"/>
      <c r="J33" s="56"/>
      <c r="K33" s="56"/>
      <c r="L33" s="56"/>
      <c r="M33" s="55"/>
      <c r="N33" s="56"/>
      <c r="O33" s="56"/>
      <c r="P33" s="56"/>
      <c r="Q33" s="56"/>
      <c r="R33" s="56"/>
      <c r="S33" s="55"/>
      <c r="T33" s="4"/>
      <c r="U33" s="4"/>
      <c r="V33" s="4"/>
      <c r="W33" s="4"/>
      <c r="X33" s="4"/>
      <c r="Y33" s="4"/>
      <c r="Z33" s="29"/>
      <c r="AA33" s="29"/>
      <c r="AB33" s="29"/>
      <c r="AC33" s="49"/>
      <c r="AD33" s="29"/>
      <c r="AE33" s="29"/>
      <c r="AF33" s="29"/>
      <c r="AG33" s="29"/>
      <c r="AH33" s="29"/>
      <c r="AI33" s="29"/>
      <c r="AJ33" s="29"/>
      <c r="AK33" s="29"/>
      <c r="AL33" s="29"/>
      <c r="AM33" s="32"/>
      <c r="AN33" s="29"/>
      <c r="AO33" s="32"/>
    </row>
    <row r="34" spans="1:41" x14ac:dyDescent="0.35">
      <c r="AE34" s="29"/>
      <c r="AF34" s="29"/>
      <c r="AG34" s="29"/>
      <c r="AH34" s="29"/>
      <c r="AI34" s="29"/>
      <c r="AJ34" s="29"/>
      <c r="AK34" s="29"/>
      <c r="AL34" s="29"/>
      <c r="AM34" s="32"/>
      <c r="AN34" s="29"/>
      <c r="AO34" s="32"/>
    </row>
    <row r="35" spans="1:41" x14ac:dyDescent="0.35">
      <c r="A35" t="s">
        <v>90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="63" zoomScaleNormal="63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RowHeight="14.5" x14ac:dyDescent="0.35"/>
  <cols>
    <col min="8" max="9" width="10.1796875" bestFit="1" customWidth="1"/>
    <col min="10" max="10" width="9.1796875" bestFit="1" customWidth="1"/>
    <col min="11" max="12" width="11.1796875" bestFit="1" customWidth="1"/>
    <col min="14" max="15" width="11.1796875" bestFit="1" customWidth="1"/>
    <col min="16" max="16" width="10.1796875" bestFit="1" customWidth="1"/>
    <col min="17" max="18" width="12.6328125" bestFit="1" customWidth="1"/>
  </cols>
  <sheetData>
    <row r="1" spans="1:18" s="160" customFormat="1" ht="26" x14ac:dyDescent="0.6">
      <c r="A1" s="161" t="s">
        <v>181</v>
      </c>
      <c r="B1" s="122"/>
      <c r="C1" s="122"/>
      <c r="D1" s="122"/>
      <c r="E1" s="122"/>
      <c r="F1" s="122"/>
    </row>
    <row r="2" spans="1:18" s="160" customFormat="1" x14ac:dyDescent="0.35">
      <c r="A2" s="95" t="s">
        <v>180</v>
      </c>
      <c r="B2" s="122"/>
      <c r="C2" s="122"/>
      <c r="D2" s="122"/>
      <c r="E2" s="122"/>
      <c r="F2" s="122"/>
    </row>
    <row r="5" spans="1:18" x14ac:dyDescent="0.35">
      <c r="A5" t="s">
        <v>182</v>
      </c>
      <c r="H5" s="159" t="s">
        <v>179</v>
      </c>
      <c r="I5" s="159"/>
      <c r="J5" s="159"/>
      <c r="K5" s="159"/>
      <c r="L5" s="159"/>
      <c r="N5" s="159" t="s">
        <v>178</v>
      </c>
      <c r="O5" s="159"/>
      <c r="P5" s="159"/>
      <c r="Q5" s="159"/>
      <c r="R5" s="159"/>
    </row>
    <row r="6" spans="1:18" x14ac:dyDescent="0.35">
      <c r="B6" t="s">
        <v>9</v>
      </c>
      <c r="C6" t="s">
        <v>177</v>
      </c>
      <c r="D6" t="s">
        <v>37</v>
      </c>
      <c r="E6" t="s">
        <v>38</v>
      </c>
      <c r="H6" t="s">
        <v>9</v>
      </c>
      <c r="I6" t="s">
        <v>177</v>
      </c>
      <c r="J6" t="s">
        <v>37</v>
      </c>
      <c r="K6" t="s">
        <v>38</v>
      </c>
      <c r="L6" t="s">
        <v>165</v>
      </c>
      <c r="N6" t="s">
        <v>9</v>
      </c>
      <c r="O6" t="s">
        <v>36</v>
      </c>
      <c r="P6" t="s">
        <v>37</v>
      </c>
      <c r="Q6" t="s">
        <v>38</v>
      </c>
      <c r="R6" t="s">
        <v>165</v>
      </c>
    </row>
    <row r="7" spans="1:18" x14ac:dyDescent="0.35">
      <c r="A7">
        <v>2011</v>
      </c>
      <c r="B7" s="48">
        <f>H7/N7</f>
        <v>5.5223541531243182E-2</v>
      </c>
      <c r="C7" s="48">
        <f>I7/O7</f>
        <v>0.10214663638793982</v>
      </c>
      <c r="D7" s="48">
        <f>J7/P7</f>
        <v>0.11747560900779284</v>
      </c>
      <c r="E7" s="48">
        <f>K7/Q7</f>
        <v>9.2368529303730518E-2</v>
      </c>
      <c r="H7" s="49">
        <v>24552</v>
      </c>
      <c r="I7" s="49">
        <v>34770</v>
      </c>
      <c r="J7" s="49">
        <v>3829</v>
      </c>
      <c r="K7" s="49">
        <v>92289</v>
      </c>
      <c r="L7" s="49">
        <v>155440</v>
      </c>
      <c r="M7" s="49"/>
      <c r="N7" s="49">
        <v>444593</v>
      </c>
      <c r="O7" s="49">
        <v>340393</v>
      </c>
      <c r="P7" s="49">
        <v>32594</v>
      </c>
      <c r="Q7" s="49">
        <v>999139</v>
      </c>
      <c r="R7" s="49">
        <v>1816719</v>
      </c>
    </row>
    <row r="8" spans="1:18" x14ac:dyDescent="0.35">
      <c r="A8">
        <v>2012</v>
      </c>
      <c r="B8" s="48">
        <f>H8/N8</f>
        <v>2.466146268423134E-2</v>
      </c>
      <c r="C8" s="48">
        <f>I8/O8</f>
        <v>0.10584526431718062</v>
      </c>
      <c r="D8" s="48">
        <f>J8/P8</f>
        <v>0.18048464527928065</v>
      </c>
      <c r="E8" s="48">
        <f>K8/Q8</f>
        <v>8.4284895531177642E-2</v>
      </c>
      <c r="H8" s="49">
        <v>11661</v>
      </c>
      <c r="I8" s="49">
        <v>38443</v>
      </c>
      <c r="J8" s="49">
        <v>4737</v>
      </c>
      <c r="K8" s="49">
        <v>96178</v>
      </c>
      <c r="L8" s="49">
        <v>151019</v>
      </c>
      <c r="M8" s="49"/>
      <c r="N8" s="49">
        <v>472843</v>
      </c>
      <c r="O8" s="49">
        <v>363200</v>
      </c>
      <c r="P8" s="49">
        <v>26246</v>
      </c>
      <c r="Q8" s="49">
        <v>1141106</v>
      </c>
      <c r="R8" s="49">
        <v>2003395</v>
      </c>
    </row>
    <row r="9" spans="1:18" x14ac:dyDescent="0.35">
      <c r="A9">
        <v>2013</v>
      </c>
      <c r="B9" s="48">
        <f>H9/N9</f>
        <v>1.9893306917187004E-4</v>
      </c>
      <c r="C9" s="48">
        <f>I9/O9</f>
        <v>0.12551422120298053</v>
      </c>
      <c r="D9" s="48">
        <f>J9/P9</f>
        <v>0.22356611840838181</v>
      </c>
      <c r="E9" s="48">
        <f>K9/Q9</f>
        <v>9.363488436958714E-2</v>
      </c>
      <c r="H9" s="49">
        <v>98</v>
      </c>
      <c r="I9" s="49">
        <v>49641</v>
      </c>
      <c r="J9" s="49">
        <v>5804</v>
      </c>
      <c r="K9" s="49">
        <v>107089</v>
      </c>
      <c r="L9" s="49">
        <v>162632</v>
      </c>
      <c r="M9" s="49"/>
      <c r="N9" s="49">
        <v>492628</v>
      </c>
      <c r="O9" s="49">
        <v>395501</v>
      </c>
      <c r="P9" s="49">
        <v>25961</v>
      </c>
      <c r="Q9" s="49">
        <v>1143687</v>
      </c>
      <c r="R9" s="49">
        <v>2057777</v>
      </c>
    </row>
    <row r="10" spans="1:18" x14ac:dyDescent="0.35">
      <c r="A10">
        <v>2014</v>
      </c>
      <c r="B10" s="48">
        <f>H10/N10</f>
        <v>2.2300717583579016E-2</v>
      </c>
      <c r="C10" s="48">
        <f>I10/O10</f>
        <v>0.10230817060676013</v>
      </c>
      <c r="D10" s="48">
        <f>J10/P10</f>
        <v>5.3864537647398694E-2</v>
      </c>
      <c r="E10" s="48">
        <f>K10/Q10</f>
        <v>8.7777062242704221E-2</v>
      </c>
      <c r="H10" s="49">
        <v>12027</v>
      </c>
      <c r="I10" s="49">
        <v>40641</v>
      </c>
      <c r="J10" s="49">
        <v>2051</v>
      </c>
      <c r="K10" s="49">
        <v>125672</v>
      </c>
      <c r="L10" s="49">
        <v>180391</v>
      </c>
      <c r="M10" s="49"/>
      <c r="N10" s="49">
        <v>539310</v>
      </c>
      <c r="O10" s="49">
        <v>397241</v>
      </c>
      <c r="P10" s="49">
        <v>38077</v>
      </c>
      <c r="Q10" s="49">
        <v>1431718</v>
      </c>
      <c r="R10" s="49">
        <v>2406346</v>
      </c>
    </row>
    <row r="11" spans="1:18" x14ac:dyDescent="0.35">
      <c r="A11">
        <v>2015</v>
      </c>
      <c r="B11" s="48">
        <f>H11/N11</f>
        <v>-1.2323813020164109E-2</v>
      </c>
      <c r="C11" s="48">
        <f>I11/O11</f>
        <v>9.6704613273190979E-2</v>
      </c>
      <c r="D11" s="48">
        <f>J11/P11</f>
        <v>0.14214403518416713</v>
      </c>
      <c r="E11" s="48">
        <f>K11/Q11</f>
        <v>6.3624131620746552E-2</v>
      </c>
      <c r="H11" s="49">
        <v>-6311</v>
      </c>
      <c r="I11" s="49">
        <v>43264</v>
      </c>
      <c r="J11" s="49">
        <v>6464</v>
      </c>
      <c r="K11" s="49">
        <v>103225</v>
      </c>
      <c r="L11" s="49">
        <v>146642</v>
      </c>
      <c r="M11" s="49"/>
      <c r="N11" s="49">
        <v>512098</v>
      </c>
      <c r="O11" s="49">
        <v>447383</v>
      </c>
      <c r="P11" s="49">
        <v>45475</v>
      </c>
      <c r="Q11" s="49">
        <v>1622419</v>
      </c>
      <c r="R11" s="49">
        <v>2627375</v>
      </c>
    </row>
    <row r="12" spans="1:18" x14ac:dyDescent="0.35">
      <c r="A12">
        <v>2016</v>
      </c>
      <c r="B12" s="48">
        <f>H12/N12</f>
        <v>3.0470319392039112E-2</v>
      </c>
      <c r="C12" s="48">
        <f>I12/O12</f>
        <v>0.15878472901629542</v>
      </c>
      <c r="D12" s="48">
        <f>J12/P12</f>
        <v>6.7019156239619085E-2</v>
      </c>
      <c r="E12" s="48">
        <f>K12/Q12</f>
        <v>5.843938261861966E-2</v>
      </c>
      <c r="H12" s="49">
        <v>14334</v>
      </c>
      <c r="I12" s="49">
        <v>86830</v>
      </c>
      <c r="J12" s="49">
        <v>2421</v>
      </c>
      <c r="K12" s="49">
        <v>116852</v>
      </c>
      <c r="L12" s="49">
        <v>220437</v>
      </c>
      <c r="M12" s="49"/>
      <c r="N12" s="49">
        <v>470425</v>
      </c>
      <c r="O12" s="49">
        <v>546841</v>
      </c>
      <c r="P12" s="49">
        <v>36124</v>
      </c>
      <c r="Q12" s="49">
        <v>1999542</v>
      </c>
      <c r="R12" s="49">
        <v>3052932</v>
      </c>
    </row>
    <row r="13" spans="1:18" x14ac:dyDescent="0.35">
      <c r="A13">
        <v>2017</v>
      </c>
      <c r="B13" s="48">
        <f>H13/N13</f>
        <v>2.395220629691059E-2</v>
      </c>
      <c r="C13" s="48">
        <f>I13/O13</f>
        <v>0.12400659966212885</v>
      </c>
      <c r="D13" s="48">
        <f>J13/P13</f>
        <v>5.0225018026305975E-2</v>
      </c>
      <c r="E13" s="48">
        <f>K13/Q13</f>
        <v>5.6011236802447746E-2</v>
      </c>
      <c r="H13" s="49">
        <v>11683</v>
      </c>
      <c r="I13" s="49">
        <v>56595</v>
      </c>
      <c r="J13" s="49">
        <v>2020</v>
      </c>
      <c r="K13" s="49">
        <v>122542</v>
      </c>
      <c r="L13" s="49">
        <v>192840</v>
      </c>
      <c r="M13" s="49"/>
      <c r="N13" s="49">
        <v>487763</v>
      </c>
      <c r="O13" s="49">
        <v>456387</v>
      </c>
      <c r="P13" s="49">
        <v>40219</v>
      </c>
      <c r="Q13" s="49">
        <v>2187811</v>
      </c>
      <c r="R13" s="49">
        <v>3172180</v>
      </c>
    </row>
    <row r="14" spans="1:18" x14ac:dyDescent="0.35">
      <c r="A14">
        <v>2018</v>
      </c>
      <c r="B14" s="48">
        <f>H14/N14</f>
        <v>5.1188984368850034E-2</v>
      </c>
      <c r="C14" s="48">
        <f>I14/O14</f>
        <v>0.10649179466227023</v>
      </c>
      <c r="D14" s="48">
        <f>J14/P14</f>
        <v>0.10180751585650179</v>
      </c>
      <c r="E14" s="48">
        <f>K14/Q14</f>
        <v>4.5766915841717229E-2</v>
      </c>
      <c r="H14" s="49">
        <v>24060</v>
      </c>
      <c r="I14" s="49">
        <v>51868</v>
      </c>
      <c r="J14" s="49">
        <v>4061</v>
      </c>
      <c r="K14" s="49">
        <v>93643</v>
      </c>
      <c r="L14" s="49">
        <v>173632</v>
      </c>
      <c r="M14" s="49"/>
      <c r="N14" s="49">
        <v>470023</v>
      </c>
      <c r="O14" s="49">
        <v>487061</v>
      </c>
      <c r="P14" s="49">
        <v>39889</v>
      </c>
      <c r="Q14" s="49">
        <v>2046085</v>
      </c>
      <c r="R14" s="49">
        <v>3043058</v>
      </c>
    </row>
    <row r="15" spans="1:18" x14ac:dyDescent="0.35">
      <c r="A15">
        <v>2019</v>
      </c>
      <c r="B15" s="48">
        <f>H15/N15</f>
        <v>3.7246513326334399E-2</v>
      </c>
      <c r="C15" s="48">
        <f>I15/O15</f>
        <v>6.2591536890503188E-2</v>
      </c>
      <c r="D15" s="48">
        <f>J15/P15</f>
        <v>8.2306601544036559E-2</v>
      </c>
      <c r="E15" s="48">
        <f>K15/Q15</f>
        <v>4.8754028121501009E-2</v>
      </c>
      <c r="H15" s="49">
        <v>17952</v>
      </c>
      <c r="I15" s="49">
        <v>30984</v>
      </c>
      <c r="J15" s="49">
        <v>2612</v>
      </c>
      <c r="K15" s="49">
        <v>104982</v>
      </c>
      <c r="L15" s="49">
        <v>156530</v>
      </c>
      <c r="M15" s="49"/>
      <c r="N15" s="49">
        <v>481978</v>
      </c>
      <c r="O15" s="49">
        <v>495019</v>
      </c>
      <c r="P15" s="49">
        <v>31735</v>
      </c>
      <c r="Q15" s="49">
        <v>2153299</v>
      </c>
      <c r="R15" s="49">
        <v>3162031</v>
      </c>
    </row>
    <row r="16" spans="1:18" x14ac:dyDescent="0.35">
      <c r="A16">
        <v>2020</v>
      </c>
      <c r="B16" s="48">
        <f>H16/N16</f>
        <v>0.11765433947197684</v>
      </c>
      <c r="C16" s="48">
        <f>I16/O16</f>
        <v>8.5142287021108001E-2</v>
      </c>
      <c r="D16" s="48">
        <f>J16/P16</f>
        <v>7.2139391578425471E-2</v>
      </c>
      <c r="E16" s="48">
        <f>K16/Q16</f>
        <v>3.5662625044968102E-2</v>
      </c>
      <c r="H16" s="49">
        <v>58936</v>
      </c>
      <c r="I16" s="49">
        <v>41474</v>
      </c>
      <c r="J16" s="49">
        <v>2037</v>
      </c>
      <c r="K16" s="49">
        <v>90112</v>
      </c>
      <c r="L16" s="49">
        <v>192559</v>
      </c>
      <c r="M16" s="49"/>
      <c r="N16" s="49">
        <v>500925</v>
      </c>
      <c r="O16" s="49">
        <v>487114</v>
      </c>
      <c r="P16" s="49">
        <v>28237</v>
      </c>
      <c r="Q16" s="49">
        <v>2526791</v>
      </c>
      <c r="R16" s="49">
        <v>3543067</v>
      </c>
    </row>
    <row r="17" spans="1:18" x14ac:dyDescent="0.35">
      <c r="A17">
        <v>2021</v>
      </c>
      <c r="B17" s="48">
        <f>H17/N17</f>
        <v>9.0691624126897727E-2</v>
      </c>
      <c r="C17" s="48">
        <f>I17/O17</f>
        <v>9.0401327584210725E-2</v>
      </c>
      <c r="D17" s="48">
        <f>J17/P17</f>
        <v>5.2007745064331083E-2</v>
      </c>
      <c r="E17" s="48">
        <f>K17/Q17</f>
        <v>5.5244891841451267E-2</v>
      </c>
      <c r="H17" s="49">
        <v>50651</v>
      </c>
      <c r="I17" s="49">
        <v>51534</v>
      </c>
      <c r="J17" s="49">
        <v>2874</v>
      </c>
      <c r="K17" s="49">
        <v>142826</v>
      </c>
      <c r="L17" s="49">
        <v>247885</v>
      </c>
      <c r="M17" s="49"/>
      <c r="N17" s="49">
        <v>558497</v>
      </c>
      <c r="O17" s="49">
        <v>570058</v>
      </c>
      <c r="P17" s="49">
        <v>55261</v>
      </c>
      <c r="Q17" s="49">
        <v>2585325</v>
      </c>
      <c r="R17" s="49">
        <v>3769141</v>
      </c>
    </row>
    <row r="19" spans="1:18" x14ac:dyDescent="0.35">
      <c r="A19" t="s">
        <v>183</v>
      </c>
    </row>
  </sheetData>
  <mergeCells count="2">
    <mergeCell ref="H5:L5"/>
    <mergeCell ref="N5:R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zoomScale="51" zoomScaleNormal="5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4.5" x14ac:dyDescent="0.35"/>
  <cols>
    <col min="3" max="7" width="8.7265625" style="160"/>
    <col min="18" max="18" width="20.36328125" customWidth="1"/>
  </cols>
  <sheetData>
    <row r="1" spans="1:21" ht="26" x14ac:dyDescent="0.6">
      <c r="A1" s="168" t="s">
        <v>179</v>
      </c>
      <c r="D1" s="95"/>
      <c r="E1" s="95"/>
      <c r="F1" s="95"/>
      <c r="G1" s="95"/>
      <c r="O1" s="95"/>
      <c r="P1" s="95"/>
      <c r="Q1" s="95"/>
      <c r="R1" s="95"/>
    </row>
    <row r="2" spans="1:21" x14ac:dyDescent="0.35">
      <c r="A2" t="s">
        <v>200</v>
      </c>
      <c r="D2" s="95"/>
      <c r="E2" s="95"/>
      <c r="F2" s="95"/>
      <c r="G2" s="95"/>
      <c r="O2" s="95"/>
      <c r="P2" s="95"/>
      <c r="Q2" s="95"/>
      <c r="R2" s="95"/>
    </row>
    <row r="3" spans="1:21" x14ac:dyDescent="0.35">
      <c r="A3" t="s">
        <v>195</v>
      </c>
      <c r="H3" s="95"/>
      <c r="I3" s="95"/>
      <c r="J3" s="95"/>
      <c r="K3" s="95"/>
      <c r="L3" s="95"/>
      <c r="O3" s="166"/>
      <c r="P3" s="95"/>
      <c r="Q3" s="95"/>
      <c r="R3" s="95"/>
      <c r="U3" s="166"/>
    </row>
    <row r="4" spans="1:21" x14ac:dyDescent="0.35">
      <c r="C4" s="166" t="s">
        <v>9</v>
      </c>
      <c r="D4" s="166" t="s">
        <v>36</v>
      </c>
      <c r="E4" s="166" t="s">
        <v>37</v>
      </c>
      <c r="F4" s="166" t="s">
        <v>38</v>
      </c>
      <c r="H4" s="166"/>
      <c r="I4" s="166"/>
      <c r="J4" s="166"/>
      <c r="K4" s="166"/>
      <c r="L4" s="166"/>
      <c r="O4" s="167"/>
      <c r="P4" s="166"/>
      <c r="Q4" s="166"/>
      <c r="R4" s="166"/>
      <c r="U4" s="166"/>
    </row>
    <row r="5" spans="1:21" x14ac:dyDescent="0.35">
      <c r="A5" s="96">
        <v>2010</v>
      </c>
      <c r="B5" s="96">
        <v>1</v>
      </c>
      <c r="C5" s="163">
        <v>16.688128113879003</v>
      </c>
      <c r="D5" s="163">
        <v>47.456426453143543</v>
      </c>
      <c r="E5" s="163">
        <v>3.890043297746145</v>
      </c>
      <c r="F5" s="163">
        <v>94.89008362989324</v>
      </c>
      <c r="H5" s="164"/>
      <c r="I5" s="164"/>
      <c r="J5" s="164"/>
      <c r="K5" s="164"/>
      <c r="L5" s="164"/>
      <c r="O5" s="75"/>
      <c r="P5" s="75"/>
      <c r="Q5" s="75"/>
      <c r="R5" s="75"/>
      <c r="T5" s="113"/>
    </row>
    <row r="6" spans="1:21" x14ac:dyDescent="0.35">
      <c r="A6" s="96"/>
      <c r="B6" s="96">
        <v>2</v>
      </c>
      <c r="C6" s="163">
        <v>32.548891955372873</v>
      </c>
      <c r="D6" s="163">
        <v>49.384286553141514</v>
      </c>
      <c r="E6" s="163">
        <v>7.7284327657075744</v>
      </c>
      <c r="F6" s="163">
        <v>96.445014679976509</v>
      </c>
      <c r="H6" s="164"/>
      <c r="I6" s="164"/>
      <c r="J6" s="164"/>
      <c r="K6" s="164"/>
      <c r="L6" s="164"/>
      <c r="O6" s="75"/>
      <c r="P6" s="75"/>
      <c r="Q6" s="75"/>
      <c r="R6" s="75"/>
      <c r="T6" s="113"/>
    </row>
    <row r="7" spans="1:21" x14ac:dyDescent="0.35">
      <c r="A7" s="96"/>
      <c r="B7" s="96">
        <v>3</v>
      </c>
      <c r="C7" s="163">
        <v>29.4130495049505</v>
      </c>
      <c r="D7" s="163">
        <v>48.396866627839266</v>
      </c>
      <c r="E7" s="163">
        <v>5.7254146767617948</v>
      </c>
      <c r="F7" s="163">
        <v>107.62713278974958</v>
      </c>
      <c r="H7" s="164"/>
      <c r="I7" s="164"/>
      <c r="J7" s="164"/>
      <c r="K7" s="164"/>
      <c r="L7" s="164"/>
      <c r="O7" s="75"/>
      <c r="P7" s="75"/>
      <c r="Q7" s="75"/>
      <c r="R7" s="75"/>
      <c r="T7" s="113"/>
    </row>
    <row r="8" spans="1:21" x14ac:dyDescent="0.35">
      <c r="A8" s="96"/>
      <c r="B8" s="96">
        <v>4</v>
      </c>
      <c r="C8" s="163">
        <v>48.192959999999999</v>
      </c>
      <c r="D8" s="163">
        <v>63.288353623188407</v>
      </c>
      <c r="E8" s="163">
        <v>6.1730539130434785</v>
      </c>
      <c r="F8" s="163">
        <v>103.31220289855072</v>
      </c>
      <c r="H8" s="164"/>
      <c r="I8" s="164"/>
      <c r="J8" s="164"/>
      <c r="K8" s="164"/>
      <c r="L8" s="164"/>
      <c r="O8" s="75"/>
      <c r="P8" s="75"/>
      <c r="Q8" s="75"/>
      <c r="R8" s="75"/>
      <c r="T8" s="113"/>
    </row>
    <row r="9" spans="1:21" x14ac:dyDescent="0.35">
      <c r="A9" s="96">
        <v>2011</v>
      </c>
      <c r="B9" s="96">
        <v>1</v>
      </c>
      <c r="C9" s="163">
        <v>33.643950857142862</v>
      </c>
      <c r="D9" s="163">
        <v>51.085212571428571</v>
      </c>
      <c r="E9" s="163">
        <v>2.082286857142857</v>
      </c>
      <c r="F9" s="163">
        <v>115.19399885714287</v>
      </c>
      <c r="H9" s="165"/>
      <c r="I9" s="165"/>
      <c r="J9" s="164"/>
      <c r="K9" s="164"/>
      <c r="L9" s="165"/>
      <c r="O9" s="75"/>
      <c r="P9" s="75"/>
      <c r="Q9" s="75"/>
      <c r="R9" s="75"/>
      <c r="T9" s="113"/>
    </row>
    <row r="10" spans="1:21" x14ac:dyDescent="0.35">
      <c r="A10" s="96"/>
      <c r="B10" s="96">
        <v>2</v>
      </c>
      <c r="C10" s="163">
        <v>36.438561728395065</v>
      </c>
      <c r="D10" s="163">
        <v>50.933450056116719</v>
      </c>
      <c r="E10" s="163">
        <v>1.3837008978675647</v>
      </c>
      <c r="F10" s="163">
        <v>100.51137037037039</v>
      </c>
      <c r="H10" s="164"/>
      <c r="I10" s="164"/>
      <c r="J10" s="164"/>
      <c r="K10" s="164"/>
      <c r="L10" s="164"/>
      <c r="O10" s="75"/>
      <c r="P10" s="75"/>
      <c r="Q10" s="75"/>
      <c r="R10" s="75"/>
      <c r="T10" s="113"/>
    </row>
    <row r="11" spans="1:21" x14ac:dyDescent="0.35">
      <c r="A11" s="96"/>
      <c r="B11" s="96">
        <v>3</v>
      </c>
      <c r="C11" s="163">
        <v>40.034266151297629</v>
      </c>
      <c r="D11" s="163">
        <v>56.695643290999449</v>
      </c>
      <c r="E11" s="163">
        <v>6.2435323025952512</v>
      </c>
      <c r="F11" s="163">
        <v>150.48559745996687</v>
      </c>
      <c r="H11" s="165"/>
      <c r="I11" s="165"/>
      <c r="J11" s="165"/>
      <c r="K11" s="164"/>
      <c r="L11" s="165"/>
      <c r="O11" s="75"/>
      <c r="P11" s="75"/>
      <c r="Q11" s="75"/>
      <c r="R11" s="75"/>
      <c r="T11" s="113"/>
    </row>
    <row r="12" spans="1:21" x14ac:dyDescent="0.35">
      <c r="A12" s="96"/>
      <c r="B12" s="96">
        <v>4</v>
      </c>
      <c r="C12" s="163">
        <v>41.316167304537991</v>
      </c>
      <c r="D12" s="163">
        <v>67.494375068343359</v>
      </c>
      <c r="E12" s="163">
        <v>3.737668124658283</v>
      </c>
      <c r="F12" s="163">
        <v>131.24946746856205</v>
      </c>
      <c r="H12" s="165"/>
      <c r="I12" s="165"/>
      <c r="J12" s="165"/>
      <c r="K12" s="164"/>
      <c r="L12" s="165"/>
      <c r="O12" s="75"/>
      <c r="P12" s="75"/>
      <c r="Q12" s="75"/>
      <c r="R12" s="75"/>
      <c r="T12" s="113"/>
    </row>
    <row r="13" spans="1:21" x14ac:dyDescent="0.35">
      <c r="A13" s="96">
        <v>2012</v>
      </c>
      <c r="B13" s="96">
        <v>1</v>
      </c>
      <c r="C13" s="163">
        <v>33.681364908503767</v>
      </c>
      <c r="D13" s="163">
        <v>62.418282561894507</v>
      </c>
      <c r="E13" s="163">
        <v>1.9119800861141012</v>
      </c>
      <c r="F13" s="163">
        <v>111.19205220667384</v>
      </c>
      <c r="H13" s="165"/>
      <c r="I13" s="165"/>
      <c r="J13" s="164"/>
      <c r="K13" s="164"/>
      <c r="L13" s="165"/>
      <c r="O13" s="75"/>
      <c r="P13" s="75"/>
      <c r="Q13" s="75"/>
      <c r="R13" s="75"/>
      <c r="T13" s="113"/>
    </row>
    <row r="14" spans="1:21" x14ac:dyDescent="0.35">
      <c r="A14" s="96"/>
      <c r="B14" s="96">
        <v>2</v>
      </c>
      <c r="C14" s="163">
        <v>39.873328738069993</v>
      </c>
      <c r="D14" s="163">
        <v>58.082973488865328</v>
      </c>
      <c r="E14" s="163">
        <v>4.7739644750795334</v>
      </c>
      <c r="F14" s="163">
        <v>120.95556892895016</v>
      </c>
      <c r="H14" s="164"/>
      <c r="I14" s="164"/>
      <c r="J14" s="164"/>
      <c r="K14" s="164"/>
      <c r="L14" s="164"/>
      <c r="O14" s="75"/>
      <c r="P14" s="75"/>
      <c r="Q14" s="75"/>
      <c r="R14" s="75"/>
      <c r="T14" s="113"/>
    </row>
    <row r="15" spans="1:21" x14ac:dyDescent="0.35">
      <c r="A15" s="96"/>
      <c r="B15" s="96">
        <v>3</v>
      </c>
      <c r="C15" s="163">
        <v>18.095077771939042</v>
      </c>
      <c r="D15" s="163">
        <v>59.654324224908038</v>
      </c>
      <c r="E15" s="163">
        <v>7.3506889122438253</v>
      </c>
      <c r="F15" s="163">
        <v>149.24520966894374</v>
      </c>
      <c r="H15" s="164"/>
      <c r="I15" s="164"/>
      <c r="J15" s="164"/>
      <c r="K15" s="164"/>
      <c r="L15" s="164"/>
      <c r="O15" s="75"/>
      <c r="P15" s="75"/>
      <c r="Q15" s="75"/>
      <c r="R15" s="75"/>
      <c r="T15" s="113"/>
    </row>
    <row r="16" spans="1:21" x14ac:dyDescent="0.35">
      <c r="A16" s="96"/>
      <c r="B16" s="96">
        <v>4</v>
      </c>
      <c r="C16" s="163">
        <v>7.5552168737060033</v>
      </c>
      <c r="D16" s="163">
        <v>58.312579192546572</v>
      </c>
      <c r="E16" s="163">
        <v>6.813909937888198</v>
      </c>
      <c r="F16" s="163">
        <v>120.004600931677</v>
      </c>
      <c r="H16" s="164"/>
      <c r="I16" s="164"/>
      <c r="J16" s="164"/>
      <c r="K16" s="164"/>
      <c r="L16" s="164"/>
      <c r="O16" s="75"/>
      <c r="P16" s="75"/>
      <c r="Q16" s="75"/>
      <c r="R16" s="75"/>
      <c r="T16" s="113"/>
    </row>
    <row r="17" spans="1:20" x14ac:dyDescent="0.35">
      <c r="A17" s="96">
        <v>2013</v>
      </c>
      <c r="B17" s="96">
        <v>1</v>
      </c>
      <c r="C17" s="163">
        <v>23.252619653767827</v>
      </c>
      <c r="D17" s="163">
        <v>57.772949083503065</v>
      </c>
      <c r="E17" s="163">
        <v>0.92920264765784133</v>
      </c>
      <c r="F17" s="163">
        <v>65.722292769857447</v>
      </c>
      <c r="H17" s="164"/>
      <c r="I17" s="164"/>
      <c r="J17" s="164"/>
      <c r="K17" s="164"/>
      <c r="L17" s="164"/>
      <c r="O17" s="75"/>
      <c r="P17" s="75"/>
      <c r="Q17" s="75"/>
      <c r="R17" s="75"/>
      <c r="T17" s="113"/>
    </row>
    <row r="18" spans="1:20" x14ac:dyDescent="0.35">
      <c r="A18" s="96"/>
      <c r="B18" s="96">
        <v>2</v>
      </c>
      <c r="C18" s="163">
        <v>10.531377386934672</v>
      </c>
      <c r="D18" s="163">
        <v>50.456234170854266</v>
      </c>
      <c r="E18" s="163">
        <v>8.1051688442211045</v>
      </c>
      <c r="F18" s="163">
        <v>123.83457437185928</v>
      </c>
      <c r="H18" s="164"/>
      <c r="I18" s="164"/>
      <c r="J18" s="164"/>
      <c r="K18" s="164"/>
      <c r="L18" s="164"/>
      <c r="O18" s="75"/>
      <c r="P18" s="75"/>
      <c r="Q18" s="75"/>
      <c r="R18" s="75"/>
      <c r="T18" s="113"/>
    </row>
    <row r="19" spans="1:20" x14ac:dyDescent="0.35">
      <c r="A19" s="96"/>
      <c r="B19" s="96">
        <v>3</v>
      </c>
      <c r="C19" s="163">
        <v>0.14319346857991094</v>
      </c>
      <c r="D19" s="163">
        <v>72.533336467095509</v>
      </c>
      <c r="E19" s="163">
        <v>8.4805601187530932</v>
      </c>
      <c r="F19" s="163">
        <v>156.47393221177634</v>
      </c>
      <c r="H19" s="165"/>
      <c r="I19" s="165"/>
      <c r="J19" s="165"/>
      <c r="K19" s="164"/>
      <c r="L19" s="164"/>
      <c r="O19" s="75"/>
      <c r="P19" s="75"/>
      <c r="Q19" s="75"/>
      <c r="R19" s="75"/>
      <c r="T19" s="113"/>
    </row>
    <row r="20" spans="1:20" x14ac:dyDescent="0.35">
      <c r="A20" s="96"/>
      <c r="B20" s="96">
        <v>4</v>
      </c>
      <c r="C20" s="163">
        <v>-2.1676584887144261</v>
      </c>
      <c r="D20" s="163">
        <v>61.321841511285577</v>
      </c>
      <c r="E20" s="163">
        <v>5.9567139352306198</v>
      </c>
      <c r="F20" s="163">
        <v>157.11177134445538</v>
      </c>
      <c r="H20" s="165"/>
      <c r="I20" s="165"/>
      <c r="J20" s="165"/>
      <c r="K20" s="164"/>
      <c r="L20" s="164"/>
      <c r="O20" s="75"/>
      <c r="P20" s="75"/>
      <c r="Q20" s="75"/>
      <c r="R20" s="75"/>
      <c r="T20" s="113"/>
    </row>
    <row r="21" spans="1:20" x14ac:dyDescent="0.35">
      <c r="A21" s="96">
        <v>2014</v>
      </c>
      <c r="B21" s="96">
        <v>1</v>
      </c>
      <c r="C21" s="163">
        <v>27.756780288461542</v>
      </c>
      <c r="D21" s="163">
        <v>58.181198557692312</v>
      </c>
      <c r="E21" s="163">
        <v>2.9246057692307694</v>
      </c>
      <c r="F21" s="163">
        <v>92.370691826923078</v>
      </c>
      <c r="H21" s="164"/>
      <c r="I21" s="164"/>
      <c r="J21" s="164"/>
      <c r="K21" s="164"/>
      <c r="L21" s="164"/>
      <c r="O21" s="75"/>
      <c r="P21" s="75"/>
      <c r="Q21" s="75"/>
      <c r="R21" s="75"/>
      <c r="T21" s="113"/>
    </row>
    <row r="22" spans="1:20" x14ac:dyDescent="0.35">
      <c r="A22" s="96"/>
      <c r="B22" s="96">
        <v>2</v>
      </c>
      <c r="C22" s="163">
        <v>13.179103822557812</v>
      </c>
      <c r="D22" s="163">
        <v>42.958554978763573</v>
      </c>
      <c r="E22" s="163">
        <v>3.2066319018404914</v>
      </c>
      <c r="F22" s="163">
        <v>128.36282680509677</v>
      </c>
      <c r="H22" s="164"/>
      <c r="I22" s="165"/>
      <c r="J22" s="165"/>
      <c r="K22" s="164"/>
      <c r="L22" s="164"/>
      <c r="O22" s="75"/>
      <c r="P22" s="75"/>
      <c r="Q22" s="75"/>
      <c r="R22" s="75"/>
      <c r="T22" s="113"/>
    </row>
    <row r="23" spans="1:20" x14ac:dyDescent="0.35">
      <c r="A23" s="96"/>
      <c r="B23" s="96">
        <v>3</v>
      </c>
      <c r="C23" s="163">
        <v>16.534325418994413</v>
      </c>
      <c r="D23" s="163">
        <v>55.871914804469263</v>
      </c>
      <c r="E23" s="163">
        <v>2.8196475791433886</v>
      </c>
      <c r="F23" s="163">
        <v>172.76974674115456</v>
      </c>
      <c r="H23" s="164"/>
      <c r="I23" s="164"/>
      <c r="J23" s="164"/>
      <c r="K23" s="164"/>
      <c r="L23" s="164"/>
      <c r="O23" s="75"/>
      <c r="P23" s="75"/>
      <c r="Q23" s="75"/>
      <c r="R23" s="75"/>
      <c r="T23" s="113"/>
    </row>
    <row r="24" spans="1:20" x14ac:dyDescent="0.35">
      <c r="A24" s="96"/>
      <c r="B24" s="96">
        <v>4</v>
      </c>
      <c r="C24" s="163">
        <v>4.616719925685091</v>
      </c>
      <c r="D24" s="163">
        <v>46.068445889456569</v>
      </c>
      <c r="E24" s="163">
        <v>3.0874143056200651</v>
      </c>
      <c r="F24" s="163">
        <v>146.91209289363678</v>
      </c>
      <c r="H24" s="165"/>
      <c r="I24" s="165"/>
      <c r="J24" s="165"/>
      <c r="K24" s="164"/>
      <c r="L24" s="164"/>
      <c r="O24" s="75"/>
      <c r="P24" s="75"/>
      <c r="Q24" s="75"/>
      <c r="R24" s="75"/>
      <c r="T24" s="113"/>
    </row>
    <row r="25" spans="1:20" x14ac:dyDescent="0.35">
      <c r="A25" s="96">
        <v>2015</v>
      </c>
      <c r="B25" s="96">
        <v>1</v>
      </c>
      <c r="C25" s="163">
        <v>-0.13912517321016166</v>
      </c>
      <c r="D25" s="163">
        <v>47.036584295612002</v>
      </c>
      <c r="E25" s="163">
        <v>6.7789422632794452</v>
      </c>
      <c r="F25" s="163">
        <v>131.21413394919168</v>
      </c>
      <c r="H25" s="164"/>
      <c r="I25" s="164"/>
      <c r="J25" s="164"/>
      <c r="K25" s="164"/>
      <c r="L25" s="164"/>
      <c r="O25" s="75"/>
      <c r="P25" s="75"/>
      <c r="Q25" s="75"/>
      <c r="R25" s="75"/>
      <c r="T25" s="113"/>
    </row>
    <row r="26" spans="1:20" x14ac:dyDescent="0.35">
      <c r="A26" s="96"/>
      <c r="B26" s="96">
        <v>2</v>
      </c>
      <c r="C26" s="163">
        <v>-15.855399909828675</v>
      </c>
      <c r="D26" s="163">
        <v>58.715172678088372</v>
      </c>
      <c r="E26" s="163">
        <v>7.9217087466185756</v>
      </c>
      <c r="F26" s="163">
        <v>106.00977096483318</v>
      </c>
      <c r="H26" s="164"/>
      <c r="I26" s="164"/>
      <c r="J26" s="164"/>
      <c r="K26" s="164"/>
      <c r="L26" s="164"/>
      <c r="O26" s="75"/>
      <c r="P26" s="75"/>
      <c r="Q26" s="75"/>
      <c r="R26" s="75"/>
      <c r="T26" s="113"/>
    </row>
    <row r="27" spans="1:20" x14ac:dyDescent="0.35">
      <c r="A27" s="96"/>
      <c r="B27" s="96">
        <v>3</v>
      </c>
      <c r="C27" s="163">
        <v>-8.2828368888888892</v>
      </c>
      <c r="D27" s="163">
        <v>56.781596444444446</v>
      </c>
      <c r="E27" s="163">
        <v>8.483640888888889</v>
      </c>
      <c r="F27" s="163">
        <v>135.47707777777777</v>
      </c>
      <c r="H27" s="164"/>
      <c r="I27" s="164"/>
      <c r="J27" s="164"/>
      <c r="K27" s="164"/>
      <c r="L27" s="164"/>
      <c r="O27" s="75"/>
      <c r="P27" s="75"/>
      <c r="Q27" s="75"/>
      <c r="R27" s="75"/>
    </row>
    <row r="28" spans="1:20" x14ac:dyDescent="0.35">
      <c r="A28" s="96"/>
      <c r="B28" s="96">
        <v>4</v>
      </c>
      <c r="C28" s="163">
        <v>-17.966480956598758</v>
      </c>
      <c r="D28" s="163">
        <v>41.773572187776793</v>
      </c>
      <c r="E28" s="163">
        <v>5.456118689105403</v>
      </c>
      <c r="F28" s="163">
        <v>130.6957519929141</v>
      </c>
      <c r="H28" s="164"/>
      <c r="I28" s="164"/>
      <c r="J28" s="164"/>
      <c r="K28" s="164"/>
      <c r="L28" s="164"/>
      <c r="O28" s="75"/>
      <c r="P28" s="75"/>
      <c r="Q28" s="75"/>
      <c r="R28" s="75"/>
      <c r="T28" s="113"/>
    </row>
    <row r="29" spans="1:20" x14ac:dyDescent="0.35">
      <c r="A29" s="96">
        <v>2016</v>
      </c>
      <c r="B29" s="96">
        <v>1</v>
      </c>
      <c r="C29" s="163">
        <v>-1.580226366001735</v>
      </c>
      <c r="D29" s="163">
        <v>47.173726799653089</v>
      </c>
      <c r="E29" s="163">
        <v>7.7269739809193423</v>
      </c>
      <c r="F29" s="163">
        <v>91.612150910667836</v>
      </c>
      <c r="H29" s="164"/>
      <c r="I29" s="164"/>
      <c r="J29" s="164"/>
      <c r="K29" s="164"/>
      <c r="L29" s="164"/>
      <c r="O29" s="75"/>
      <c r="P29" s="75"/>
      <c r="Q29" s="75"/>
      <c r="R29" s="75"/>
      <c r="T29" s="113"/>
    </row>
    <row r="30" spans="1:20" x14ac:dyDescent="0.35">
      <c r="A30" s="96"/>
      <c r="B30" s="96">
        <v>2</v>
      </c>
      <c r="C30" s="163">
        <v>13.643988535031847</v>
      </c>
      <c r="D30" s="163">
        <v>54.162157961783443</v>
      </c>
      <c r="E30" s="163">
        <v>1.3404488322717623</v>
      </c>
      <c r="F30" s="163">
        <v>117.63849171974523</v>
      </c>
      <c r="H30" s="164"/>
      <c r="I30" s="164"/>
      <c r="J30" s="164"/>
      <c r="K30" s="164"/>
      <c r="L30" s="164"/>
      <c r="O30" s="75"/>
      <c r="P30" s="75"/>
      <c r="Q30" s="75"/>
      <c r="R30" s="75"/>
      <c r="T30" s="113"/>
    </row>
    <row r="31" spans="1:20" x14ac:dyDescent="0.35">
      <c r="A31" s="96"/>
      <c r="B31" s="96">
        <v>3</v>
      </c>
      <c r="C31" s="163">
        <v>17.755160234899328</v>
      </c>
      <c r="D31" s="163">
        <v>107.55410654362416</v>
      </c>
      <c r="E31" s="163">
        <v>2.9988309563758389</v>
      </c>
      <c r="F31" s="163">
        <v>144.74159228187918</v>
      </c>
      <c r="H31" s="164"/>
      <c r="I31" s="164"/>
      <c r="J31" s="164"/>
      <c r="K31" s="164"/>
      <c r="L31" s="164"/>
      <c r="O31" s="75"/>
      <c r="P31" s="75"/>
      <c r="Q31" s="75"/>
      <c r="R31" s="75"/>
      <c r="T31" s="113"/>
    </row>
    <row r="32" spans="1:20" x14ac:dyDescent="0.35">
      <c r="A32" s="96"/>
      <c r="B32" s="96">
        <v>4</v>
      </c>
      <c r="C32" s="163">
        <v>29.107792186201163</v>
      </c>
      <c r="D32" s="163">
        <v>49.743199085619288</v>
      </c>
      <c r="E32" s="163">
        <v>2.7922173732335827</v>
      </c>
      <c r="F32" s="163">
        <v>128.57455278470491</v>
      </c>
      <c r="H32" s="164"/>
      <c r="I32" s="164"/>
      <c r="J32" s="164"/>
      <c r="K32" s="164"/>
      <c r="L32" s="164"/>
      <c r="O32" s="75"/>
      <c r="P32" s="75"/>
      <c r="Q32" s="75"/>
      <c r="R32" s="75"/>
      <c r="T32" s="113"/>
    </row>
    <row r="33" spans="1:20" x14ac:dyDescent="0.35">
      <c r="A33" s="96">
        <v>2017</v>
      </c>
      <c r="B33" s="96">
        <v>1</v>
      </c>
      <c r="C33" s="163">
        <v>16.744099877700773</v>
      </c>
      <c r="D33" s="163">
        <v>35.842895230330207</v>
      </c>
      <c r="E33" s="163">
        <v>1.7359258051365676</v>
      </c>
      <c r="F33" s="163">
        <v>88.134951487973908</v>
      </c>
      <c r="H33" s="164"/>
      <c r="I33" s="164"/>
      <c r="J33" s="164"/>
      <c r="K33" s="164"/>
      <c r="L33" s="164"/>
      <c r="O33" s="75"/>
      <c r="P33" s="75"/>
      <c r="Q33" s="75"/>
      <c r="R33" s="75"/>
      <c r="T33" s="113"/>
    </row>
    <row r="34" spans="1:20" x14ac:dyDescent="0.35">
      <c r="A34" s="96"/>
      <c r="B34" s="96">
        <v>2</v>
      </c>
      <c r="C34" s="163">
        <v>-11.657205645161289</v>
      </c>
      <c r="D34" s="163">
        <v>55.144893548387095</v>
      </c>
      <c r="E34" s="163">
        <v>1.0323592741935483</v>
      </c>
      <c r="F34" s="163">
        <v>274.48135000000002</v>
      </c>
      <c r="H34" s="164"/>
      <c r="I34" s="164"/>
      <c r="J34" s="164"/>
      <c r="K34" s="164"/>
      <c r="L34" s="164"/>
      <c r="O34" s="75"/>
      <c r="P34" s="75"/>
      <c r="Q34" s="75"/>
      <c r="R34" s="75"/>
      <c r="T34" s="113"/>
    </row>
    <row r="35" spans="1:20" x14ac:dyDescent="0.35">
      <c r="A35" s="96"/>
      <c r="B35" s="96">
        <v>3</v>
      </c>
      <c r="C35" s="163">
        <v>13.805481792717089</v>
      </c>
      <c r="D35" s="163">
        <v>66.876764705882351</v>
      </c>
      <c r="E35" s="163">
        <v>2.3869787915166065</v>
      </c>
      <c r="F35" s="163">
        <v>144.80453221288516</v>
      </c>
      <c r="H35" s="164"/>
      <c r="I35" s="164"/>
      <c r="J35" s="164"/>
      <c r="K35" s="164"/>
      <c r="L35" s="164"/>
      <c r="O35" s="75"/>
      <c r="P35" s="75"/>
      <c r="Q35" s="75"/>
      <c r="R35" s="75"/>
      <c r="T35" s="113"/>
    </row>
    <row r="36" spans="1:20" x14ac:dyDescent="0.35">
      <c r="A36" s="96"/>
      <c r="B36" s="96">
        <v>4</v>
      </c>
      <c r="C36" s="163">
        <v>12.202217857142857</v>
      </c>
      <c r="D36" s="163">
        <v>62.137213492063495</v>
      </c>
      <c r="E36" s="163">
        <v>4.4212972222222229</v>
      </c>
      <c r="F36" s="163">
        <v>178.36120000000003</v>
      </c>
      <c r="H36" s="164"/>
      <c r="I36" s="164"/>
      <c r="J36" s="164"/>
      <c r="K36" s="164"/>
      <c r="L36" s="164"/>
      <c r="O36" s="75"/>
      <c r="P36" s="75"/>
      <c r="Q36" s="75"/>
      <c r="R36" s="75"/>
      <c r="T36" s="113"/>
    </row>
    <row r="37" spans="1:20" x14ac:dyDescent="0.35">
      <c r="A37" s="96">
        <v>2018</v>
      </c>
      <c r="B37" s="96">
        <v>1</v>
      </c>
      <c r="C37" s="163">
        <v>19.936221394984329</v>
      </c>
      <c r="D37" s="163">
        <v>35.746111285266458</v>
      </c>
      <c r="E37" s="163">
        <v>7.4322566614420076</v>
      </c>
      <c r="F37" s="163">
        <v>98.777387147335432</v>
      </c>
      <c r="H37" s="95"/>
      <c r="I37" s="95"/>
      <c r="J37" s="95"/>
      <c r="K37" s="164"/>
      <c r="L37" s="164"/>
      <c r="O37" s="75"/>
      <c r="P37" s="75"/>
      <c r="Q37" s="75"/>
      <c r="R37" s="75"/>
      <c r="T37" s="113"/>
    </row>
    <row r="38" spans="1:20" x14ac:dyDescent="0.35">
      <c r="A38" s="96"/>
      <c r="B38" s="96">
        <v>2</v>
      </c>
      <c r="C38" s="163">
        <v>-7.3853492859899657</v>
      </c>
      <c r="D38" s="163">
        <v>32.504654573523737</v>
      </c>
      <c r="E38" s="163">
        <v>2.1540602084137399</v>
      </c>
      <c r="F38" s="163">
        <v>96.338918178309527</v>
      </c>
      <c r="H38" s="164"/>
      <c r="I38" s="164"/>
      <c r="J38" s="164"/>
      <c r="K38" s="164"/>
      <c r="L38" s="164"/>
      <c r="O38" s="75"/>
      <c r="P38" s="75"/>
      <c r="Q38" s="75"/>
      <c r="R38" s="75"/>
      <c r="T38" s="113"/>
    </row>
    <row r="39" spans="1:20" x14ac:dyDescent="0.35">
      <c r="A39" s="96"/>
      <c r="B39" s="96">
        <v>3</v>
      </c>
      <c r="C39" s="163">
        <v>27.076669207317078</v>
      </c>
      <c r="D39" s="163">
        <v>58.371266768292692</v>
      </c>
      <c r="E39" s="163">
        <v>4.5701726371951228</v>
      </c>
      <c r="F39" s="163">
        <v>105.38406211890245</v>
      </c>
      <c r="H39" s="162"/>
      <c r="I39" s="162"/>
      <c r="J39" s="162"/>
      <c r="K39" s="164"/>
      <c r="L39" s="162"/>
      <c r="O39" s="75"/>
      <c r="P39" s="75"/>
      <c r="Q39" s="75"/>
      <c r="R39" s="75"/>
      <c r="T39" s="113"/>
    </row>
    <row r="40" spans="1:20" x14ac:dyDescent="0.35">
      <c r="A40" s="96"/>
      <c r="B40" s="96">
        <v>4</v>
      </c>
      <c r="C40" s="163">
        <v>9.9803358547655083</v>
      </c>
      <c r="D40" s="163">
        <v>45.581632375189116</v>
      </c>
      <c r="E40" s="163">
        <v>3.4232015885022697</v>
      </c>
      <c r="F40" s="163">
        <v>92.214237897125585</v>
      </c>
      <c r="H40" s="162"/>
      <c r="I40" s="162"/>
      <c r="J40" s="162"/>
      <c r="K40" s="164"/>
      <c r="L40" s="162"/>
      <c r="O40" s="75"/>
      <c r="P40" s="75"/>
      <c r="Q40" s="75"/>
      <c r="R40" s="75"/>
      <c r="T40" s="113"/>
    </row>
    <row r="41" spans="1:20" x14ac:dyDescent="0.35">
      <c r="A41" s="96">
        <v>2019</v>
      </c>
      <c r="B41" s="96">
        <v>1</v>
      </c>
      <c r="C41" s="163">
        <v>23.419655509590072</v>
      </c>
      <c r="D41" s="163">
        <v>35.047301241068077</v>
      </c>
      <c r="E41" s="163">
        <v>2.8541594584430241</v>
      </c>
      <c r="F41" s="163">
        <v>92.793499435878161</v>
      </c>
      <c r="H41" s="162"/>
      <c r="I41" s="162"/>
      <c r="J41" s="162"/>
      <c r="K41" s="164"/>
      <c r="L41" s="162"/>
      <c r="O41" s="75"/>
      <c r="P41" s="75"/>
      <c r="Q41" s="75"/>
      <c r="R41" s="75"/>
      <c r="T41" s="113"/>
    </row>
    <row r="42" spans="1:20" x14ac:dyDescent="0.35">
      <c r="A42" s="96"/>
      <c r="B42" s="96">
        <v>2</v>
      </c>
      <c r="C42" s="163">
        <v>23.555249445676271</v>
      </c>
      <c r="D42" s="163">
        <v>34.885995565410198</v>
      </c>
      <c r="E42" s="163">
        <v>2.6419855875831484</v>
      </c>
      <c r="F42" s="163">
        <v>106.22397154471544</v>
      </c>
      <c r="H42" s="162"/>
      <c r="I42" s="162"/>
      <c r="J42" s="162"/>
      <c r="K42" s="164"/>
      <c r="L42" s="162"/>
      <c r="O42" s="75"/>
      <c r="P42" s="75"/>
      <c r="Q42" s="75"/>
      <c r="R42" s="75"/>
      <c r="T42" s="113"/>
    </row>
    <row r="43" spans="1:20" x14ac:dyDescent="0.35">
      <c r="A43" s="96"/>
      <c r="B43" s="96">
        <v>3</v>
      </c>
      <c r="C43" s="163">
        <v>19.404193265007322</v>
      </c>
      <c r="D43" s="163">
        <v>33.490392386530019</v>
      </c>
      <c r="E43" s="163">
        <v>2.8232928257686676</v>
      </c>
      <c r="F43" s="163">
        <v>113.47432137628113</v>
      </c>
      <c r="H43" s="162"/>
      <c r="I43" s="162"/>
      <c r="J43" s="162"/>
      <c r="K43" s="164"/>
      <c r="L43" s="162"/>
      <c r="O43" s="75"/>
      <c r="P43" s="75"/>
      <c r="Q43" s="75"/>
      <c r="R43" s="75"/>
      <c r="T43" s="113"/>
    </row>
    <row r="44" spans="1:20" x14ac:dyDescent="0.35">
      <c r="A44" s="96"/>
      <c r="B44" s="96">
        <v>4</v>
      </c>
      <c r="C44" s="163">
        <v>21.854137805322644</v>
      </c>
      <c r="D44" s="163">
        <v>25.304507838133436</v>
      </c>
      <c r="E44" s="163">
        <v>0.97859168793292028</v>
      </c>
      <c r="F44" s="163">
        <v>82.311510754648197</v>
      </c>
      <c r="H44" s="162"/>
      <c r="I44" s="162"/>
      <c r="J44" s="162"/>
      <c r="K44" s="164"/>
      <c r="L44" s="162"/>
      <c r="O44" s="75"/>
      <c r="P44" s="75"/>
      <c r="Q44" s="75"/>
      <c r="R44" s="75"/>
      <c r="T44" s="113"/>
    </row>
    <row r="45" spans="1:20" x14ac:dyDescent="0.35">
      <c r="A45" s="96">
        <v>2020</v>
      </c>
      <c r="B45" s="96">
        <v>1</v>
      </c>
      <c r="C45" s="163">
        <v>36.928444924406058</v>
      </c>
      <c r="D45" s="163">
        <v>14.069801295896331</v>
      </c>
      <c r="E45" s="163">
        <v>1.0279161267098633</v>
      </c>
      <c r="F45" s="163">
        <v>37.429115550755952</v>
      </c>
      <c r="H45" s="162"/>
      <c r="I45" s="162"/>
      <c r="J45" s="162"/>
      <c r="K45" s="164"/>
      <c r="L45" s="162"/>
      <c r="O45" s="75"/>
      <c r="P45" s="75"/>
      <c r="Q45" s="75"/>
      <c r="R45" s="75"/>
      <c r="T45" s="113"/>
    </row>
    <row r="46" spans="1:20" x14ac:dyDescent="0.35">
      <c r="A46" s="96"/>
      <c r="B46" s="96">
        <v>2</v>
      </c>
      <c r="C46" s="163">
        <v>22.234352941176471</v>
      </c>
      <c r="D46" s="163">
        <v>-4.3255961746661855</v>
      </c>
      <c r="E46" s="163">
        <v>1.8372327679538072</v>
      </c>
      <c r="F46" s="163">
        <v>19.028786719595814</v>
      </c>
      <c r="H46" s="162"/>
      <c r="I46" s="162"/>
      <c r="J46" s="162"/>
      <c r="K46" s="164"/>
      <c r="L46" s="162"/>
      <c r="O46" s="75"/>
      <c r="P46" s="75"/>
      <c r="Q46" s="75"/>
      <c r="R46" s="75"/>
      <c r="T46" s="113"/>
    </row>
    <row r="47" spans="1:20" x14ac:dyDescent="0.35">
      <c r="A47" s="96"/>
      <c r="B47" s="96">
        <v>3</v>
      </c>
      <c r="C47" s="163">
        <v>61.80326988636363</v>
      </c>
      <c r="D47" s="163">
        <v>43.491733664772731</v>
      </c>
      <c r="E47" s="163">
        <v>2.1361012073863637</v>
      </c>
      <c r="F47" s="163">
        <v>94.495999999999995</v>
      </c>
      <c r="H47" s="162"/>
      <c r="I47" s="162"/>
      <c r="J47" s="162"/>
      <c r="K47" s="162"/>
      <c r="L47" s="162"/>
      <c r="O47" s="75"/>
      <c r="P47" s="75"/>
      <c r="Q47" s="75"/>
      <c r="R47" s="75"/>
      <c r="T47" s="113"/>
    </row>
    <row r="48" spans="1:20" x14ac:dyDescent="0.35">
      <c r="A48" s="96"/>
      <c r="B48" s="96">
        <v>4</v>
      </c>
      <c r="C48" s="163">
        <v>72.21389328621909</v>
      </c>
      <c r="D48" s="163">
        <v>54.178680565371032</v>
      </c>
      <c r="E48" s="163">
        <v>1.2855462897526504</v>
      </c>
      <c r="F48" s="163">
        <v>107.36189752650178</v>
      </c>
      <c r="H48" s="162"/>
      <c r="I48" s="162"/>
      <c r="J48" s="162"/>
      <c r="K48" s="162"/>
      <c r="L48" s="162"/>
      <c r="O48" s="75"/>
      <c r="P48" s="75"/>
      <c r="Q48" s="75"/>
      <c r="R48" s="75"/>
      <c r="T48" s="113"/>
    </row>
    <row r="49" spans="1:20" x14ac:dyDescent="0.35">
      <c r="A49" s="96">
        <v>2021</v>
      </c>
      <c r="B49" s="96">
        <v>1</v>
      </c>
      <c r="C49" s="163">
        <v>93.490350331819798</v>
      </c>
      <c r="D49" s="163">
        <v>33.475241005937832</v>
      </c>
      <c r="E49" s="163">
        <v>1.1356105483758296</v>
      </c>
      <c r="F49" s="163">
        <v>77.718669228082447</v>
      </c>
      <c r="H49" s="162"/>
      <c r="I49" s="162"/>
      <c r="J49" s="162"/>
      <c r="K49" s="162"/>
      <c r="L49" s="162"/>
      <c r="O49" s="75"/>
      <c r="P49" s="75"/>
      <c r="Q49" s="75"/>
      <c r="R49" s="75"/>
      <c r="T49" s="113"/>
    </row>
    <row r="50" spans="1:20" x14ac:dyDescent="0.35">
      <c r="A50" s="96"/>
      <c r="B50" s="96">
        <v>2</v>
      </c>
      <c r="C50" s="163">
        <v>99.903903614457846</v>
      </c>
      <c r="D50" s="163">
        <v>53.005587607573155</v>
      </c>
      <c r="E50" s="163">
        <v>3.6422027538726338</v>
      </c>
      <c r="F50" s="163">
        <v>118.6719721170396</v>
      </c>
      <c r="H50" s="162"/>
      <c r="I50" s="162"/>
      <c r="J50" s="162"/>
      <c r="K50" s="162"/>
      <c r="L50" s="162"/>
      <c r="O50" s="75"/>
      <c r="P50" s="75"/>
      <c r="Q50" s="75"/>
      <c r="R50" s="75"/>
      <c r="T50" s="113"/>
    </row>
    <row r="51" spans="1:20" x14ac:dyDescent="0.35">
      <c r="A51" s="96"/>
      <c r="B51" s="96">
        <v>3</v>
      </c>
      <c r="C51" s="163">
        <v>50.651000000000003</v>
      </c>
      <c r="D51" s="163">
        <v>51.533999999999999</v>
      </c>
      <c r="E51" s="163">
        <v>2.8740000000000001</v>
      </c>
      <c r="F51" s="163">
        <v>142.82599999999999</v>
      </c>
      <c r="G51" s="162"/>
      <c r="H51" s="162"/>
      <c r="I51" s="162"/>
      <c r="J51" s="162"/>
      <c r="K51" s="162"/>
      <c r="L51" s="162"/>
      <c r="O51" s="75"/>
      <c r="P51" s="75"/>
      <c r="Q51" s="75"/>
      <c r="R51" s="75"/>
      <c r="T51" s="113"/>
    </row>
    <row r="52" spans="1:20" x14ac:dyDescent="0.35">
      <c r="B52" s="96"/>
    </row>
    <row r="54" spans="1:20" x14ac:dyDescent="0.35">
      <c r="A54" t="s">
        <v>183</v>
      </c>
    </row>
  </sheetData>
  <conditionalFormatting sqref="A1:A2">
    <cfRule type="cellIs" dxfId="4" priority="4" stopIfTrue="1" operator="lessThan">
      <formula>0</formula>
    </cfRule>
  </conditionalFormatting>
  <conditionalFormatting sqref="A9 A17 A25 A33 A41 A49">
    <cfRule type="cellIs" dxfId="3" priority="3" stopIfTrue="1" operator="lessThan">
      <formula>0</formula>
    </cfRule>
  </conditionalFormatting>
  <conditionalFormatting sqref="A7:B7 A15 A23 A31 A39 A47">
    <cfRule type="cellIs" dxfId="2" priority="2" stopIfTrue="1" operator="lessThan">
      <formula>0</formula>
    </cfRule>
  </conditionalFormatting>
  <conditionalFormatting sqref="B11 B15 B19 B23 B27 B31 B35 B39 B43 B47 B51">
    <cfRule type="cellIs" dxfId="1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54" zoomScaleNormal="54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4.5" x14ac:dyDescent="0.35"/>
  <cols>
    <col min="2" max="2" width="8.7265625" customWidth="1"/>
    <col min="3" max="3" width="11.08984375" style="49" bestFit="1" customWidth="1"/>
    <col min="4" max="4" width="8.7265625" style="49"/>
  </cols>
  <sheetData>
    <row r="1" spans="1:4" ht="26" x14ac:dyDescent="0.6">
      <c r="A1" s="168" t="s">
        <v>192</v>
      </c>
    </row>
    <row r="2" spans="1:4" x14ac:dyDescent="0.35">
      <c r="A2" t="s">
        <v>201</v>
      </c>
    </row>
    <row r="3" spans="1:4" x14ac:dyDescent="0.35">
      <c r="C3" s="49" t="s">
        <v>190</v>
      </c>
      <c r="D3" s="49" t="s">
        <v>61</v>
      </c>
    </row>
    <row r="4" spans="1:4" x14ac:dyDescent="0.35">
      <c r="A4" t="s">
        <v>122</v>
      </c>
      <c r="B4" t="s">
        <v>189</v>
      </c>
      <c r="C4" s="49">
        <v>220000</v>
      </c>
      <c r="D4" s="49">
        <v>8400</v>
      </c>
    </row>
    <row r="5" spans="1:4" x14ac:dyDescent="0.35">
      <c r="B5" t="s">
        <v>184</v>
      </c>
      <c r="C5" s="49">
        <v>160000</v>
      </c>
      <c r="D5" s="49">
        <v>10000</v>
      </c>
    </row>
    <row r="6" spans="1:4" x14ac:dyDescent="0.35">
      <c r="A6" t="s">
        <v>121</v>
      </c>
      <c r="B6" t="s">
        <v>188</v>
      </c>
      <c r="C6" s="49">
        <v>169000</v>
      </c>
    </row>
    <row r="7" spans="1:4" x14ac:dyDescent="0.35">
      <c r="B7" t="s">
        <v>187</v>
      </c>
      <c r="C7" s="49">
        <v>132000</v>
      </c>
      <c r="D7" s="49">
        <v>14000</v>
      </c>
    </row>
    <row r="8" spans="1:4" x14ac:dyDescent="0.35">
      <c r="B8" t="s">
        <v>186</v>
      </c>
      <c r="C8" s="49">
        <v>64000</v>
      </c>
    </row>
    <row r="9" spans="1:4" x14ac:dyDescent="0.35">
      <c r="B9" t="s">
        <v>185</v>
      </c>
      <c r="C9" s="49">
        <v>58000</v>
      </c>
    </row>
    <row r="10" spans="1:4" x14ac:dyDescent="0.35">
      <c r="B10" t="s">
        <v>184</v>
      </c>
      <c r="C10" s="49">
        <v>105000</v>
      </c>
      <c r="D10" s="49">
        <v>20000</v>
      </c>
    </row>
    <row r="12" spans="1:4" x14ac:dyDescent="0.35">
      <c r="A12" t="s">
        <v>191</v>
      </c>
    </row>
  </sheetData>
  <conditionalFormatting sqref="A1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="68" zoomScaleNormal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4.5" x14ac:dyDescent="0.35"/>
  <cols>
    <col min="1" max="1" width="11" style="76" bestFit="1" customWidth="1"/>
    <col min="2" max="9" width="11" style="76" customWidth="1"/>
    <col min="10" max="11" width="14.6328125" style="76" customWidth="1"/>
    <col min="12" max="14" width="17.08984375" style="49" customWidth="1"/>
    <col min="15" max="16" width="8.7265625" style="49"/>
    <col min="17" max="17" width="9.08984375" style="49" bestFit="1" customWidth="1"/>
    <col min="18" max="23" width="8.7265625" style="49"/>
    <col min="24" max="24" width="9.08984375" style="49" bestFit="1" customWidth="1"/>
    <col min="25" max="25" width="8.7265625" style="49"/>
    <col min="26" max="26" width="9.90625" style="49" customWidth="1"/>
    <col min="27" max="28" width="8.7265625" style="49"/>
    <col min="29" max="32" width="17.1796875" style="49" bestFit="1" customWidth="1"/>
    <col min="33" max="34" width="16.08984375" style="49" bestFit="1" customWidth="1"/>
    <col min="35" max="36" width="10.08984375" style="49" bestFit="1" customWidth="1"/>
    <col min="37" max="16384" width="8.7265625" style="49"/>
  </cols>
  <sheetData>
    <row r="1" spans="1:21" ht="26" x14ac:dyDescent="0.6">
      <c r="A1" s="51" t="s">
        <v>202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21" x14ac:dyDescent="0.35">
      <c r="A2" s="49" t="s">
        <v>203</v>
      </c>
      <c r="B2" s="49"/>
      <c r="C2" s="49"/>
      <c r="D2" s="49"/>
      <c r="E2" s="49"/>
      <c r="F2" s="49"/>
      <c r="G2" s="49"/>
      <c r="H2" s="49"/>
      <c r="I2" s="49"/>
      <c r="J2" s="49"/>
      <c r="K2" s="49"/>
      <c r="T2" s="48"/>
      <c r="U2"/>
    </row>
    <row r="3" spans="1:21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T3" s="48"/>
      <c r="U3"/>
    </row>
    <row r="4" spans="1:21" x14ac:dyDescent="0.35">
      <c r="A4" s="49"/>
      <c r="B4" s="49" t="s">
        <v>193</v>
      </c>
      <c r="C4" s="49"/>
      <c r="D4" s="49"/>
      <c r="F4" s="49"/>
      <c r="G4" s="49"/>
      <c r="H4" s="49"/>
      <c r="I4" s="49" t="s">
        <v>194</v>
      </c>
      <c r="J4" s="49"/>
      <c r="K4" s="49"/>
      <c r="T4" s="48"/>
      <c r="U4"/>
    </row>
    <row r="5" spans="1:21" s="77" customFormat="1" x14ac:dyDescent="0.35">
      <c r="B5" s="80" t="s">
        <v>74</v>
      </c>
      <c r="C5" s="80" t="s">
        <v>67</v>
      </c>
      <c r="D5" s="80" t="s">
        <v>72</v>
      </c>
      <c r="E5" s="80" t="s">
        <v>68</v>
      </c>
      <c r="F5" s="80" t="s">
        <v>69</v>
      </c>
      <c r="G5" s="80" t="s">
        <v>70</v>
      </c>
      <c r="I5" s="80" t="s">
        <v>74</v>
      </c>
      <c r="J5" s="80" t="s">
        <v>67</v>
      </c>
      <c r="K5" s="80" t="s">
        <v>71</v>
      </c>
      <c r="L5" s="80" t="s">
        <v>68</v>
      </c>
      <c r="M5" s="80" t="s">
        <v>69</v>
      </c>
      <c r="N5" s="80" t="s">
        <v>70</v>
      </c>
      <c r="T5" s="78"/>
      <c r="U5" s="79"/>
    </row>
    <row r="6" spans="1:21" x14ac:dyDescent="0.35">
      <c r="A6" s="49" t="s">
        <v>64</v>
      </c>
      <c r="B6" s="49">
        <f t="shared" ref="B6:B7" si="0">I6/$I6*100</f>
        <v>100</v>
      </c>
      <c r="C6" s="49">
        <f t="shared" ref="C6:G7" si="1">J6/$I6*100</f>
        <v>104.16666666666667</v>
      </c>
      <c r="D6" s="49">
        <f t="shared" si="1"/>
        <v>104.16666666666667</v>
      </c>
      <c r="E6" s="49">
        <f t="shared" si="1"/>
        <v>119.44444444444444</v>
      </c>
      <c r="F6" s="49">
        <f t="shared" si="1"/>
        <v>129.16666666666669</v>
      </c>
      <c r="G6" s="49">
        <f t="shared" si="1"/>
        <v>175</v>
      </c>
      <c r="H6" s="49"/>
      <c r="I6" s="49">
        <v>72</v>
      </c>
      <c r="J6" s="49">
        <v>75</v>
      </c>
      <c r="K6" s="49">
        <v>75</v>
      </c>
      <c r="L6" s="49">
        <v>86</v>
      </c>
      <c r="M6" s="49">
        <v>93</v>
      </c>
      <c r="N6" s="49">
        <v>126</v>
      </c>
      <c r="O6" s="49" t="s">
        <v>79</v>
      </c>
      <c r="T6" s="48"/>
      <c r="U6"/>
    </row>
    <row r="7" spans="1:21" x14ac:dyDescent="0.35">
      <c r="A7" s="49" t="s">
        <v>62</v>
      </c>
      <c r="B7" s="49">
        <f t="shared" si="0"/>
        <v>100</v>
      </c>
      <c r="C7" s="49">
        <f t="shared" si="1"/>
        <v>102.58249641319944</v>
      </c>
      <c r="D7" s="49">
        <f t="shared" si="1"/>
        <v>110.18651362984218</v>
      </c>
      <c r="E7" s="49">
        <f t="shared" si="1"/>
        <v>109.32568149210904</v>
      </c>
      <c r="F7" s="49">
        <f t="shared" si="1"/>
        <v>124.39024390243902</v>
      </c>
      <c r="G7" s="49">
        <f t="shared" si="1"/>
        <v>162.55380200860833</v>
      </c>
      <c r="H7" s="49"/>
      <c r="I7" s="49">
        <v>697</v>
      </c>
      <c r="J7" s="49">
        <v>715</v>
      </c>
      <c r="K7" s="49">
        <v>768</v>
      </c>
      <c r="L7" s="49">
        <v>762</v>
      </c>
      <c r="M7" s="49">
        <v>867</v>
      </c>
      <c r="N7" s="49">
        <v>1133</v>
      </c>
      <c r="O7" s="49" t="s">
        <v>80</v>
      </c>
    </row>
    <row r="8" spans="1:21" x14ac:dyDescent="0.3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21" x14ac:dyDescent="0.35">
      <c r="A9" s="49" t="s">
        <v>99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21" x14ac:dyDescent="0.3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31" spans="15:15" x14ac:dyDescent="0.35">
      <c r="O31" s="4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25"/>
  <sheetViews>
    <sheetView zoomScale="47" zoomScaleNormal="47" workbookViewId="0">
      <pane xSplit="1" ySplit="3" topLeftCell="B4" activePane="bottomRight" state="frozen"/>
      <selection activeCell="W4" sqref="W4"/>
      <selection pane="topRight" activeCell="W4" sqref="W4"/>
      <selection pane="bottomLeft" activeCell="W4" sqref="W4"/>
      <selection pane="bottomRight"/>
    </sheetView>
  </sheetViews>
  <sheetFormatPr defaultColWidth="9.1796875" defaultRowHeight="11.5" x14ac:dyDescent="0.35"/>
  <cols>
    <col min="1" max="1" width="46.1796875" style="8" customWidth="1"/>
    <col min="2" max="8" width="10" style="8" customWidth="1"/>
    <col min="9" max="9" width="12.7265625" style="44" customWidth="1"/>
    <col min="10" max="10" width="10" style="8" customWidth="1"/>
    <col min="11" max="44" width="10.81640625" style="9" customWidth="1"/>
    <col min="45" max="111" width="10.81640625" style="8" customWidth="1"/>
    <col min="112" max="16384" width="9.1796875" style="8"/>
  </cols>
  <sheetData>
    <row r="1" spans="1:113" ht="26" x14ac:dyDescent="0.6">
      <c r="A1" s="7" t="s">
        <v>94</v>
      </c>
      <c r="B1" s="25"/>
      <c r="C1" s="25"/>
      <c r="D1" s="25"/>
      <c r="E1" s="25"/>
      <c r="F1" s="25"/>
      <c r="G1" s="25"/>
      <c r="H1" s="25"/>
      <c r="I1" s="58"/>
      <c r="J1" s="25"/>
    </row>
    <row r="2" spans="1:113" ht="16" customHeight="1" x14ac:dyDescent="0.35">
      <c r="A2" s="8" t="s">
        <v>92</v>
      </c>
    </row>
    <row r="3" spans="1:113" ht="16" customHeight="1" x14ac:dyDescent="0.35">
      <c r="B3" s="8" t="s">
        <v>13</v>
      </c>
      <c r="C3" s="8" t="s">
        <v>22</v>
      </c>
      <c r="D3" s="8" t="s">
        <v>21</v>
      </c>
      <c r="E3" s="8" t="s">
        <v>20</v>
      </c>
      <c r="F3" s="8" t="s">
        <v>19</v>
      </c>
      <c r="G3" s="8" t="s">
        <v>18</v>
      </c>
      <c r="H3" s="8" t="s">
        <v>12</v>
      </c>
      <c r="I3" s="44" t="s">
        <v>41</v>
      </c>
    </row>
    <row r="4" spans="1:113" ht="16" customHeight="1" x14ac:dyDescent="0.35">
      <c r="A4" s="43" t="s">
        <v>10</v>
      </c>
      <c r="B4" s="42">
        <v>9.7712751654506658E-2</v>
      </c>
      <c r="C4" s="42">
        <v>-4.3282126740611493E-2</v>
      </c>
      <c r="D4" s="42">
        <v>-8.8070152957664405E-4</v>
      </c>
      <c r="E4" s="42">
        <v>6.6367566168794356E-2</v>
      </c>
      <c r="F4" s="42">
        <v>-1.0131888159293112E-2</v>
      </c>
      <c r="G4" s="42">
        <v>6.1510799017691076E-2</v>
      </c>
      <c r="H4" s="44">
        <v>-0.1356132404233481</v>
      </c>
      <c r="I4" s="59">
        <v>0.12215443812485871</v>
      </c>
      <c r="K4" s="4"/>
      <c r="L4" s="4"/>
      <c r="M4" s="4"/>
      <c r="N4" s="4"/>
      <c r="O4" s="4"/>
      <c r="P4" s="4"/>
      <c r="Q4" s="4"/>
      <c r="R4" s="30"/>
      <c r="S4" s="39"/>
      <c r="T4" s="30"/>
      <c r="U4" s="1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</row>
    <row r="5" spans="1:113" ht="16" customHeight="1" x14ac:dyDescent="0.35">
      <c r="A5" s="8" t="s">
        <v>9</v>
      </c>
      <c r="B5" s="42">
        <v>-4.7266183830794506E-2</v>
      </c>
      <c r="C5" s="42">
        <v>-0.31149544845786714</v>
      </c>
      <c r="D5" s="42">
        <v>0.4496042141229355</v>
      </c>
      <c r="E5" s="42">
        <v>-9.0206068952455309E-3</v>
      </c>
      <c r="F5" s="42">
        <v>4.3417630674476237E-2</v>
      </c>
      <c r="G5" s="42">
        <v>1.9309556504036207E-2</v>
      </c>
      <c r="H5" s="44">
        <v>-8.8773087672922024E-3</v>
      </c>
      <c r="I5" s="44">
        <v>-3.1021423260934489E-2</v>
      </c>
      <c r="K5" s="4"/>
      <c r="L5" s="4"/>
      <c r="M5" s="4"/>
      <c r="N5" s="4"/>
      <c r="O5" s="4"/>
      <c r="P5" s="4"/>
      <c r="Q5" s="4"/>
      <c r="R5" s="30"/>
      <c r="S5" s="39"/>
      <c r="T5" s="30"/>
      <c r="U5" s="1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</row>
    <row r="6" spans="1:113" ht="16" customHeight="1" x14ac:dyDescent="0.35">
      <c r="A6" s="43" t="s">
        <v>8</v>
      </c>
      <c r="B6" s="42">
        <v>-5.998212422200333E-3</v>
      </c>
      <c r="C6" s="42">
        <v>-0.31442921066534146</v>
      </c>
      <c r="D6" s="42">
        <v>0.35326773610991524</v>
      </c>
      <c r="E6" s="42">
        <v>5.348315834349826E-2</v>
      </c>
      <c r="F6" s="42">
        <v>5.1083624616474754E-3</v>
      </c>
      <c r="G6" s="42">
        <v>-8.3664295760288443E-3</v>
      </c>
      <c r="H6" s="44">
        <v>-4.1782254355834936E-2</v>
      </c>
      <c r="I6" s="59">
        <v>2.8208754191151542E-2</v>
      </c>
      <c r="K6" s="4"/>
      <c r="L6" s="4"/>
      <c r="M6" s="4"/>
      <c r="N6" s="4"/>
      <c r="O6" s="4"/>
      <c r="P6" s="4"/>
      <c r="Q6" s="4"/>
      <c r="R6" s="30"/>
      <c r="S6" s="39"/>
      <c r="T6" s="30"/>
      <c r="U6" s="1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</row>
    <row r="7" spans="1:113" ht="16" customHeight="1" x14ac:dyDescent="0.35">
      <c r="A7" s="8" t="s">
        <v>7</v>
      </c>
      <c r="B7" s="42">
        <v>-8.9163757041864633E-3</v>
      </c>
      <c r="C7" s="42">
        <v>-0.11562935850056522</v>
      </c>
      <c r="D7" s="42">
        <v>0.12608515738891946</v>
      </c>
      <c r="E7" s="42">
        <v>-5.8110226229657336E-4</v>
      </c>
      <c r="F7" s="42">
        <v>-3.104924799454345E-3</v>
      </c>
      <c r="G7" s="42">
        <v>6.7495967852115868E-3</v>
      </c>
      <c r="H7" s="44">
        <v>3.6293582951487657E-3</v>
      </c>
      <c r="I7" s="44">
        <v>-3.3821919032417713E-2</v>
      </c>
      <c r="K7" s="4"/>
      <c r="L7" s="4"/>
      <c r="M7" s="4"/>
      <c r="N7" s="4"/>
      <c r="O7" s="4"/>
      <c r="P7" s="4"/>
      <c r="Q7" s="4"/>
      <c r="R7" s="30"/>
      <c r="S7" s="39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</row>
    <row r="8" spans="1:113" ht="16" customHeight="1" x14ac:dyDescent="0.35">
      <c r="A8" s="43" t="s">
        <v>6</v>
      </c>
      <c r="B8" s="42">
        <v>-2.4513296204879964E-2</v>
      </c>
      <c r="C8" s="42">
        <v>-0.29942512482717354</v>
      </c>
      <c r="D8" s="42">
        <v>0.15972479095682779</v>
      </c>
      <c r="E8" s="42">
        <v>1.8861998175265127E-2</v>
      </c>
      <c r="F8" s="42">
        <v>4.5698929719328873E-3</v>
      </c>
      <c r="G8" s="42">
        <v>-1.354061030035314E-2</v>
      </c>
      <c r="H8" s="44">
        <v>-4.9085907793762207E-3</v>
      </c>
      <c r="I8" s="59">
        <v>-2.1771548342434444E-2</v>
      </c>
      <c r="K8" s="4"/>
      <c r="L8" s="4"/>
      <c r="M8" s="4"/>
      <c r="N8" s="4"/>
      <c r="O8" s="4"/>
      <c r="P8" s="4"/>
      <c r="Q8" s="4"/>
      <c r="R8" s="30"/>
      <c r="S8" s="39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</row>
    <row r="9" spans="1:113" ht="16" customHeight="1" x14ac:dyDescent="0.35">
      <c r="A9" s="8" t="s">
        <v>5</v>
      </c>
      <c r="B9" s="42">
        <v>-7.9539011368129353E-3</v>
      </c>
      <c r="C9" s="42">
        <v>-0.2667377180777295</v>
      </c>
      <c r="D9" s="42">
        <v>0.25082588385662574</v>
      </c>
      <c r="E9" s="42">
        <v>1.467031281812714E-2</v>
      </c>
      <c r="F9" s="42">
        <v>2.6347730421448556E-2</v>
      </c>
      <c r="G9" s="42">
        <v>2.2364037313869822E-2</v>
      </c>
      <c r="H9" s="44">
        <v>-5.492513004991173E-2</v>
      </c>
      <c r="I9" s="44">
        <v>2.9355470162915509E-2</v>
      </c>
      <c r="K9" s="4"/>
      <c r="L9" s="4"/>
      <c r="M9" s="4"/>
      <c r="N9" s="4"/>
      <c r="O9" s="4"/>
      <c r="P9" s="4"/>
      <c r="Q9" s="4"/>
      <c r="R9" s="30"/>
      <c r="S9" s="39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</row>
    <row r="10" spans="1:113" ht="16" customHeight="1" x14ac:dyDescent="0.35">
      <c r="A10" s="8" t="s">
        <v>4</v>
      </c>
      <c r="B10" s="42">
        <v>-1.2642705650212527E-2</v>
      </c>
      <c r="C10" s="42">
        <v>-0.267463052528227</v>
      </c>
      <c r="D10" s="42">
        <v>0.17293289274865775</v>
      </c>
      <c r="E10" s="42">
        <v>2.9343002219642145E-2</v>
      </c>
      <c r="F10" s="42">
        <v>-1.0963919876256667E-2</v>
      </c>
      <c r="G10" s="42">
        <v>6.8785221938002739E-2</v>
      </c>
      <c r="H10" s="44">
        <v>-2.1879910133888458E-2</v>
      </c>
      <c r="I10" s="44">
        <v>2.2217391245049845E-2</v>
      </c>
      <c r="K10" s="4"/>
      <c r="L10" s="4"/>
      <c r="M10" s="4"/>
      <c r="N10" s="4"/>
      <c r="O10" s="4"/>
      <c r="P10" s="4"/>
      <c r="Q10" s="4"/>
      <c r="R10" s="30"/>
      <c r="S10" s="39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</row>
    <row r="11" spans="1:113" s="9" customFormat="1" ht="16" customHeight="1" x14ac:dyDescent="0.35">
      <c r="A11" s="45" t="s">
        <v>3</v>
      </c>
      <c r="B11" s="42">
        <v>2.6640978679606242E-2</v>
      </c>
      <c r="C11" s="42">
        <v>-0.10527284922198299</v>
      </c>
      <c r="D11" s="42">
        <v>6.6194566837886937E-2</v>
      </c>
      <c r="E11" s="42">
        <v>2.9256068013338687E-2</v>
      </c>
      <c r="F11" s="42">
        <v>1.2833440832685783E-2</v>
      </c>
      <c r="G11" s="42">
        <v>-4.3007083310164784E-3</v>
      </c>
      <c r="H11" s="39">
        <v>1.2056614280452793E-2</v>
      </c>
      <c r="I11" s="60">
        <v>-7.56186175896012E-3</v>
      </c>
      <c r="K11" s="6"/>
      <c r="L11" s="6"/>
      <c r="M11" s="6"/>
      <c r="N11" s="6"/>
      <c r="O11" s="6"/>
      <c r="P11" s="6"/>
      <c r="Q11" s="6"/>
      <c r="R11" s="30"/>
      <c r="S11" s="39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</row>
    <row r="12" spans="1:113" ht="16" customHeight="1" x14ac:dyDescent="0.35">
      <c r="A12" s="43" t="s">
        <v>2</v>
      </c>
      <c r="B12" s="42">
        <v>2.1809614579835213E-3</v>
      </c>
      <c r="C12" s="42">
        <v>-3.4679427131386609E-3</v>
      </c>
      <c r="D12" s="42">
        <v>2.4737157433414314E-3</v>
      </c>
      <c r="E12" s="42">
        <v>1.9537483307328074E-3</v>
      </c>
      <c r="F12" s="42">
        <v>3.2209972592280867E-3</v>
      </c>
      <c r="G12" s="42">
        <v>-8.6934403473812871E-3</v>
      </c>
      <c r="H12" s="44">
        <v>3.7575222106187578E-3</v>
      </c>
      <c r="I12" s="59">
        <v>-3.5210975965026536E-3</v>
      </c>
      <c r="K12" s="29"/>
      <c r="L12" s="29"/>
      <c r="M12" s="29"/>
      <c r="N12" s="29"/>
      <c r="O12" s="29"/>
      <c r="P12" s="29"/>
      <c r="Q12" s="29"/>
      <c r="R12" s="30"/>
      <c r="S12" s="39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</row>
    <row r="13" spans="1:113" ht="16" customHeight="1" x14ac:dyDescent="0.35">
      <c r="A13" s="43" t="s">
        <v>1</v>
      </c>
      <c r="B13" s="42">
        <v>-2.5019044134033663E-3</v>
      </c>
      <c r="C13" s="42">
        <v>-5.8701865182708146E-2</v>
      </c>
      <c r="D13" s="42">
        <v>4.1372041863939835E-2</v>
      </c>
      <c r="E13" s="42">
        <v>1.679711419768859E-2</v>
      </c>
      <c r="F13" s="42">
        <v>6.4882092272537939E-3</v>
      </c>
      <c r="G13" s="42">
        <v>2.4829078542196958E-2</v>
      </c>
      <c r="H13" s="44">
        <v>5.1429933945863482E-3</v>
      </c>
      <c r="I13" s="59">
        <v>2.6619863218286799E-2</v>
      </c>
      <c r="K13" s="4"/>
      <c r="L13" s="4"/>
      <c r="M13" s="4"/>
      <c r="N13" s="4"/>
      <c r="O13" s="4"/>
      <c r="P13" s="4"/>
      <c r="Q13" s="4"/>
      <c r="R13" s="30"/>
      <c r="S13" s="39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</row>
    <row r="14" spans="1:113" s="13" customFormat="1" ht="22" customHeight="1" x14ac:dyDescent="0.35">
      <c r="A14" s="13" t="s">
        <v>0</v>
      </c>
      <c r="B14" s="42">
        <v>2.4585015071612037E-3</v>
      </c>
      <c r="C14" s="42">
        <v>-0.16730259081623167</v>
      </c>
      <c r="D14" s="42">
        <v>0.13401974553303053</v>
      </c>
      <c r="E14" s="42">
        <v>2.3772499430600114E-2</v>
      </c>
      <c r="F14" s="42">
        <v>9.9035436655772191E-3</v>
      </c>
      <c r="G14" s="42">
        <v>1.2192906114386837E-2</v>
      </c>
      <c r="H14" s="41">
        <v>-1.50059264006146E-2</v>
      </c>
      <c r="I14" s="41">
        <v>1.168997454260845E-2</v>
      </c>
      <c r="K14" s="40"/>
      <c r="L14" s="40"/>
      <c r="M14" s="40"/>
      <c r="N14" s="40"/>
      <c r="O14" s="40"/>
      <c r="P14" s="40"/>
      <c r="Q14" s="40"/>
      <c r="R14" s="30"/>
      <c r="S14" s="39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</row>
    <row r="15" spans="1:113" s="38" customFormat="1" ht="16" customHeight="1" x14ac:dyDescent="0.35">
      <c r="I15" s="48"/>
    </row>
    <row r="16" spans="1:113" s="35" customFormat="1" ht="16" customHeight="1" x14ac:dyDescent="0.35">
      <c r="I16" s="44"/>
      <c r="K16" s="37"/>
      <c r="L16" s="37"/>
      <c r="M16" s="37"/>
      <c r="N16" s="37"/>
      <c r="O16" s="37"/>
      <c r="P16" s="37"/>
      <c r="Q16" s="37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</row>
    <row r="17" spans="1:113" ht="16" customHeight="1" x14ac:dyDescent="0.35">
      <c r="A17" s="25"/>
      <c r="B17" s="25"/>
      <c r="C17" s="25"/>
      <c r="D17" s="25"/>
      <c r="E17" s="25"/>
      <c r="F17" s="25"/>
      <c r="G17" s="25"/>
      <c r="H17" s="25"/>
      <c r="I17" s="58"/>
      <c r="J17" s="25"/>
      <c r="K17" s="34"/>
      <c r="L17" s="34"/>
      <c r="M17" s="34"/>
      <c r="N17" s="34"/>
      <c r="O17" s="34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</row>
    <row r="18" spans="1:113" ht="16" customHeight="1" x14ac:dyDescent="0.35">
      <c r="K18" s="24"/>
      <c r="L18" s="24"/>
      <c r="M18" s="24"/>
      <c r="N18" s="24"/>
      <c r="O18" s="24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</row>
    <row r="19" spans="1:113" ht="16" customHeight="1" x14ac:dyDescent="0.35">
      <c r="K19" s="22"/>
      <c r="L19" s="22"/>
      <c r="M19" s="22"/>
      <c r="N19" s="22"/>
      <c r="O19" s="22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</row>
    <row r="20" spans="1:113" ht="16" customHeight="1" x14ac:dyDescent="0.35">
      <c r="A20" s="20"/>
      <c r="B20" s="20"/>
      <c r="C20" s="20"/>
      <c r="D20" s="20"/>
      <c r="E20" s="20"/>
      <c r="F20" s="20"/>
      <c r="G20" s="20"/>
      <c r="H20" s="20"/>
      <c r="I20" s="61"/>
      <c r="J20" s="2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</row>
    <row r="21" spans="1:113" ht="16" customHeight="1" x14ac:dyDescent="0.35">
      <c r="K21" s="31"/>
      <c r="L21" s="31"/>
      <c r="M21" s="31"/>
      <c r="N21" s="31"/>
      <c r="O21" s="31"/>
      <c r="P21" s="31"/>
      <c r="Q21" s="31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</row>
    <row r="22" spans="1:113" ht="16" customHeight="1" x14ac:dyDescent="0.35">
      <c r="K22" s="31"/>
      <c r="L22" s="31"/>
      <c r="M22" s="31"/>
      <c r="N22" s="31"/>
      <c r="O22" s="31"/>
      <c r="P22" s="31"/>
      <c r="Q22" s="31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</row>
    <row r="23" spans="1:113" ht="16" customHeight="1" x14ac:dyDescent="0.35">
      <c r="K23" s="31"/>
      <c r="L23" s="31"/>
      <c r="M23" s="31"/>
      <c r="N23" s="31"/>
      <c r="O23" s="31"/>
      <c r="P23" s="31"/>
      <c r="Q23" s="31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</row>
    <row r="24" spans="1:113" ht="16" customHeight="1" x14ac:dyDescent="0.35">
      <c r="K24" s="31"/>
      <c r="L24" s="31"/>
      <c r="M24" s="31"/>
      <c r="N24" s="31"/>
      <c r="O24" s="31"/>
      <c r="P24" s="31"/>
      <c r="Q24" s="31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</row>
    <row r="25" spans="1:113" ht="16" customHeight="1" x14ac:dyDescent="0.35">
      <c r="K25" s="31"/>
      <c r="L25" s="31"/>
      <c r="M25" s="31"/>
      <c r="N25" s="31"/>
      <c r="O25" s="31"/>
      <c r="P25" s="31"/>
      <c r="Q25" s="31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</row>
    <row r="26" spans="1:113" ht="16" customHeight="1" x14ac:dyDescent="0.35">
      <c r="K26" s="31"/>
      <c r="L26" s="31"/>
      <c r="M26" s="31"/>
      <c r="N26" s="31"/>
      <c r="O26" s="31"/>
      <c r="P26" s="31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</row>
    <row r="27" spans="1:113" ht="16" customHeight="1" x14ac:dyDescent="0.35">
      <c r="K27" s="31"/>
      <c r="L27" s="31"/>
      <c r="M27" s="31"/>
      <c r="N27" s="31"/>
      <c r="O27" s="31"/>
      <c r="P27" s="31"/>
      <c r="Q27" s="31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</row>
    <row r="28" spans="1:113" ht="16" customHeight="1" x14ac:dyDescent="0.35">
      <c r="K28" s="31"/>
      <c r="L28" s="31"/>
      <c r="M28" s="31"/>
      <c r="N28" s="31"/>
      <c r="O28" s="31"/>
      <c r="P28" s="31"/>
      <c r="Q28" s="31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</row>
    <row r="29" spans="1:113" ht="16" customHeight="1" x14ac:dyDescent="0.35">
      <c r="K29" s="31"/>
      <c r="L29" s="31"/>
      <c r="M29" s="31"/>
      <c r="N29" s="31"/>
      <c r="O29" s="31"/>
      <c r="P29" s="31"/>
      <c r="Q29" s="31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</row>
    <row r="30" spans="1:113" ht="16" customHeight="1" x14ac:dyDescent="0.35">
      <c r="K30" s="31"/>
      <c r="L30" s="31"/>
      <c r="M30" s="31"/>
      <c r="N30" s="31"/>
      <c r="O30" s="31"/>
      <c r="P30" s="31"/>
      <c r="Q30" s="31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</row>
    <row r="31" spans="1:113" s="13" customFormat="1" ht="22" customHeight="1" x14ac:dyDescent="0.35">
      <c r="I31" s="41"/>
      <c r="K31" s="33"/>
      <c r="L31" s="33"/>
      <c r="M31" s="33"/>
      <c r="N31" s="33"/>
      <c r="O31" s="33"/>
      <c r="P31" s="33"/>
      <c r="Q31" s="33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</row>
    <row r="32" spans="1:113" ht="16" customHeight="1" x14ac:dyDescent="0.35">
      <c r="K32" s="31"/>
      <c r="L32" s="31"/>
      <c r="M32" s="31"/>
      <c r="N32" s="31"/>
      <c r="O32" s="31"/>
      <c r="P32" s="31"/>
      <c r="Q32" s="31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</row>
    <row r="33" spans="1:113" s="26" customFormat="1" ht="22" customHeight="1" x14ac:dyDescent="0.35">
      <c r="I33" s="62"/>
      <c r="K33" s="28"/>
      <c r="L33" s="28"/>
      <c r="M33" s="28"/>
      <c r="N33" s="28"/>
      <c r="O33" s="28"/>
      <c r="P33" s="28"/>
      <c r="Q33" s="28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</row>
    <row r="34" spans="1:113" customFormat="1" ht="16" customHeight="1" x14ac:dyDescent="0.35">
      <c r="I34" s="48"/>
    </row>
    <row r="35" spans="1:113" customFormat="1" ht="16" customHeight="1" x14ac:dyDescent="0.35">
      <c r="I35" s="48"/>
    </row>
    <row r="36" spans="1:113" ht="16" customHeight="1" x14ac:dyDescent="0.35">
      <c r="A36" s="25"/>
      <c r="B36" s="25"/>
      <c r="C36" s="25"/>
      <c r="D36" s="25"/>
      <c r="E36" s="25"/>
      <c r="F36" s="25"/>
      <c r="G36" s="25"/>
      <c r="H36" s="25"/>
      <c r="I36" s="58"/>
      <c r="J36" s="25"/>
    </row>
    <row r="37" spans="1:113" ht="16" customHeight="1" x14ac:dyDescent="0.35">
      <c r="K37" s="24"/>
      <c r="L37" s="24"/>
      <c r="M37" s="24"/>
      <c r="N37" s="24"/>
      <c r="O37" s="24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113" ht="16" customHeight="1" x14ac:dyDescent="0.35">
      <c r="K38" s="22"/>
      <c r="L38" s="22"/>
      <c r="M38" s="22"/>
      <c r="N38" s="22"/>
      <c r="O38" s="22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113" ht="16" customHeight="1" x14ac:dyDescent="0.35">
      <c r="A39" s="20"/>
      <c r="B39" s="20"/>
      <c r="C39" s="20"/>
      <c r="D39" s="20"/>
      <c r="E39" s="20"/>
      <c r="F39" s="20"/>
      <c r="G39" s="20"/>
      <c r="H39" s="20"/>
      <c r="I39" s="61"/>
      <c r="J39" s="20"/>
    </row>
    <row r="40" spans="1:113" ht="16" customHeight="1" x14ac:dyDescent="0.35">
      <c r="K40" s="17"/>
      <c r="L40" s="17"/>
      <c r="M40" s="17"/>
      <c r="N40" s="17"/>
      <c r="O40" s="17"/>
      <c r="P40" s="17"/>
      <c r="Q40" s="17"/>
      <c r="R40" s="18"/>
      <c r="S40" s="18"/>
      <c r="T40" s="19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7"/>
      <c r="AT40" s="17"/>
      <c r="AU40" s="17"/>
      <c r="AV40" s="17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</row>
    <row r="41" spans="1:113" ht="16" customHeight="1" x14ac:dyDescent="0.35">
      <c r="K41" s="17"/>
      <c r="L41" s="17"/>
      <c r="M41" s="17"/>
      <c r="N41" s="17"/>
      <c r="O41" s="17"/>
      <c r="P41" s="17"/>
      <c r="Q41" s="17"/>
      <c r="R41" s="18"/>
      <c r="S41" s="18"/>
      <c r="T41" s="19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7"/>
      <c r="AT41" s="17"/>
      <c r="AU41" s="17"/>
      <c r="AV41" s="17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</row>
    <row r="42" spans="1:113" ht="16" customHeight="1" x14ac:dyDescent="0.35">
      <c r="K42" s="17"/>
      <c r="L42" s="17"/>
      <c r="M42" s="17"/>
      <c r="N42" s="17"/>
      <c r="O42" s="17"/>
      <c r="P42" s="17"/>
      <c r="Q42" s="17"/>
      <c r="R42" s="18"/>
      <c r="S42" s="18"/>
      <c r="T42" s="19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7"/>
      <c r="AT42" s="17"/>
      <c r="AU42" s="17"/>
      <c r="AV42" s="17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</row>
    <row r="43" spans="1:113" ht="16" customHeight="1" x14ac:dyDescent="0.35">
      <c r="K43" s="17"/>
      <c r="L43" s="17"/>
      <c r="M43" s="17"/>
      <c r="N43" s="17"/>
      <c r="O43" s="17"/>
      <c r="P43" s="17"/>
      <c r="Q43" s="17"/>
      <c r="R43" s="18"/>
      <c r="S43" s="18"/>
      <c r="T43" s="19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7"/>
      <c r="AT43" s="17"/>
      <c r="AU43" s="17"/>
      <c r="AV43" s="17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</row>
    <row r="44" spans="1:113" ht="16" customHeight="1" x14ac:dyDescent="0.35">
      <c r="K44" s="17"/>
      <c r="L44" s="17"/>
      <c r="M44" s="17"/>
      <c r="N44" s="17"/>
      <c r="O44" s="17"/>
      <c r="P44" s="17"/>
      <c r="Q44" s="17"/>
      <c r="R44" s="18"/>
      <c r="S44" s="18"/>
      <c r="T44" s="19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7"/>
      <c r="AT44" s="17"/>
      <c r="AU44" s="17"/>
      <c r="AV44" s="17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</row>
    <row r="45" spans="1:113" ht="16" customHeight="1" x14ac:dyDescent="0.35">
      <c r="K45" s="17"/>
      <c r="L45" s="17"/>
      <c r="M45" s="17"/>
      <c r="N45" s="17"/>
      <c r="O45" s="17"/>
      <c r="P45" s="17"/>
      <c r="Q45" s="17"/>
      <c r="R45" s="18"/>
      <c r="S45" s="18"/>
      <c r="T45" s="19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7"/>
      <c r="AT45" s="17"/>
      <c r="AU45" s="17"/>
      <c r="AV45" s="17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</row>
    <row r="46" spans="1:113" ht="16" customHeight="1" x14ac:dyDescent="0.35">
      <c r="K46" s="17"/>
      <c r="L46" s="17"/>
      <c r="M46" s="17"/>
      <c r="N46" s="17"/>
      <c r="O46" s="17"/>
      <c r="P46" s="17"/>
      <c r="Q46" s="17"/>
      <c r="R46" s="18"/>
      <c r="S46" s="18"/>
      <c r="T46" s="19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7"/>
      <c r="AT46" s="17"/>
      <c r="AU46" s="17"/>
      <c r="AV46" s="17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</row>
    <row r="47" spans="1:113" ht="16" customHeight="1" x14ac:dyDescent="0.35">
      <c r="K47" s="17"/>
      <c r="L47" s="17"/>
      <c r="M47" s="17"/>
      <c r="N47" s="17"/>
      <c r="O47" s="17"/>
      <c r="P47" s="17"/>
      <c r="Q47" s="17"/>
      <c r="R47" s="18"/>
      <c r="S47" s="18"/>
      <c r="T47" s="19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7"/>
      <c r="AT47" s="17"/>
      <c r="AU47" s="17"/>
      <c r="AV47" s="17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</row>
    <row r="48" spans="1:113" ht="16" customHeight="1" x14ac:dyDescent="0.35">
      <c r="K48" s="17"/>
      <c r="L48" s="17"/>
      <c r="M48" s="17"/>
      <c r="N48" s="17"/>
      <c r="O48" s="17"/>
      <c r="P48" s="17"/>
      <c r="Q48" s="17"/>
      <c r="R48" s="18"/>
      <c r="S48" s="18"/>
      <c r="T48" s="19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7"/>
      <c r="AT48" s="17"/>
      <c r="AU48" s="17"/>
      <c r="AV48" s="17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</row>
    <row r="49" spans="9:100" ht="16" customHeight="1" x14ac:dyDescent="0.35">
      <c r="K49" s="17"/>
      <c r="L49" s="17"/>
      <c r="M49" s="17"/>
      <c r="N49" s="17"/>
      <c r="O49" s="17"/>
      <c r="P49" s="17"/>
      <c r="Q49" s="17"/>
      <c r="R49" s="18"/>
      <c r="S49" s="18"/>
      <c r="T49" s="19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7"/>
      <c r="AT49" s="17"/>
      <c r="AU49" s="17"/>
      <c r="AV49" s="17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</row>
    <row r="50" spans="9:100" ht="16" customHeight="1" x14ac:dyDescent="0.35">
      <c r="K50" s="17"/>
      <c r="L50" s="17"/>
      <c r="M50" s="17"/>
      <c r="N50" s="17"/>
      <c r="O50" s="17"/>
      <c r="P50" s="17"/>
      <c r="Q50" s="17"/>
      <c r="R50" s="18"/>
      <c r="S50" s="18"/>
      <c r="T50" s="19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7"/>
      <c r="AT50" s="17"/>
      <c r="AU50" s="17"/>
      <c r="AV50" s="17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</row>
    <row r="51" spans="9:100" s="13" customFormat="1" ht="22" customHeight="1" x14ac:dyDescent="0.35">
      <c r="I51" s="41"/>
      <c r="K51" s="14"/>
      <c r="L51" s="14"/>
      <c r="M51" s="14"/>
      <c r="N51" s="14"/>
      <c r="O51" s="14"/>
      <c r="P51" s="14"/>
      <c r="Q51" s="14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4"/>
      <c r="AT51" s="14"/>
      <c r="AU51" s="14"/>
      <c r="AV51" s="14"/>
    </row>
    <row r="52" spans="9:100" ht="16" customHeight="1" x14ac:dyDescent="0.35">
      <c r="K52" s="12"/>
      <c r="L52" s="12"/>
      <c r="M52" s="12"/>
      <c r="N52" s="12"/>
      <c r="O52" s="12"/>
      <c r="P52" s="12"/>
    </row>
    <row r="53" spans="9:100" ht="16" customHeight="1" x14ac:dyDescent="0.35">
      <c r="K53" s="11"/>
      <c r="L53" s="11"/>
      <c r="M53" s="11"/>
      <c r="N53" s="11"/>
      <c r="O53" s="11"/>
      <c r="P53" s="11"/>
      <c r="Q53" s="11"/>
    </row>
    <row r="54" spans="9:100" ht="16" customHeight="1" x14ac:dyDescent="0.35"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9:100" ht="16" customHeight="1" x14ac:dyDescent="0.35"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spans="9:100" ht="16" customHeight="1" x14ac:dyDescent="0.35"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9:100" ht="16" customHeight="1" x14ac:dyDescent="0.35"/>
    <row r="58" spans="9:100" ht="16" customHeight="1" x14ac:dyDescent="0.35"/>
    <row r="59" spans="9:100" ht="16" customHeight="1" x14ac:dyDescent="0.35"/>
    <row r="60" spans="9:100" ht="16" customHeight="1" x14ac:dyDescent="0.35"/>
    <row r="61" spans="9:100" ht="16" customHeight="1" x14ac:dyDescent="0.35"/>
    <row r="62" spans="9:100" ht="16" customHeight="1" x14ac:dyDescent="0.35"/>
    <row r="63" spans="9:100" ht="16" customHeight="1" x14ac:dyDescent="0.35"/>
    <row r="64" spans="9:100" ht="16" customHeight="1" x14ac:dyDescent="0.35"/>
    <row r="65" ht="16" customHeight="1" x14ac:dyDescent="0.35"/>
    <row r="66" ht="16" customHeight="1" x14ac:dyDescent="0.35"/>
    <row r="67" ht="16" customHeight="1" x14ac:dyDescent="0.35"/>
    <row r="68" ht="16" customHeight="1" x14ac:dyDescent="0.35"/>
    <row r="69" ht="16" customHeight="1" x14ac:dyDescent="0.35"/>
    <row r="70" ht="16" customHeight="1" x14ac:dyDescent="0.35"/>
    <row r="71" ht="16" customHeight="1" x14ac:dyDescent="0.35"/>
    <row r="72" ht="16" customHeight="1" x14ac:dyDescent="0.35"/>
    <row r="73" ht="16" customHeight="1" x14ac:dyDescent="0.35"/>
    <row r="74" ht="16" customHeight="1" x14ac:dyDescent="0.35"/>
    <row r="75" ht="16" customHeight="1" x14ac:dyDescent="0.35"/>
    <row r="76" ht="16" customHeight="1" x14ac:dyDescent="0.35"/>
    <row r="77" ht="16" customHeight="1" x14ac:dyDescent="0.35"/>
    <row r="78" ht="16" customHeight="1" x14ac:dyDescent="0.35"/>
    <row r="79" ht="16" customHeight="1" x14ac:dyDescent="0.35"/>
    <row r="80" ht="16" customHeight="1" x14ac:dyDescent="0.35"/>
    <row r="81" ht="16" customHeight="1" x14ac:dyDescent="0.35"/>
    <row r="82" ht="16" customHeight="1" x14ac:dyDescent="0.35"/>
    <row r="83" ht="16" customHeight="1" x14ac:dyDescent="0.35"/>
    <row r="84" ht="16" customHeight="1" x14ac:dyDescent="0.35"/>
    <row r="85" ht="16" customHeight="1" x14ac:dyDescent="0.35"/>
    <row r="86" ht="16" customHeight="1" x14ac:dyDescent="0.35"/>
    <row r="87" ht="16" customHeight="1" x14ac:dyDescent="0.35"/>
    <row r="88" ht="16" customHeight="1" x14ac:dyDescent="0.35"/>
    <row r="89" ht="16" customHeight="1" x14ac:dyDescent="0.35"/>
    <row r="90" ht="16" customHeight="1" x14ac:dyDescent="0.35"/>
    <row r="91" ht="16" customHeight="1" x14ac:dyDescent="0.35"/>
    <row r="92" ht="16" customHeight="1" x14ac:dyDescent="0.35"/>
    <row r="93" ht="16" customHeight="1" x14ac:dyDescent="0.35"/>
    <row r="94" ht="16" customHeight="1" x14ac:dyDescent="0.35"/>
    <row r="95" ht="16" customHeight="1" x14ac:dyDescent="0.35"/>
    <row r="96" ht="16" customHeight="1" x14ac:dyDescent="0.35"/>
    <row r="97" ht="16" customHeight="1" x14ac:dyDescent="0.35"/>
    <row r="98" ht="16" customHeight="1" x14ac:dyDescent="0.35"/>
    <row r="99" ht="16" customHeight="1" x14ac:dyDescent="0.35"/>
    <row r="100" ht="16" customHeight="1" x14ac:dyDescent="0.35"/>
    <row r="101" ht="16" customHeight="1" x14ac:dyDescent="0.35"/>
    <row r="102" ht="16" customHeight="1" x14ac:dyDescent="0.35"/>
    <row r="103" ht="16" customHeight="1" x14ac:dyDescent="0.35"/>
    <row r="104" ht="16" customHeight="1" x14ac:dyDescent="0.35"/>
    <row r="105" ht="16" customHeight="1" x14ac:dyDescent="0.35"/>
    <row r="106" ht="16" customHeight="1" x14ac:dyDescent="0.35"/>
    <row r="107" ht="16" customHeight="1" x14ac:dyDescent="0.35"/>
    <row r="108" ht="16" customHeight="1" x14ac:dyDescent="0.35"/>
    <row r="109" ht="16" customHeight="1" x14ac:dyDescent="0.35"/>
    <row r="110" ht="16" customHeight="1" x14ac:dyDescent="0.35"/>
    <row r="111" ht="16" customHeight="1" x14ac:dyDescent="0.35"/>
    <row r="112" ht="16" customHeight="1" x14ac:dyDescent="0.35"/>
    <row r="113" ht="16" customHeight="1" x14ac:dyDescent="0.35"/>
    <row r="114" ht="16" customHeight="1" x14ac:dyDescent="0.35"/>
    <row r="115" ht="16" customHeight="1" x14ac:dyDescent="0.35"/>
    <row r="116" ht="16" customHeight="1" x14ac:dyDescent="0.35"/>
    <row r="117" ht="16" customHeight="1" x14ac:dyDescent="0.35"/>
    <row r="118" ht="16" customHeight="1" x14ac:dyDescent="0.35"/>
    <row r="119" ht="16" customHeight="1" x14ac:dyDescent="0.35"/>
    <row r="120" ht="16" customHeight="1" x14ac:dyDescent="0.35"/>
    <row r="121" ht="16" customHeight="1" x14ac:dyDescent="0.35"/>
    <row r="122" ht="16" customHeight="1" x14ac:dyDescent="0.35"/>
    <row r="123" ht="16" customHeight="1" x14ac:dyDescent="0.35"/>
    <row r="124" ht="16" customHeight="1" x14ac:dyDescent="0.35"/>
    <row r="125" ht="16" customHeight="1" x14ac:dyDescent="0.3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46" zoomScaleNormal="46" workbookViewId="0">
      <pane xSplit="1" ySplit="3" topLeftCell="B4" activePane="bottomRight" state="frozen"/>
      <selection activeCell="W4" sqref="W4"/>
      <selection pane="topRight" activeCell="W4" sqref="W4"/>
      <selection pane="bottomLeft" activeCell="W4" sqref="W4"/>
      <selection pane="bottomRight"/>
    </sheetView>
  </sheetViews>
  <sheetFormatPr defaultRowHeight="14.5" x14ac:dyDescent="0.35"/>
  <cols>
    <col min="2" max="2" width="10.90625" bestFit="1" customWidth="1"/>
    <col min="4" max="5" width="13.08984375" customWidth="1"/>
  </cols>
  <sheetData>
    <row r="1" spans="1:5" ht="26" x14ac:dyDescent="0.6">
      <c r="A1" s="7" t="s">
        <v>16</v>
      </c>
    </row>
    <row r="2" spans="1:5" x14ac:dyDescent="0.35">
      <c r="D2" t="s">
        <v>15</v>
      </c>
    </row>
    <row r="3" spans="1:5" x14ac:dyDescent="0.35">
      <c r="B3" t="s">
        <v>14</v>
      </c>
      <c r="D3" s="22" t="s">
        <v>13</v>
      </c>
      <c r="E3" s="22" t="s">
        <v>12</v>
      </c>
    </row>
    <row r="4" spans="1:5" ht="23" x14ac:dyDescent="0.35">
      <c r="A4" s="43" t="s">
        <v>10</v>
      </c>
      <c r="B4" s="46">
        <f t="shared" ref="B4:B14" si="0">E4/D4-1</f>
        <v>5.6179333726358527E-2</v>
      </c>
      <c r="C4" s="43"/>
      <c r="D4" s="4">
        <v>121153.8116089917</v>
      </c>
      <c r="E4" s="4">
        <v>127960.1520235936</v>
      </c>
    </row>
    <row r="5" spans="1:5" x14ac:dyDescent="0.35">
      <c r="A5" s="8" t="s">
        <v>9</v>
      </c>
      <c r="B5" s="46">
        <f t="shared" si="0"/>
        <v>6.0540115090530477E-3</v>
      </c>
      <c r="C5" s="8"/>
      <c r="D5" s="4">
        <v>212174.83176379625</v>
      </c>
      <c r="E5" s="4">
        <v>213459.34063722566</v>
      </c>
    </row>
    <row r="6" spans="1:5" ht="23" x14ac:dyDescent="0.35">
      <c r="A6" s="43" t="s">
        <v>8</v>
      </c>
      <c r="B6" s="46">
        <f t="shared" si="0"/>
        <v>-4.6990000943710863E-2</v>
      </c>
      <c r="C6" s="43"/>
      <c r="D6" s="4">
        <v>546297.08573227271</v>
      </c>
      <c r="E6" s="4">
        <v>520626.58515816671</v>
      </c>
    </row>
    <row r="7" spans="1:5" x14ac:dyDescent="0.35">
      <c r="A7" s="8" t="s">
        <v>7</v>
      </c>
      <c r="B7" s="46">
        <f t="shared" si="0"/>
        <v>-3.2328601975435634E-2</v>
      </c>
      <c r="C7" s="8"/>
      <c r="D7" s="4">
        <v>104156.85304775146</v>
      </c>
      <c r="E7" s="4">
        <v>100789.60760255676</v>
      </c>
    </row>
    <row r="8" spans="1:5" ht="23" x14ac:dyDescent="0.35">
      <c r="A8" s="43" t="s">
        <v>6</v>
      </c>
      <c r="B8" s="46">
        <f t="shared" si="0"/>
        <v>-0.19814951790884683</v>
      </c>
      <c r="C8" s="43"/>
      <c r="D8" s="4">
        <v>135442.41131168586</v>
      </c>
      <c r="E8" s="4">
        <v>108604.56280586356</v>
      </c>
    </row>
    <row r="9" spans="1:5" x14ac:dyDescent="0.35">
      <c r="A9" s="8" t="s">
        <v>5</v>
      </c>
      <c r="B9" s="46">
        <f t="shared" si="0"/>
        <v>-5.0023543267088244E-2</v>
      </c>
      <c r="C9" s="8"/>
      <c r="D9" s="4">
        <v>551034.3992658545</v>
      </c>
      <c r="E9" s="4">
        <v>523469.70615252503</v>
      </c>
    </row>
    <row r="10" spans="1:5" x14ac:dyDescent="0.35">
      <c r="A10" s="8" t="s">
        <v>4</v>
      </c>
      <c r="B10" s="46">
        <f t="shared" si="0"/>
        <v>-6.523845879807455E-2</v>
      </c>
      <c r="C10" s="8"/>
      <c r="D10" s="4">
        <v>366343.62044387922</v>
      </c>
      <c r="E10" s="4">
        <v>342443.92725561373</v>
      </c>
    </row>
    <row r="11" spans="1:5" ht="23" x14ac:dyDescent="0.35">
      <c r="A11" s="45" t="s">
        <v>3</v>
      </c>
      <c r="B11" s="46">
        <f t="shared" si="0"/>
        <v>-8.3512554015561236E-3</v>
      </c>
      <c r="C11" s="45"/>
      <c r="D11" s="6">
        <v>1061557.6461912459</v>
      </c>
      <c r="E11" s="6">
        <v>1052692.3071644281</v>
      </c>
    </row>
    <row r="12" spans="1:5" ht="34.5" x14ac:dyDescent="0.35">
      <c r="A12" s="43" t="s">
        <v>2</v>
      </c>
      <c r="B12" s="46">
        <f t="shared" si="0"/>
        <v>-3.043563629932966E-3</v>
      </c>
      <c r="C12" s="43"/>
      <c r="D12" s="29">
        <v>369628.23384605662</v>
      </c>
      <c r="E12" s="29">
        <v>368503.24679692643</v>
      </c>
    </row>
    <row r="13" spans="1:5" ht="23" x14ac:dyDescent="0.35">
      <c r="A13" s="43" t="s">
        <v>1</v>
      </c>
      <c r="B13" s="46">
        <f t="shared" si="0"/>
        <v>6.0878350147447247E-2</v>
      </c>
      <c r="C13" s="43"/>
      <c r="D13" s="4">
        <v>677118.16485065687</v>
      </c>
      <c r="E13" s="4">
        <v>718340.00158163207</v>
      </c>
    </row>
    <row r="14" spans="1:5" ht="34.5" x14ac:dyDescent="0.35">
      <c r="A14" s="47" t="s">
        <v>11</v>
      </c>
      <c r="B14" s="46">
        <f t="shared" si="0"/>
        <v>-2.8712002020177541E-2</v>
      </c>
      <c r="C14" s="13"/>
      <c r="D14" s="40">
        <v>4144907.0580621911</v>
      </c>
      <c r="E14" s="40">
        <v>4025898.4782376615</v>
      </c>
    </row>
    <row r="15" spans="1:5" x14ac:dyDescent="0.35">
      <c r="A15" s="8"/>
      <c r="B15" s="8"/>
      <c r="C15" s="8"/>
    </row>
    <row r="16" spans="1:5" x14ac:dyDescent="0.35">
      <c r="A16" s="13"/>
      <c r="B16" s="13"/>
      <c r="C16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9"/>
  <sheetViews>
    <sheetView zoomScale="64" zoomScaleNormal="64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G2" sqref="G2"/>
    </sheetView>
  </sheetViews>
  <sheetFormatPr defaultRowHeight="14.5" x14ac:dyDescent="0.35"/>
  <cols>
    <col min="1" max="1" width="21" customWidth="1"/>
    <col min="2" max="9" width="11.7265625" customWidth="1"/>
    <col min="10" max="12" width="21" customWidth="1"/>
    <col min="13" max="40" width="10.36328125" customWidth="1"/>
    <col min="41" max="43" width="13.08984375" customWidth="1"/>
    <col min="44" max="47" width="14.26953125" bestFit="1" customWidth="1"/>
    <col min="48" max="48" width="12.81640625" customWidth="1"/>
    <col min="49" max="53" width="24.08984375" customWidth="1"/>
    <col min="54" max="56" width="19.54296875" customWidth="1"/>
    <col min="57" max="59" width="15.54296875" customWidth="1"/>
    <col min="60" max="63" width="11.6328125" customWidth="1"/>
    <col min="64" max="65" width="15.90625" customWidth="1"/>
  </cols>
  <sheetData>
    <row r="1" spans="1:65" ht="26" x14ac:dyDescent="0.6">
      <c r="A1" s="7" t="s">
        <v>17</v>
      </c>
    </row>
    <row r="2" spans="1:65" x14ac:dyDescent="0.35">
      <c r="A2" t="s">
        <v>96</v>
      </c>
    </row>
    <row r="5" spans="1:65" s="88" customFormat="1" x14ac:dyDescent="0.35">
      <c r="B5" s="88" t="s">
        <v>13</v>
      </c>
      <c r="C5" s="88" t="s">
        <v>22</v>
      </c>
      <c r="D5" s="88" t="s">
        <v>21</v>
      </c>
      <c r="E5" s="88" t="s">
        <v>20</v>
      </c>
      <c r="F5" s="88" t="s">
        <v>19</v>
      </c>
      <c r="G5" s="88" t="s">
        <v>18</v>
      </c>
      <c r="H5" s="88" t="s">
        <v>12</v>
      </c>
      <c r="I5" s="88" t="s">
        <v>41</v>
      </c>
      <c r="J5" s="89"/>
      <c r="K5" s="89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</row>
    <row r="6" spans="1:65" ht="29" x14ac:dyDescent="0.35">
      <c r="A6" s="72" t="s">
        <v>45</v>
      </c>
      <c r="B6" s="71">
        <v>96.954475661849713</v>
      </c>
      <c r="C6" s="71">
        <v>42.151161641925526</v>
      </c>
      <c r="D6" s="71">
        <v>78.945149171571785</v>
      </c>
      <c r="E6" s="71">
        <v>100.31802712897891</v>
      </c>
      <c r="F6" s="71">
        <v>104.26878748297278</v>
      </c>
      <c r="G6" s="71">
        <v>103.21234553359835</v>
      </c>
      <c r="H6" s="71">
        <v>67.019802601946509</v>
      </c>
      <c r="I6" s="71">
        <v>74.732642716683927</v>
      </c>
      <c r="J6" s="64"/>
      <c r="K6" s="64"/>
      <c r="L6" s="72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4"/>
      <c r="AL6" s="74"/>
      <c r="AM6" s="73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</row>
    <row r="7" spans="1:65" x14ac:dyDescent="0.35">
      <c r="A7" t="s">
        <v>57</v>
      </c>
      <c r="B7" s="71">
        <v>545.00232568929698</v>
      </c>
      <c r="C7" s="71">
        <v>402.07200893111394</v>
      </c>
      <c r="D7" s="71">
        <v>494.1349121613988</v>
      </c>
      <c r="E7" s="71">
        <v>543.88239049328683</v>
      </c>
      <c r="F7" s="71">
        <v>563.55019844271305</v>
      </c>
      <c r="G7" s="71">
        <v>569.32874152289673</v>
      </c>
      <c r="H7" s="71">
        <v>550.06004217597524</v>
      </c>
      <c r="I7" s="71">
        <v>567.01156241731189</v>
      </c>
      <c r="J7" s="64"/>
      <c r="K7" s="64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4"/>
      <c r="AL7" s="74"/>
      <c r="AM7" s="73"/>
    </row>
    <row r="8" spans="1:65" x14ac:dyDescent="0.35">
      <c r="B8" s="71"/>
      <c r="C8" s="71"/>
      <c r="D8" s="71"/>
      <c r="E8" s="71"/>
      <c r="F8" s="71"/>
      <c r="G8" s="71"/>
      <c r="H8" s="71"/>
      <c r="I8" s="71"/>
      <c r="J8" s="64"/>
      <c r="K8" s="64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4"/>
      <c r="AL8" s="74"/>
      <c r="AM8" s="73"/>
    </row>
    <row r="9" spans="1:65" x14ac:dyDescent="0.35">
      <c r="B9" s="71"/>
      <c r="C9" s="71"/>
      <c r="D9" s="71"/>
      <c r="E9" s="71"/>
      <c r="F9" s="71"/>
      <c r="G9" s="71"/>
      <c r="H9" s="71"/>
      <c r="I9" s="71"/>
      <c r="J9" s="64"/>
      <c r="K9" s="64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4"/>
      <c r="AL9" s="74"/>
      <c r="AM9" s="73"/>
    </row>
    <row r="10" spans="1:65" s="88" customFormat="1" x14ac:dyDescent="0.35">
      <c r="B10" s="88" t="s">
        <v>13</v>
      </c>
      <c r="C10" s="88" t="s">
        <v>22</v>
      </c>
      <c r="D10" s="88" t="s">
        <v>21</v>
      </c>
      <c r="E10" s="88" t="s">
        <v>20</v>
      </c>
      <c r="F10" s="88" t="s">
        <v>19</v>
      </c>
      <c r="G10" s="88" t="s">
        <v>18</v>
      </c>
      <c r="H10" s="88" t="s">
        <v>12</v>
      </c>
      <c r="I10" s="88" t="s">
        <v>41</v>
      </c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</row>
    <row r="11" spans="1:65" ht="29" x14ac:dyDescent="0.35">
      <c r="A11" s="63" t="s">
        <v>42</v>
      </c>
      <c r="B11" s="63">
        <v>156.68682746451088</v>
      </c>
      <c r="C11" s="63">
        <v>134.14051964806998</v>
      </c>
      <c r="D11" s="63">
        <v>149.01111896666208</v>
      </c>
      <c r="E11" s="63">
        <v>161.24441400619193</v>
      </c>
      <c r="F11" s="63">
        <v>162.06074580181905</v>
      </c>
      <c r="G11" s="63">
        <v>166.08443747355983</v>
      </c>
      <c r="H11" s="63">
        <v>159.18905354988107</v>
      </c>
      <c r="I11" s="63">
        <v>163.58403090065644</v>
      </c>
      <c r="J11" s="64"/>
      <c r="K11" s="64"/>
      <c r="L11" s="63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74"/>
      <c r="AL11" s="74"/>
      <c r="AM11" s="73"/>
      <c r="AN11" s="65"/>
      <c r="AO11" s="66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</row>
    <row r="12" spans="1:65" x14ac:dyDescent="0.35">
      <c r="A12" s="67" t="s">
        <v>43</v>
      </c>
      <c r="B12" s="63">
        <v>104.74329573585672</v>
      </c>
      <c r="C12" s="63">
        <v>74.63835221344219</v>
      </c>
      <c r="D12" s="63">
        <v>95.396310124985135</v>
      </c>
      <c r="E12" s="63">
        <v>108.72626585725327</v>
      </c>
      <c r="F12" s="63">
        <v>124.64710471339683</v>
      </c>
      <c r="G12" s="63">
        <v>126.15359048751512</v>
      </c>
      <c r="H12" s="63">
        <v>123.99050267213511</v>
      </c>
      <c r="I12" s="63">
        <v>123.28941066849583</v>
      </c>
      <c r="J12" s="64"/>
      <c r="K12" s="64"/>
      <c r="L12" s="67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74"/>
      <c r="AL12" s="74"/>
      <c r="AM12" s="73"/>
      <c r="AN12" s="65"/>
      <c r="AO12" s="66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</row>
    <row r="13" spans="1:65" ht="29" x14ac:dyDescent="0.35">
      <c r="A13" s="68" t="s">
        <v>44</v>
      </c>
      <c r="B13" s="63">
        <v>90.071277661168622</v>
      </c>
      <c r="C13" s="63">
        <v>78.401812203214106</v>
      </c>
      <c r="D13" s="63">
        <v>88.401573037634378</v>
      </c>
      <c r="E13" s="63">
        <v>92.434712678837826</v>
      </c>
      <c r="F13" s="63">
        <v>92.739241767279395</v>
      </c>
      <c r="G13" s="63">
        <v>94.010712557291271</v>
      </c>
      <c r="H13" s="63">
        <v>89.289128817463762</v>
      </c>
      <c r="I13" s="63">
        <v>91.735214253988573</v>
      </c>
      <c r="J13" s="64"/>
      <c r="K13" s="64"/>
      <c r="L13" s="68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74"/>
      <c r="AL13" s="74"/>
      <c r="AM13" s="73"/>
      <c r="AN13" s="65"/>
      <c r="AO13" s="66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</row>
    <row r="14" spans="1:65" ht="29" x14ac:dyDescent="0.35">
      <c r="A14" s="63" t="s">
        <v>45</v>
      </c>
      <c r="B14" s="63">
        <v>96.954475661849713</v>
      </c>
      <c r="C14" s="63">
        <v>42.151161641925526</v>
      </c>
      <c r="D14" s="63">
        <v>78.945149171571785</v>
      </c>
      <c r="E14" s="63">
        <v>100.31802712897891</v>
      </c>
      <c r="F14" s="63">
        <v>104.26878748297278</v>
      </c>
      <c r="G14" s="63">
        <v>103.21234553359835</v>
      </c>
      <c r="H14" s="63">
        <v>67.019802601946509</v>
      </c>
      <c r="I14" s="63">
        <v>74.732642716683927</v>
      </c>
      <c r="J14" s="64"/>
      <c r="K14" s="64"/>
      <c r="L14" s="63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74"/>
      <c r="AL14" s="74"/>
      <c r="AM14" s="73"/>
      <c r="AN14" s="65"/>
      <c r="AO14" s="66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</row>
    <row r="15" spans="1:65" x14ac:dyDescent="0.35">
      <c r="A15" s="67" t="s">
        <v>46</v>
      </c>
      <c r="B15" s="63">
        <v>30.099681771923422</v>
      </c>
      <c r="C15" s="63">
        <v>25.127619884496198</v>
      </c>
      <c r="D15" s="63">
        <v>29.186133884340727</v>
      </c>
      <c r="E15" s="63">
        <v>30.020081667775042</v>
      </c>
      <c r="F15" s="63">
        <v>30.961893348996611</v>
      </c>
      <c r="G15" s="63">
        <v>31.615317533557558</v>
      </c>
      <c r="H15" s="63">
        <v>29.090976854959802</v>
      </c>
      <c r="I15" s="63">
        <v>32.515813770623744</v>
      </c>
      <c r="J15" s="64"/>
      <c r="K15" s="64"/>
      <c r="L15" s="67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74"/>
      <c r="AL15" s="74"/>
      <c r="AM15" s="73"/>
      <c r="AN15" s="65"/>
      <c r="AO15" s="66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</row>
    <row r="16" spans="1:65" x14ac:dyDescent="0.35">
      <c r="A16" s="67" t="s">
        <v>47</v>
      </c>
      <c r="B16" s="63">
        <v>33.292517128008377</v>
      </c>
      <c r="C16" s="63">
        <v>22.524004688246329</v>
      </c>
      <c r="D16" s="63">
        <v>30.042628486487651</v>
      </c>
      <c r="E16" s="63">
        <v>33.276989696604772</v>
      </c>
      <c r="F16" s="63">
        <v>33.59241864664709</v>
      </c>
      <c r="G16" s="63">
        <v>34.689875932695983</v>
      </c>
      <c r="H16" s="63">
        <v>33.910303840911212</v>
      </c>
      <c r="I16" s="63">
        <v>33.140137145926062</v>
      </c>
      <c r="J16" s="64"/>
      <c r="K16" s="64"/>
      <c r="L16" s="67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74"/>
      <c r="AL16" s="74"/>
      <c r="AM16" s="73"/>
      <c r="AN16" s="65"/>
      <c r="AO16" s="66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</row>
    <row r="17" spans="1:65" ht="29" x14ac:dyDescent="0.35">
      <c r="A17" s="68" t="s">
        <v>48</v>
      </c>
      <c r="B17" s="63">
        <v>38.729503634678508</v>
      </c>
      <c r="C17" s="63">
        <v>17.273023756640008</v>
      </c>
      <c r="D17" s="63">
        <v>25.218308328159651</v>
      </c>
      <c r="E17" s="63">
        <v>24.536916685389219</v>
      </c>
      <c r="F17" s="63">
        <v>25.295410666333304</v>
      </c>
      <c r="G17" s="63">
        <v>25.110084934785377</v>
      </c>
      <c r="H17" s="63">
        <v>23.318740133258466</v>
      </c>
      <c r="I17" s="63">
        <v>28.07991435971384</v>
      </c>
      <c r="J17" s="64"/>
      <c r="K17" s="64"/>
      <c r="L17" s="68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74"/>
      <c r="AL17" s="74"/>
      <c r="AM17" s="73"/>
      <c r="AN17" s="65"/>
      <c r="AO17" s="66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</row>
    <row r="18" spans="1:65" ht="29" x14ac:dyDescent="0.35">
      <c r="A18" s="63" t="s">
        <v>49</v>
      </c>
      <c r="B18" s="63">
        <v>17.460442386781516</v>
      </c>
      <c r="C18" s="63">
        <v>9.1901632086504748</v>
      </c>
      <c r="D18" s="63">
        <v>16.868940538966548</v>
      </c>
      <c r="E18" s="63">
        <v>19.522729335918545</v>
      </c>
      <c r="F18" s="63">
        <v>19.829821791723678</v>
      </c>
      <c r="G18" s="63">
        <v>19.156257786984547</v>
      </c>
      <c r="H18" s="63">
        <v>18.645684051073744</v>
      </c>
      <c r="I18" s="63">
        <v>18.718006290653008</v>
      </c>
      <c r="J18" s="64"/>
      <c r="K18" s="64"/>
      <c r="L18" s="63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74"/>
      <c r="AL18" s="74"/>
      <c r="AM18" s="73"/>
      <c r="AN18" s="65"/>
      <c r="AO18" s="66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</row>
    <row r="19" spans="1:65" ht="29" x14ac:dyDescent="0.35">
      <c r="A19" s="63" t="s">
        <v>50</v>
      </c>
      <c r="B19" s="63">
        <v>15.491411294395007</v>
      </c>
      <c r="C19" s="63">
        <v>8.9311214491526929</v>
      </c>
      <c r="D19" s="63">
        <v>13.779958843647504</v>
      </c>
      <c r="E19" s="63">
        <v>15.226506108794506</v>
      </c>
      <c r="F19" s="63">
        <v>15.570303089601207</v>
      </c>
      <c r="G19" s="63">
        <v>14.847246153774481</v>
      </c>
      <c r="H19" s="63">
        <v>14.254068556582755</v>
      </c>
      <c r="I19" s="63">
        <v>15.446663630733898</v>
      </c>
      <c r="J19" s="64"/>
      <c r="K19" s="64"/>
      <c r="L19" s="63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74"/>
      <c r="AL19" s="74"/>
      <c r="AM19" s="73"/>
      <c r="AN19" s="65"/>
      <c r="AO19" s="66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</row>
    <row r="20" spans="1:65" ht="29" x14ac:dyDescent="0.35">
      <c r="A20" s="63" t="s">
        <v>51</v>
      </c>
      <c r="B20" s="63">
        <v>24.310398429336452</v>
      </c>
      <c r="C20" s="63">
        <v>9.946787879042061</v>
      </c>
      <c r="D20" s="63">
        <v>16.839654663736539</v>
      </c>
      <c r="E20" s="63">
        <v>23.738592001500798</v>
      </c>
      <c r="F20" s="63">
        <v>24.98472337227421</v>
      </c>
      <c r="G20" s="63">
        <v>24.019293884611187</v>
      </c>
      <c r="H20" s="63">
        <v>24.867359173098528</v>
      </c>
      <c r="I20" s="63">
        <v>25.559305190435541</v>
      </c>
      <c r="J20" s="64"/>
      <c r="K20" s="64"/>
      <c r="L20" s="63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74"/>
      <c r="AL20" s="74"/>
      <c r="AM20" s="73"/>
      <c r="AN20" s="65"/>
      <c r="AO20" s="66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</row>
    <row r="21" spans="1:65" ht="29" x14ac:dyDescent="0.35">
      <c r="A21" s="63" t="s">
        <v>52</v>
      </c>
      <c r="B21" s="63">
        <v>14.868139891534845</v>
      </c>
      <c r="C21" s="63">
        <v>11.079397269366748</v>
      </c>
      <c r="D21" s="63">
        <v>14.315600202131883</v>
      </c>
      <c r="E21" s="63">
        <v>16.123558030177762</v>
      </c>
      <c r="F21" s="63">
        <v>15.625797671180113</v>
      </c>
      <c r="G21" s="63">
        <v>15.59949816306699</v>
      </c>
      <c r="H21" s="63">
        <v>15.662969082488438</v>
      </c>
      <c r="I21" s="63">
        <v>16.906657245188303</v>
      </c>
      <c r="J21" s="64"/>
      <c r="K21" s="64"/>
      <c r="L21" s="63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74"/>
      <c r="AL21" s="74"/>
      <c r="AM21" s="73"/>
      <c r="AN21" s="65"/>
      <c r="AO21" s="66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</row>
    <row r="22" spans="1:65" x14ac:dyDescent="0.35">
      <c r="A22" s="67" t="s">
        <v>53</v>
      </c>
      <c r="B22" s="63">
        <v>12.512498501050256</v>
      </c>
      <c r="C22" s="63">
        <v>6.3903657270699181</v>
      </c>
      <c r="D22" s="63">
        <v>8.9032026458111027</v>
      </c>
      <c r="E22" s="63">
        <v>12.189388635260709</v>
      </c>
      <c r="F22" s="63">
        <v>11.782015086461316</v>
      </c>
      <c r="G22" s="63">
        <v>11.755513971771801</v>
      </c>
      <c r="H22" s="63">
        <v>11.88994834816004</v>
      </c>
      <c r="I22" s="63">
        <v>11.264944987521085</v>
      </c>
      <c r="J22" s="64"/>
      <c r="K22" s="64"/>
      <c r="L22" s="67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74"/>
      <c r="AL22" s="74"/>
      <c r="AM22" s="73"/>
      <c r="AN22" s="65"/>
      <c r="AO22" s="66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</row>
    <row r="23" spans="1:65" x14ac:dyDescent="0.35">
      <c r="A23" s="67" t="s">
        <v>54</v>
      </c>
      <c r="B23" s="63">
        <v>6.7363317760270185</v>
      </c>
      <c r="C23" s="63">
        <v>4.4288409978477858</v>
      </c>
      <c r="D23" s="63">
        <v>6.1714835176435496</v>
      </c>
      <c r="E23" s="63">
        <v>6.8422347280137323</v>
      </c>
      <c r="F23" s="63">
        <v>6.4607256306532488</v>
      </c>
      <c r="G23" s="63">
        <v>6.2869126443509984</v>
      </c>
      <c r="H23" s="63">
        <v>5.9513091346982359</v>
      </c>
      <c r="I23" s="63">
        <v>6.7714629774404003</v>
      </c>
      <c r="J23" s="64"/>
      <c r="K23" s="64"/>
      <c r="L23" s="67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74"/>
      <c r="AL23" s="74"/>
      <c r="AM23" s="73"/>
      <c r="AN23" s="65"/>
      <c r="AO23" s="66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</row>
    <row r="24" spans="1:65" x14ac:dyDescent="0.35">
      <c r="A24" s="67" t="s">
        <v>55</v>
      </c>
      <c r="B24" s="63">
        <v>4.7125765869708793</v>
      </c>
      <c r="C24" s="63">
        <v>1.4270426373241492</v>
      </c>
      <c r="D24" s="63">
        <v>3.0789873825253404</v>
      </c>
      <c r="E24" s="63">
        <v>4.2829849762747818</v>
      </c>
      <c r="F24" s="63">
        <v>4.2039183262750273</v>
      </c>
      <c r="G24" s="63">
        <v>3.8808728247402415</v>
      </c>
      <c r="H24" s="63">
        <v>4.53120014837637</v>
      </c>
      <c r="I24" s="63">
        <v>4.8181750127228016</v>
      </c>
      <c r="J24" s="64"/>
      <c r="K24" s="64"/>
      <c r="L24" s="67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74"/>
      <c r="AL24" s="74"/>
      <c r="AM24" s="73"/>
      <c r="AN24" s="65"/>
      <c r="AO24" s="66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</row>
    <row r="25" spans="1:65" x14ac:dyDescent="0.35">
      <c r="B25" s="63"/>
      <c r="C25" s="63"/>
      <c r="D25" s="63"/>
      <c r="E25" s="63"/>
      <c r="F25" s="63"/>
      <c r="J25" s="64"/>
      <c r="K25" s="64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73"/>
      <c r="AL25" s="73"/>
      <c r="AM25" s="73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</row>
    <row r="26" spans="1:65" x14ac:dyDescent="0.35">
      <c r="A26" s="66" t="s">
        <v>56</v>
      </c>
      <c r="B26" s="63">
        <v>641.95680135114674</v>
      </c>
      <c r="C26" s="63">
        <v>444.22317057303945</v>
      </c>
      <c r="D26" s="63">
        <v>573.08006133297056</v>
      </c>
      <c r="E26" s="63">
        <v>644.20041762226572</v>
      </c>
      <c r="F26" s="63">
        <v>667.81898592568587</v>
      </c>
      <c r="G26" s="63">
        <v>672.54108705649514</v>
      </c>
      <c r="H26" s="63">
        <v>617.07984477792172</v>
      </c>
      <c r="I26" s="63">
        <v>641.74420513399582</v>
      </c>
      <c r="J26" s="64"/>
      <c r="K26" s="64"/>
      <c r="L26" s="66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73"/>
      <c r="AL26" s="73"/>
      <c r="AM26" s="73"/>
      <c r="AN26" s="65"/>
      <c r="AO26" s="66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</row>
    <row r="27" spans="1:65" x14ac:dyDescent="0.35">
      <c r="B27" s="63"/>
      <c r="C27" s="63"/>
      <c r="D27" s="63"/>
      <c r="E27" s="63"/>
      <c r="F27" s="63"/>
      <c r="G27" s="70"/>
      <c r="H27" s="70"/>
      <c r="I27" s="70"/>
      <c r="J27" s="64"/>
      <c r="K27" s="64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</row>
    <row r="28" spans="1:65" x14ac:dyDescent="0.35">
      <c r="A28" s="66" t="s">
        <v>95</v>
      </c>
      <c r="G28" s="48">
        <v>-1.0131909796562533E-2</v>
      </c>
      <c r="H28" s="48">
        <v>-0.35066098676994228</v>
      </c>
      <c r="I28" s="48">
        <v>0.11508300256487791</v>
      </c>
    </row>
    <row r="29" spans="1:65" x14ac:dyDescent="0.35">
      <c r="G29" s="48">
        <v>1.0253821391868589E-2</v>
      </c>
      <c r="H29" s="48">
        <v>-3.3844592660787987E-2</v>
      </c>
      <c r="I29" s="48">
        <v>3.0817581612142542E-2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54" zoomScaleNormal="54" workbookViewId="0">
      <selection activeCell="F28" sqref="F28"/>
    </sheetView>
  </sheetViews>
  <sheetFormatPr defaultRowHeight="14.5" x14ac:dyDescent="0.35"/>
  <cols>
    <col min="3" max="10" width="10.54296875" bestFit="1" customWidth="1"/>
  </cols>
  <sheetData>
    <row r="1" spans="1:11" ht="26" x14ac:dyDescent="0.6">
      <c r="A1" s="51" t="s">
        <v>32</v>
      </c>
    </row>
    <row r="2" spans="1:11" x14ac:dyDescent="0.35">
      <c r="A2" t="s">
        <v>31</v>
      </c>
    </row>
    <row r="3" spans="1:11" x14ac:dyDescent="0.35">
      <c r="A3" t="s">
        <v>30</v>
      </c>
    </row>
    <row r="5" spans="1:11" x14ac:dyDescent="0.35">
      <c r="C5" t="s">
        <v>13</v>
      </c>
      <c r="D5" t="s">
        <v>22</v>
      </c>
      <c r="E5" t="s">
        <v>21</v>
      </c>
      <c r="F5" t="s">
        <v>20</v>
      </c>
      <c r="G5" t="s">
        <v>19</v>
      </c>
      <c r="H5" t="s">
        <v>18</v>
      </c>
      <c r="I5" t="s">
        <v>12</v>
      </c>
      <c r="J5" t="s">
        <v>41</v>
      </c>
    </row>
    <row r="6" spans="1:11" x14ac:dyDescent="0.35">
      <c r="A6" t="s">
        <v>29</v>
      </c>
      <c r="B6" t="s">
        <v>25</v>
      </c>
      <c r="C6" s="49">
        <v>100</v>
      </c>
      <c r="D6" s="49">
        <v>90.686432484692219</v>
      </c>
      <c r="E6" s="49">
        <v>93.941347083467605</v>
      </c>
      <c r="F6" s="49">
        <v>90.654205607476612</v>
      </c>
      <c r="G6" s="49">
        <v>87.753786658072826</v>
      </c>
      <c r="H6" s="49">
        <v>87.753786658072826</v>
      </c>
      <c r="I6" s="49">
        <v>86.561392201095728</v>
      </c>
      <c r="J6" s="49">
        <v>82.855301321301965</v>
      </c>
      <c r="K6" s="48">
        <v>-4.2814594192107425E-2</v>
      </c>
    </row>
    <row r="7" spans="1:11" x14ac:dyDescent="0.35">
      <c r="B7" t="s">
        <v>24</v>
      </c>
      <c r="C7" s="49">
        <v>100</v>
      </c>
      <c r="D7" s="49">
        <v>87.697334611875903</v>
      </c>
      <c r="E7" s="49">
        <v>92.655559842854345</v>
      </c>
      <c r="F7" s="49">
        <v>91.151524017251162</v>
      </c>
      <c r="G7" s="49">
        <v>85.127690214183929</v>
      </c>
      <c r="H7" s="49">
        <v>84.337845665804906</v>
      </c>
      <c r="I7" s="49">
        <v>105.40940150566807</v>
      </c>
      <c r="J7" s="49">
        <v>120.48974069866108</v>
      </c>
      <c r="K7" s="48">
        <v>0.14306446083162805</v>
      </c>
    </row>
    <row r="8" spans="1:11" x14ac:dyDescent="0.35">
      <c r="A8" t="s">
        <v>28</v>
      </c>
      <c r="B8" t="s">
        <v>25</v>
      </c>
      <c r="C8" s="49">
        <v>100</v>
      </c>
      <c r="D8" s="49">
        <v>62.761324041811847</v>
      </c>
      <c r="E8" s="49">
        <v>88.371080139372822</v>
      </c>
      <c r="F8" s="49">
        <v>95.470383275261341</v>
      </c>
      <c r="G8" s="49">
        <v>96.297909407665514</v>
      </c>
      <c r="H8" s="49">
        <v>96.297909407665514</v>
      </c>
      <c r="I8" s="49">
        <v>96.297909407665514</v>
      </c>
      <c r="J8" s="49">
        <v>88.893728222996543</v>
      </c>
      <c r="K8" s="48">
        <v>-7.6888285843509485E-2</v>
      </c>
    </row>
    <row r="9" spans="1:11" x14ac:dyDescent="0.35">
      <c r="B9" t="s">
        <v>24</v>
      </c>
      <c r="C9" s="49">
        <v>100</v>
      </c>
      <c r="D9" s="49">
        <v>77.608596548355564</v>
      </c>
      <c r="E9" s="49">
        <v>116.07767345979663</v>
      </c>
      <c r="F9" s="49">
        <v>137.68437468092708</v>
      </c>
      <c r="G9" s="49">
        <v>141.31239578501308</v>
      </c>
      <c r="H9" s="49">
        <v>140.00124984473979</v>
      </c>
      <c r="I9" s="49">
        <v>122.29075165911874</v>
      </c>
      <c r="J9" s="49">
        <v>116.83208734939758</v>
      </c>
      <c r="K9" s="48">
        <v>-4.4636771265720854E-2</v>
      </c>
    </row>
    <row r="10" spans="1:11" x14ac:dyDescent="0.35">
      <c r="A10" t="s">
        <v>27</v>
      </c>
      <c r="B10" t="s">
        <v>25</v>
      </c>
      <c r="C10" s="49">
        <v>100</v>
      </c>
      <c r="D10" s="49">
        <v>66.065830721003138</v>
      </c>
      <c r="E10" s="49">
        <v>89.459247648902817</v>
      </c>
      <c r="F10" s="49">
        <v>104.23197492163008</v>
      </c>
      <c r="G10" s="49">
        <v>121.35579937304075</v>
      </c>
      <c r="H10" s="49">
        <v>121.35579937304075</v>
      </c>
      <c r="I10" s="49">
        <v>129.54545454545453</v>
      </c>
      <c r="J10" s="49">
        <v>109.48275862068964</v>
      </c>
      <c r="K10" s="48">
        <v>-0.15486993345432554</v>
      </c>
    </row>
    <row r="11" spans="1:11" x14ac:dyDescent="0.35">
      <c r="B11" t="s">
        <v>24</v>
      </c>
      <c r="C11" s="49">
        <v>100</v>
      </c>
      <c r="D11" s="49">
        <v>83.033569887169293</v>
      </c>
      <c r="E11" s="49">
        <v>120.13625591984886</v>
      </c>
      <c r="F11" s="49">
        <v>118.56396914717764</v>
      </c>
      <c r="G11" s="49">
        <v>143.6956935265799</v>
      </c>
      <c r="H11" s="49">
        <v>142.3624345144776</v>
      </c>
      <c r="I11" s="49">
        <v>143.2808575460532</v>
      </c>
      <c r="J11" s="49">
        <v>99.128090360944157</v>
      </c>
      <c r="K11" s="48">
        <v>-0.30815538056727154</v>
      </c>
    </row>
    <row r="12" spans="1:11" x14ac:dyDescent="0.35">
      <c r="A12" t="s">
        <v>26</v>
      </c>
      <c r="B12" t="s">
        <v>25</v>
      </c>
      <c r="C12" s="49">
        <v>100</v>
      </c>
      <c r="D12" s="49">
        <v>61.237785016286637</v>
      </c>
      <c r="E12" s="49">
        <v>106.9489685124864</v>
      </c>
      <c r="F12" s="49">
        <v>89.974665218964887</v>
      </c>
      <c r="G12" s="49">
        <v>109.37386898298951</v>
      </c>
      <c r="H12" s="49">
        <v>109.37386898298951</v>
      </c>
      <c r="I12" s="49">
        <v>107.99855229822654</v>
      </c>
      <c r="J12" s="49">
        <v>116.72095548317046</v>
      </c>
      <c r="K12" s="48">
        <v>8.076407506702421E-2</v>
      </c>
    </row>
    <row r="13" spans="1:11" x14ac:dyDescent="0.35">
      <c r="B13" t="s">
        <v>24</v>
      </c>
      <c r="C13" s="49">
        <v>100</v>
      </c>
      <c r="D13" s="49">
        <v>62.853118444787135</v>
      </c>
      <c r="E13" s="49">
        <v>118.00945569993829</v>
      </c>
      <c r="F13" s="49">
        <v>133.95376851407948</v>
      </c>
      <c r="G13" s="49">
        <v>157.9433952904553</v>
      </c>
      <c r="H13" s="49">
        <v>156.47794110734802</v>
      </c>
      <c r="I13" s="49">
        <v>179.47082524009824</v>
      </c>
      <c r="J13" s="49">
        <v>153.29537995826462</v>
      </c>
      <c r="K13" s="48">
        <v>-0.14584791286726295</v>
      </c>
    </row>
    <row r="15" spans="1:11" x14ac:dyDescent="0.35">
      <c r="A15" t="s">
        <v>23</v>
      </c>
    </row>
    <row r="17" spans="3:10" x14ac:dyDescent="0.35">
      <c r="C17" s="75"/>
      <c r="D17" s="75"/>
      <c r="E17" s="75"/>
      <c r="F17" s="75"/>
      <c r="G17" s="75"/>
      <c r="H17" s="75"/>
      <c r="I17" s="75"/>
      <c r="J17" s="75"/>
    </row>
    <row r="18" spans="3:10" x14ac:dyDescent="0.35">
      <c r="C18" s="75"/>
      <c r="D18" s="75"/>
      <c r="E18" s="75"/>
      <c r="F18" s="75"/>
      <c r="G18" s="75"/>
      <c r="H18" s="75"/>
      <c r="I18" s="75"/>
      <c r="J18" s="75"/>
    </row>
    <row r="19" spans="3:10" x14ac:dyDescent="0.35">
      <c r="C19" s="75"/>
      <c r="D19" s="75"/>
      <c r="E19" s="75"/>
      <c r="F19" s="75"/>
      <c r="G19" s="75"/>
      <c r="H19" s="75"/>
      <c r="I19" s="75"/>
      <c r="J19" s="75"/>
    </row>
    <row r="20" spans="3:10" x14ac:dyDescent="0.35">
      <c r="C20" s="75"/>
      <c r="D20" s="75"/>
      <c r="E20" s="75"/>
      <c r="F20" s="75"/>
      <c r="G20" s="75"/>
      <c r="H20" s="75"/>
      <c r="I20" s="75"/>
      <c r="J20" s="75"/>
    </row>
    <row r="21" spans="3:10" x14ac:dyDescent="0.35">
      <c r="C21" s="75"/>
      <c r="D21" s="75"/>
      <c r="E21" s="75"/>
      <c r="F21" s="75"/>
      <c r="G21" s="75"/>
      <c r="H21" s="75"/>
      <c r="I21" s="75"/>
      <c r="J21" s="75"/>
    </row>
    <row r="22" spans="3:10" x14ac:dyDescent="0.35">
      <c r="C22" s="75"/>
      <c r="D22" s="75"/>
      <c r="E22" s="75"/>
      <c r="F22" s="75"/>
      <c r="G22" s="75"/>
      <c r="H22" s="75"/>
      <c r="I22" s="75"/>
      <c r="J22" s="75"/>
    </row>
    <row r="23" spans="3:10" x14ac:dyDescent="0.35">
      <c r="C23" s="75"/>
      <c r="D23" s="75"/>
      <c r="E23" s="75"/>
      <c r="F23" s="75"/>
      <c r="G23" s="75"/>
      <c r="H23" s="75"/>
      <c r="I23" s="75"/>
      <c r="J23" s="75"/>
    </row>
    <row r="24" spans="3:10" x14ac:dyDescent="0.35">
      <c r="C24" s="75"/>
      <c r="D24" s="75"/>
      <c r="E24" s="75"/>
      <c r="F24" s="75"/>
      <c r="G24" s="75"/>
      <c r="H24" s="75"/>
      <c r="I24" s="75"/>
      <c r="J24" s="75"/>
    </row>
    <row r="27" spans="3:10" x14ac:dyDescent="0.35">
      <c r="C27" s="49"/>
      <c r="D27" s="49"/>
      <c r="E27" s="49"/>
      <c r="F27" s="49"/>
      <c r="G27" s="49"/>
      <c r="H27" s="49"/>
      <c r="I27" s="49"/>
      <c r="J27" s="49"/>
    </row>
    <row r="28" spans="3:10" x14ac:dyDescent="0.35">
      <c r="C28" s="49"/>
      <c r="D28" s="49"/>
      <c r="E28" s="49"/>
      <c r="F28" s="49"/>
      <c r="G28" s="49"/>
      <c r="H28" s="49"/>
      <c r="I28" s="49"/>
      <c r="J28" s="49"/>
    </row>
    <row r="29" spans="3:10" x14ac:dyDescent="0.35">
      <c r="C29" s="49"/>
      <c r="D29" s="49"/>
      <c r="E29" s="49"/>
      <c r="F29" s="49"/>
      <c r="G29" s="49"/>
      <c r="H29" s="49"/>
      <c r="I29" s="49"/>
      <c r="J29" s="49"/>
    </row>
    <row r="30" spans="3:10" x14ac:dyDescent="0.35">
      <c r="C30" s="49"/>
      <c r="D30" s="49"/>
      <c r="E30" s="49"/>
      <c r="F30" s="49"/>
      <c r="G30" s="49"/>
      <c r="H30" s="49"/>
      <c r="I30" s="49"/>
      <c r="J30" s="49"/>
    </row>
    <row r="31" spans="3:10" x14ac:dyDescent="0.35">
      <c r="C31" s="49"/>
      <c r="D31" s="49"/>
      <c r="E31" s="49"/>
      <c r="F31" s="49"/>
      <c r="G31" s="49"/>
      <c r="H31" s="49"/>
      <c r="I31" s="49"/>
      <c r="J31" s="49"/>
    </row>
    <row r="32" spans="3:10" x14ac:dyDescent="0.35">
      <c r="C32" s="49"/>
      <c r="D32" s="49"/>
      <c r="E32" s="49"/>
      <c r="F32" s="49"/>
      <c r="G32" s="49"/>
      <c r="H32" s="49"/>
      <c r="I32" s="49"/>
      <c r="J32" s="49"/>
    </row>
    <row r="33" spans="3:10" x14ac:dyDescent="0.35">
      <c r="C33" s="49"/>
      <c r="D33" s="49"/>
      <c r="E33" s="49"/>
      <c r="F33" s="49"/>
      <c r="G33" s="49"/>
      <c r="H33" s="49"/>
      <c r="I33" s="49"/>
      <c r="J33" s="49"/>
    </row>
    <row r="34" spans="3:10" x14ac:dyDescent="0.35">
      <c r="C34" s="49"/>
      <c r="D34" s="49"/>
      <c r="E34" s="49"/>
      <c r="F34" s="49"/>
      <c r="G34" s="49"/>
      <c r="H34" s="49"/>
      <c r="I34" s="49"/>
      <c r="J34" s="4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="63" zoomScaleNormal="63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5" sqref="A15"/>
    </sheetView>
  </sheetViews>
  <sheetFormatPr defaultRowHeight="14.5" x14ac:dyDescent="0.35"/>
  <cols>
    <col min="1" max="1" width="11" style="76" bestFit="1" customWidth="1"/>
    <col min="2" max="8" width="11" style="76" customWidth="1"/>
    <col min="9" max="11" width="13.1796875" style="76" customWidth="1"/>
    <col min="12" max="14" width="13.1796875" style="49" customWidth="1"/>
    <col min="15" max="16" width="8.7265625" style="49"/>
    <col min="17" max="17" width="9.08984375" style="49" bestFit="1" customWidth="1"/>
    <col min="18" max="23" width="8.7265625" style="49"/>
    <col min="24" max="24" width="9.08984375" style="49" bestFit="1" customWidth="1"/>
    <col min="25" max="25" width="8.7265625" style="49"/>
    <col min="26" max="26" width="9.90625" style="49" customWidth="1"/>
    <col min="27" max="28" width="8.7265625" style="49"/>
    <col min="29" max="32" width="17.1796875" style="49" bestFit="1" customWidth="1"/>
    <col min="33" max="34" width="16.08984375" style="49" bestFit="1" customWidth="1"/>
    <col min="35" max="36" width="10.08984375" style="49" bestFit="1" customWidth="1"/>
    <col min="37" max="16384" width="8.7265625" style="49"/>
  </cols>
  <sheetData>
    <row r="1" spans="1:21" ht="26" x14ac:dyDescent="0.6">
      <c r="A1" s="51" t="s">
        <v>63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21" x14ac:dyDescent="0.35">
      <c r="A2" s="76" t="s">
        <v>98</v>
      </c>
    </row>
    <row r="4" spans="1:21" x14ac:dyDescent="0.3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T4" s="48"/>
      <c r="U4"/>
    </row>
    <row r="5" spans="1:21" x14ac:dyDescent="0.3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T5" s="48"/>
      <c r="U5"/>
    </row>
    <row r="6" spans="1:21" x14ac:dyDescent="0.3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T6" s="48"/>
      <c r="U6"/>
    </row>
    <row r="7" spans="1:21" x14ac:dyDescent="0.35">
      <c r="A7" s="49"/>
      <c r="B7" s="49"/>
      <c r="C7" s="49" t="s">
        <v>73</v>
      </c>
      <c r="D7" s="49"/>
      <c r="F7" s="49"/>
      <c r="G7" s="49"/>
      <c r="H7" s="49"/>
      <c r="I7" s="49" t="s">
        <v>97</v>
      </c>
      <c r="J7" s="49"/>
      <c r="K7" s="49"/>
      <c r="T7" s="48"/>
      <c r="U7"/>
    </row>
    <row r="8" spans="1:21" s="77" customFormat="1" x14ac:dyDescent="0.35">
      <c r="B8" s="80" t="s">
        <v>74</v>
      </c>
      <c r="C8" s="80" t="s">
        <v>67</v>
      </c>
      <c r="D8" s="80" t="s">
        <v>72</v>
      </c>
      <c r="E8" s="80" t="s">
        <v>68</v>
      </c>
      <c r="F8" s="80" t="s">
        <v>69</v>
      </c>
      <c r="G8" s="80" t="s">
        <v>70</v>
      </c>
      <c r="I8" s="80" t="s">
        <v>74</v>
      </c>
      <c r="J8" s="80" t="s">
        <v>67</v>
      </c>
      <c r="K8" s="80" t="s">
        <v>71</v>
      </c>
      <c r="L8" s="80" t="s">
        <v>68</v>
      </c>
      <c r="M8" s="80" t="s">
        <v>69</v>
      </c>
      <c r="N8" s="80" t="s">
        <v>70</v>
      </c>
      <c r="T8" s="78"/>
      <c r="U8" s="79"/>
    </row>
    <row r="9" spans="1:21" x14ac:dyDescent="0.35">
      <c r="A9" s="49" t="s">
        <v>65</v>
      </c>
      <c r="B9" s="49">
        <f>I9/$I9*100</f>
        <v>100</v>
      </c>
      <c r="C9" s="49">
        <f t="shared" ref="C9:G13" si="0">J9/$I9*100</f>
        <v>51.351351351351347</v>
      </c>
      <c r="D9" s="49">
        <f t="shared" si="0"/>
        <v>45.045045045045043</v>
      </c>
      <c r="E9" s="49">
        <f t="shared" si="0"/>
        <v>63.873873873873876</v>
      </c>
      <c r="F9" s="49">
        <f t="shared" si="0"/>
        <v>60.855855855855857</v>
      </c>
      <c r="G9" s="49">
        <f t="shared" si="0"/>
        <v>70.495495495495504</v>
      </c>
      <c r="H9" s="49"/>
      <c r="I9" s="49">
        <v>222</v>
      </c>
      <c r="J9" s="49">
        <v>114</v>
      </c>
      <c r="K9" s="49">
        <v>100</v>
      </c>
      <c r="L9" s="49">
        <v>141.80000000000001</v>
      </c>
      <c r="M9" s="49">
        <v>135.1</v>
      </c>
      <c r="N9" s="49">
        <v>156.5</v>
      </c>
      <c r="O9" s="49" t="s">
        <v>77</v>
      </c>
      <c r="T9" s="48"/>
      <c r="U9"/>
    </row>
    <row r="10" spans="1:21" x14ac:dyDescent="0.35">
      <c r="A10" s="49" t="s">
        <v>66</v>
      </c>
      <c r="B10" s="49">
        <f t="shared" ref="B10:B13" si="1">I10/$I10*100</f>
        <v>100</v>
      </c>
      <c r="C10" s="49">
        <f t="shared" si="0"/>
        <v>106.14098837209302</v>
      </c>
      <c r="D10" s="49">
        <f t="shared" si="0"/>
        <v>82.848837209302332</v>
      </c>
      <c r="E10" s="49">
        <f t="shared" si="0"/>
        <v>86.918604651162795</v>
      </c>
      <c r="F10" s="49">
        <f t="shared" si="0"/>
        <v>86.04651162790698</v>
      </c>
      <c r="G10" s="49">
        <f t="shared" si="0"/>
        <v>90.91569767441861</v>
      </c>
      <c r="H10" s="49"/>
      <c r="I10" s="49">
        <v>5504</v>
      </c>
      <c r="J10" s="49">
        <v>5842</v>
      </c>
      <c r="K10" s="49">
        <v>4560</v>
      </c>
      <c r="L10" s="49">
        <v>4784</v>
      </c>
      <c r="M10" s="49">
        <v>4736</v>
      </c>
      <c r="N10" s="49">
        <v>5004</v>
      </c>
      <c r="O10" s="49" t="s">
        <v>75</v>
      </c>
      <c r="T10" s="48"/>
      <c r="U10"/>
    </row>
    <row r="11" spans="1:21" x14ac:dyDescent="0.35">
      <c r="A11" s="49" t="s">
        <v>34</v>
      </c>
      <c r="B11" s="49">
        <f t="shared" si="1"/>
        <v>100</v>
      </c>
      <c r="C11" s="49">
        <f t="shared" si="0"/>
        <v>96.111111111111114</v>
      </c>
      <c r="D11" s="49">
        <f t="shared" si="0"/>
        <v>101.55555555555556</v>
      </c>
      <c r="E11" s="49">
        <f t="shared" si="0"/>
        <v>99.555555555555557</v>
      </c>
      <c r="F11" s="49">
        <f t="shared" si="0"/>
        <v>105.83333333333333</v>
      </c>
      <c r="G11" s="49">
        <f t="shared" si="0"/>
        <v>114.22222222222223</v>
      </c>
      <c r="H11" s="49"/>
      <c r="I11" s="49">
        <v>1800</v>
      </c>
      <c r="J11" s="49">
        <v>1730</v>
      </c>
      <c r="K11" s="49">
        <v>1828</v>
      </c>
      <c r="L11" s="49">
        <v>1792</v>
      </c>
      <c r="M11" s="49">
        <v>1905</v>
      </c>
      <c r="N11" s="49">
        <v>2056</v>
      </c>
      <c r="O11" s="49" t="s">
        <v>76</v>
      </c>
      <c r="T11" s="48"/>
      <c r="U11"/>
    </row>
    <row r="12" spans="1:21" x14ac:dyDescent="0.35">
      <c r="A12" s="49" t="s">
        <v>33</v>
      </c>
      <c r="B12" s="49">
        <f t="shared" si="1"/>
        <v>100</v>
      </c>
      <c r="C12" s="49">
        <f t="shared" si="0"/>
        <v>86.920980926430516</v>
      </c>
      <c r="D12" s="49">
        <f t="shared" si="0"/>
        <v>87.64759309718437</v>
      </c>
      <c r="E12" s="49">
        <f t="shared" si="0"/>
        <v>92.098092643051771</v>
      </c>
      <c r="F12" s="49">
        <f t="shared" si="0"/>
        <v>95.731153496821079</v>
      </c>
      <c r="G12" s="49">
        <f t="shared" si="0"/>
        <v>106.35785649409628</v>
      </c>
      <c r="H12" s="49"/>
      <c r="I12" s="49">
        <v>1101</v>
      </c>
      <c r="J12" s="49">
        <v>957</v>
      </c>
      <c r="K12" s="49">
        <v>965</v>
      </c>
      <c r="L12" s="49">
        <v>1014</v>
      </c>
      <c r="M12" s="49">
        <v>1054</v>
      </c>
      <c r="N12" s="49">
        <v>1171</v>
      </c>
      <c r="O12" s="49" t="s">
        <v>81</v>
      </c>
      <c r="T12" s="48"/>
      <c r="U12"/>
    </row>
    <row r="13" spans="1:21" x14ac:dyDescent="0.35">
      <c r="A13" s="49" t="s">
        <v>35</v>
      </c>
      <c r="B13" s="49">
        <f t="shared" si="1"/>
        <v>100</v>
      </c>
      <c r="C13" s="49">
        <f t="shared" si="0"/>
        <v>171.65354330708661</v>
      </c>
      <c r="D13" s="49">
        <f t="shared" si="0"/>
        <v>132.28346456692915</v>
      </c>
      <c r="E13" s="49">
        <f t="shared" si="0"/>
        <v>175.51181102362204</v>
      </c>
      <c r="F13" s="49">
        <f t="shared" si="0"/>
        <v>188.18897637795274</v>
      </c>
      <c r="G13" s="49">
        <f t="shared" si="0"/>
        <v>318.89763779527561</v>
      </c>
      <c r="H13" s="49"/>
      <c r="I13" s="49">
        <v>127</v>
      </c>
      <c r="J13" s="49">
        <v>218</v>
      </c>
      <c r="K13" s="49">
        <v>168</v>
      </c>
      <c r="L13" s="49">
        <v>222.9</v>
      </c>
      <c r="M13" s="49">
        <v>239</v>
      </c>
      <c r="N13" s="49">
        <v>405</v>
      </c>
      <c r="O13" s="49" t="s">
        <v>78</v>
      </c>
      <c r="T13" s="48"/>
      <c r="U13"/>
    </row>
    <row r="14" spans="1:21" x14ac:dyDescent="0.3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21" x14ac:dyDescent="0.35">
      <c r="A15" s="49" t="s">
        <v>99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21" x14ac:dyDescent="0.3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37" spans="15:15" x14ac:dyDescent="0.35">
      <c r="O37" s="4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57" zoomScaleNormal="57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A11" sqref="A11:XFD21"/>
    </sheetView>
  </sheetViews>
  <sheetFormatPr defaultRowHeight="14.5" x14ac:dyDescent="0.35"/>
  <cols>
    <col min="2" max="9" width="11.90625" customWidth="1"/>
  </cols>
  <sheetData>
    <row r="1" spans="1:9" ht="26" x14ac:dyDescent="0.6">
      <c r="A1" s="51" t="s">
        <v>100</v>
      </c>
    </row>
    <row r="2" spans="1:9" x14ac:dyDescent="0.35">
      <c r="A2" t="s">
        <v>87</v>
      </c>
    </row>
    <row r="4" spans="1:9" x14ac:dyDescent="0.35">
      <c r="A4" s="9"/>
      <c r="B4" s="21">
        <v>43921</v>
      </c>
      <c r="C4" s="21">
        <v>44012</v>
      </c>
      <c r="D4" s="21">
        <v>44075</v>
      </c>
      <c r="E4" s="21">
        <v>44167</v>
      </c>
      <c r="F4" s="22">
        <v>44286</v>
      </c>
      <c r="G4" s="22">
        <v>44377</v>
      </c>
      <c r="H4" s="22">
        <v>44441</v>
      </c>
      <c r="I4" s="22">
        <v>44532</v>
      </c>
    </row>
    <row r="5" spans="1:9" x14ac:dyDescent="0.35">
      <c r="A5" s="81" t="s">
        <v>83</v>
      </c>
      <c r="B5" s="83">
        <v>3.0203138032764572</v>
      </c>
      <c r="C5" s="83">
        <v>2.3951262065942052</v>
      </c>
      <c r="D5" s="83">
        <v>2.8290484417653041</v>
      </c>
      <c r="E5" s="83">
        <v>2.9154960547429516</v>
      </c>
      <c r="F5" s="83">
        <v>2.9445269737646682</v>
      </c>
      <c r="G5" s="83">
        <v>2.9724015619419091</v>
      </c>
      <c r="H5" s="83">
        <v>2.902039261752138</v>
      </c>
      <c r="I5" s="83">
        <v>2.9825265830028029</v>
      </c>
    </row>
    <row r="6" spans="1:9" x14ac:dyDescent="0.35">
      <c r="A6" s="81" t="s">
        <v>84</v>
      </c>
      <c r="B6" s="83">
        <v>0.89683125015283172</v>
      </c>
      <c r="C6" s="83">
        <v>0.89470366280828617</v>
      </c>
      <c r="D6" s="83">
        <v>0.89529088748221552</v>
      </c>
      <c r="E6" s="83">
        <v>0.90075867100360418</v>
      </c>
      <c r="F6" s="83">
        <v>0.89728130678154894</v>
      </c>
      <c r="G6" s="83">
        <v>0.89600319008711682</v>
      </c>
      <c r="H6" s="83">
        <v>0.89750867950157076</v>
      </c>
      <c r="I6" s="83">
        <v>0.89831359273735001</v>
      </c>
    </row>
    <row r="7" spans="1:9" x14ac:dyDescent="0.35">
      <c r="A7" s="81" t="s">
        <v>85</v>
      </c>
      <c r="B7" s="83">
        <v>0.69487903420674402</v>
      </c>
      <c r="C7" s="83">
        <v>0.54351129457550229</v>
      </c>
      <c r="D7" s="83">
        <v>0.61281998976019725</v>
      </c>
      <c r="E7" s="83">
        <v>0.6450762558348424</v>
      </c>
      <c r="F7" s="83">
        <v>0.62837475636155515</v>
      </c>
      <c r="G7" s="83">
        <v>0.63733710142390143</v>
      </c>
      <c r="H7" s="83">
        <v>0.63457768951597948</v>
      </c>
      <c r="I7" s="83">
        <v>0.64675357354526342</v>
      </c>
    </row>
    <row r="8" spans="1:9" x14ac:dyDescent="0.35">
      <c r="A8" s="81" t="s">
        <v>58</v>
      </c>
      <c r="B8" s="83">
        <v>1.2089807776725701</v>
      </c>
      <c r="C8" s="83">
        <v>0.84811440925773074</v>
      </c>
      <c r="D8" s="83">
        <v>1.0843267018190075</v>
      </c>
      <c r="E8" s="83">
        <v>1.1492753842328305</v>
      </c>
      <c r="F8" s="83">
        <v>1.1742208089618693</v>
      </c>
      <c r="G8" s="83">
        <v>1.2100028387870705</v>
      </c>
      <c r="H8" s="83">
        <v>1.1179029360692618</v>
      </c>
      <c r="I8" s="83">
        <v>1.2130631011569752</v>
      </c>
    </row>
    <row r="9" spans="1:9" x14ac:dyDescent="0.35">
      <c r="A9" s="81" t="s">
        <v>86</v>
      </c>
      <c r="B9" s="83">
        <v>1.2133967794135851</v>
      </c>
      <c r="C9" s="83">
        <v>0.98969343140677746</v>
      </c>
      <c r="D9" s="83">
        <v>0.98208284942165136</v>
      </c>
      <c r="E9" s="83">
        <v>1.0924641168271054</v>
      </c>
      <c r="F9" s="83">
        <v>1.1658087342339918</v>
      </c>
      <c r="G9" s="83">
        <v>1.164643890084224</v>
      </c>
      <c r="H9" s="83">
        <v>1.1249125740292607</v>
      </c>
      <c r="I9" s="83">
        <v>1.2244721706169466</v>
      </c>
    </row>
    <row r="10" spans="1:9" x14ac:dyDescent="0.35">
      <c r="A10" s="9"/>
      <c r="B10" s="21"/>
      <c r="C10" s="21"/>
      <c r="D10" s="21"/>
      <c r="E10" s="21"/>
      <c r="F10" s="22"/>
      <c r="G10" s="22"/>
      <c r="H10" s="22"/>
      <c r="I10" s="22"/>
    </row>
    <row r="11" spans="1:9" x14ac:dyDescent="0.35">
      <c r="A11" s="81"/>
      <c r="B11" s="6"/>
      <c r="C11" s="6"/>
      <c r="D11" s="6"/>
      <c r="E11" s="6"/>
      <c r="F11" s="6"/>
      <c r="G11" s="6"/>
      <c r="H11" s="6"/>
      <c r="I11" s="6"/>
    </row>
    <row r="12" spans="1:9" x14ac:dyDescent="0.35">
      <c r="A12" s="81"/>
      <c r="B12" s="6"/>
      <c r="C12" s="6"/>
      <c r="D12" s="6"/>
      <c r="E12" s="6"/>
      <c r="F12" s="6"/>
      <c r="G12" s="6"/>
      <c r="H12" s="6"/>
      <c r="I12" s="6"/>
    </row>
    <row r="13" spans="1:9" x14ac:dyDescent="0.35">
      <c r="A13" s="81"/>
      <c r="B13" s="6"/>
      <c r="C13" s="6"/>
      <c r="D13" s="6"/>
      <c r="E13" s="6"/>
      <c r="F13" s="6"/>
      <c r="G13" s="6"/>
      <c r="H13" s="6"/>
      <c r="I13" s="6"/>
    </row>
    <row r="14" spans="1:9" x14ac:dyDescent="0.35">
      <c r="A14" s="81"/>
      <c r="B14" s="6"/>
      <c r="C14" s="6"/>
      <c r="D14" s="6"/>
      <c r="E14" s="6"/>
      <c r="F14" s="6"/>
      <c r="G14" s="6"/>
      <c r="H14" s="6"/>
      <c r="I14" s="6"/>
    </row>
    <row r="15" spans="1:9" x14ac:dyDescent="0.35">
      <c r="A15" s="81"/>
      <c r="B15" s="6"/>
      <c r="C15" s="6"/>
      <c r="D15" s="6"/>
      <c r="E15" s="6"/>
      <c r="F15" s="6"/>
      <c r="G15" s="6"/>
      <c r="H15" s="6"/>
      <c r="I15" s="6"/>
    </row>
    <row r="16" spans="1:9" x14ac:dyDescent="0.35">
      <c r="A16" s="81"/>
      <c r="B16" s="6"/>
      <c r="C16" s="6"/>
      <c r="D16" s="6"/>
      <c r="E16" s="6"/>
      <c r="F16" s="6"/>
      <c r="G16" s="6"/>
      <c r="H16" s="6"/>
      <c r="I16" s="6"/>
    </row>
    <row r="17" spans="1:9" x14ac:dyDescent="0.35">
      <c r="A17" s="26"/>
      <c r="B17" s="82"/>
      <c r="C17" s="82"/>
      <c r="D17" s="82"/>
      <c r="E17" s="82"/>
      <c r="F17" s="82"/>
      <c r="G17" s="82"/>
      <c r="H17" s="82"/>
      <c r="I17" s="82"/>
    </row>
    <row r="18" spans="1:9" x14ac:dyDescent="0.35">
      <c r="B18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zoomScale="50" zoomScaleNormal="50" workbookViewId="0">
      <pane xSplit="1" ySplit="4" topLeftCell="B5" activePane="bottomRight" state="frozen"/>
      <selection activeCell="S69" sqref="S69"/>
      <selection pane="topRight" activeCell="S69" sqref="S69"/>
      <selection pane="bottomLeft" activeCell="S69" sqref="S69"/>
      <selection pane="bottomRight" activeCell="A3" sqref="A3"/>
    </sheetView>
  </sheetViews>
  <sheetFormatPr defaultRowHeight="14.5" x14ac:dyDescent="0.35"/>
  <cols>
    <col min="1" max="1" width="8.7265625" style="91"/>
    <col min="2" max="2" width="4.1796875" style="49" customWidth="1"/>
    <col min="3" max="3" width="10.36328125" style="49" bestFit="1" customWidth="1"/>
    <col min="4" max="6" width="8.7265625" style="49"/>
    <col min="7" max="7" width="8.7265625" style="91"/>
    <col min="8" max="8" width="4.6328125" style="49" customWidth="1"/>
    <col min="9" max="11" width="8.7265625" style="49"/>
    <col min="12" max="12" width="8.7265625" style="91"/>
    <col min="13" max="14" width="8.7265625" style="49"/>
    <col min="32" max="16384" width="8.7265625" style="49"/>
  </cols>
  <sheetData>
    <row r="1" spans="1:14" ht="26" x14ac:dyDescent="0.6">
      <c r="A1" s="51" t="s">
        <v>118</v>
      </c>
    </row>
    <row r="2" spans="1:14" x14ac:dyDescent="0.35">
      <c r="A2" t="s">
        <v>195</v>
      </c>
    </row>
    <row r="3" spans="1:14" x14ac:dyDescent="0.35">
      <c r="C3" s="49" t="s">
        <v>101</v>
      </c>
      <c r="I3" s="49" t="s">
        <v>115</v>
      </c>
      <c r="N3" s="91"/>
    </row>
    <row r="4" spans="1:14" x14ac:dyDescent="0.35">
      <c r="C4" s="49" t="s">
        <v>104</v>
      </c>
      <c r="D4" s="49" t="s">
        <v>105</v>
      </c>
      <c r="E4" s="49" t="s">
        <v>106</v>
      </c>
      <c r="I4" s="49" t="s">
        <v>104</v>
      </c>
      <c r="J4" s="49" t="s">
        <v>105</v>
      </c>
      <c r="K4" s="49" t="s">
        <v>106</v>
      </c>
      <c r="N4" s="91"/>
    </row>
    <row r="5" spans="1:14" x14ac:dyDescent="0.35">
      <c r="A5" s="92">
        <v>2010</v>
      </c>
      <c r="B5" s="49">
        <v>1</v>
      </c>
      <c r="C5" s="93">
        <v>8.2000487609612396</v>
      </c>
      <c r="D5" s="93">
        <v>9.6952355149844003</v>
      </c>
      <c r="E5" s="57">
        <v>4.1020173646839755</v>
      </c>
      <c r="F5" s="57"/>
      <c r="G5" s="92">
        <v>2010</v>
      </c>
      <c r="H5" s="49">
        <v>1</v>
      </c>
      <c r="I5" s="49">
        <v>100</v>
      </c>
      <c r="J5" s="49">
        <v>100</v>
      </c>
      <c r="K5" s="49">
        <v>100</v>
      </c>
      <c r="L5" s="49"/>
    </row>
    <row r="6" spans="1:14" x14ac:dyDescent="0.35">
      <c r="A6" s="92"/>
      <c r="B6" s="49">
        <v>2</v>
      </c>
      <c r="C6" s="93">
        <v>8.2844160887297029</v>
      </c>
      <c r="D6" s="93">
        <v>9.6103108782314557</v>
      </c>
      <c r="E6" s="57">
        <v>4.1984058820731693</v>
      </c>
      <c r="F6" s="57"/>
      <c r="G6" s="92"/>
      <c r="H6" s="49">
        <v>2</v>
      </c>
      <c r="I6" s="49">
        <v>101.02886373273923</v>
      </c>
      <c r="J6" s="49">
        <v>99.124058032198491</v>
      </c>
      <c r="K6" s="49">
        <v>102.34978326076929</v>
      </c>
      <c r="L6" s="92"/>
    </row>
    <row r="7" spans="1:14" x14ac:dyDescent="0.35">
      <c r="A7" s="92"/>
      <c r="B7" s="49">
        <v>3</v>
      </c>
      <c r="C7" s="93">
        <v>8.3457648440722316</v>
      </c>
      <c r="D7" s="93">
        <v>9.4811764414419777</v>
      </c>
      <c r="E7" s="57">
        <v>4.1666072625032307</v>
      </c>
      <c r="F7" s="57"/>
      <c r="G7" s="92"/>
      <c r="H7" s="49">
        <v>3</v>
      </c>
      <c r="I7" s="49">
        <v>101.77701483684727</v>
      </c>
      <c r="J7" s="49">
        <v>97.792120952486556</v>
      </c>
      <c r="K7" s="49">
        <v>101.57458860060753</v>
      </c>
      <c r="L7" s="92"/>
    </row>
    <row r="8" spans="1:14" x14ac:dyDescent="0.35">
      <c r="A8" s="92"/>
      <c r="B8" s="49">
        <v>4</v>
      </c>
      <c r="C8" s="93">
        <v>8.4808428087594105</v>
      </c>
      <c r="D8" s="93">
        <v>9.7198667991689227</v>
      </c>
      <c r="E8" s="57">
        <v>4.1782844748824193</v>
      </c>
      <c r="F8" s="57"/>
      <c r="G8" s="92"/>
      <c r="H8" s="49">
        <v>4</v>
      </c>
      <c r="I8" s="49">
        <v>103.42429729363288</v>
      </c>
      <c r="J8" s="49">
        <v>100.25405555281719</v>
      </c>
      <c r="K8" s="49">
        <v>101.85925858956766</v>
      </c>
      <c r="L8" s="92"/>
    </row>
    <row r="9" spans="1:14" x14ac:dyDescent="0.35">
      <c r="A9" s="92">
        <v>2011</v>
      </c>
      <c r="B9" s="49">
        <v>1</v>
      </c>
      <c r="C9" s="93">
        <v>8.5610172076748352</v>
      </c>
      <c r="D9" s="93">
        <v>9.7854514309129499</v>
      </c>
      <c r="E9" s="57">
        <v>4.1181417234740492</v>
      </c>
      <c r="F9" s="57"/>
      <c r="G9" s="92">
        <v>2011</v>
      </c>
      <c r="H9" s="49">
        <v>1</v>
      </c>
      <c r="I9" s="49">
        <v>104.40202805173664</v>
      </c>
      <c r="J9" s="49">
        <v>100.93051804455</v>
      </c>
      <c r="K9" s="49">
        <v>100.3930836307251</v>
      </c>
      <c r="L9" s="92"/>
    </row>
    <row r="10" spans="1:14" x14ac:dyDescent="0.35">
      <c r="A10" s="92"/>
      <c r="B10" s="49">
        <v>2</v>
      </c>
      <c r="C10" s="93">
        <v>8.6059900287835642</v>
      </c>
      <c r="D10" s="93">
        <v>9.7730488134916822</v>
      </c>
      <c r="E10" s="57">
        <v>4.1487593939447018</v>
      </c>
      <c r="F10" s="57"/>
      <c r="G10" s="92"/>
      <c r="H10" s="49">
        <v>2</v>
      </c>
      <c r="I10" s="49">
        <v>104.95047382833779</v>
      </c>
      <c r="J10" s="49">
        <v>100.80259317462705</v>
      </c>
      <c r="K10" s="49">
        <v>101.13948881989504</v>
      </c>
      <c r="L10" s="92"/>
    </row>
    <row r="11" spans="1:14" x14ac:dyDescent="0.35">
      <c r="A11" s="92"/>
      <c r="B11" s="49">
        <v>3</v>
      </c>
      <c r="C11" s="93">
        <v>8.7003155181733387</v>
      </c>
      <c r="D11" s="93">
        <v>10.000765259819925</v>
      </c>
      <c r="E11" s="57">
        <v>4.1176198124754189</v>
      </c>
      <c r="F11" s="57"/>
      <c r="G11" s="92"/>
      <c r="H11" s="49">
        <v>3</v>
      </c>
      <c r="I11" s="49">
        <v>106.10077783431933</v>
      </c>
      <c r="J11" s="49">
        <v>103.15133907127181</v>
      </c>
      <c r="K11" s="49">
        <v>100.38036035453608</v>
      </c>
      <c r="L11" s="92"/>
    </row>
    <row r="12" spans="1:14" x14ac:dyDescent="0.35">
      <c r="A12" s="92"/>
      <c r="B12" s="49">
        <v>4</v>
      </c>
      <c r="C12" s="93">
        <v>8.7604812406115276</v>
      </c>
      <c r="D12" s="93">
        <v>10.210276140507874</v>
      </c>
      <c r="E12" s="57">
        <v>4.1261379874020605</v>
      </c>
      <c r="F12" s="57"/>
      <c r="G12" s="92"/>
      <c r="H12" s="49">
        <v>4</v>
      </c>
      <c r="I12" s="49">
        <v>106.83450179367703</v>
      </c>
      <c r="J12" s="49">
        <v>105.31230649041436</v>
      </c>
      <c r="K12" s="49">
        <v>100.58801854243109</v>
      </c>
      <c r="L12" s="92"/>
    </row>
    <row r="13" spans="1:14" x14ac:dyDescent="0.35">
      <c r="A13" s="92">
        <v>2012</v>
      </c>
      <c r="B13" s="49">
        <v>1</v>
      </c>
      <c r="C13" s="93">
        <v>8.8074105036368593</v>
      </c>
      <c r="D13" s="93">
        <v>10.120825928952275</v>
      </c>
      <c r="E13" s="57">
        <v>4.163249767108991</v>
      </c>
      <c r="F13" s="57"/>
      <c r="G13" s="92">
        <v>2012</v>
      </c>
      <c r="H13" s="49">
        <v>1</v>
      </c>
      <c r="I13" s="49">
        <v>107.40680647616567</v>
      </c>
      <c r="J13" s="49">
        <v>104.38968618462241</v>
      </c>
      <c r="K13" s="49">
        <v>101.49273874245857</v>
      </c>
      <c r="L13" s="92"/>
    </row>
    <row r="14" spans="1:14" x14ac:dyDescent="0.35">
      <c r="A14" s="92"/>
      <c r="B14" s="49">
        <v>2</v>
      </c>
      <c r="C14" s="93">
        <v>8.8893130011655792</v>
      </c>
      <c r="D14" s="93">
        <v>10.191574678957377</v>
      </c>
      <c r="E14" s="57">
        <v>4.1384409227069758</v>
      </c>
      <c r="F14" s="57"/>
      <c r="G14" s="92"/>
      <c r="H14" s="49">
        <v>2</v>
      </c>
      <c r="I14" s="49">
        <v>108.40561148228515</v>
      </c>
      <c r="J14" s="49">
        <v>105.11941317161262</v>
      </c>
      <c r="K14" s="49">
        <v>100.88794256056998</v>
      </c>
      <c r="L14" s="92"/>
    </row>
    <row r="15" spans="1:14" x14ac:dyDescent="0.35">
      <c r="A15" s="92"/>
      <c r="B15" s="49">
        <v>3</v>
      </c>
      <c r="C15" s="93">
        <v>8.9394100753312919</v>
      </c>
      <c r="D15" s="93">
        <v>10.310572946685127</v>
      </c>
      <c r="E15" s="57">
        <v>4.2510421132095813</v>
      </c>
      <c r="F15" s="57"/>
      <c r="G15" s="92"/>
      <c r="H15" s="49">
        <v>3</v>
      </c>
      <c r="I15" s="49">
        <v>109.01654777822787</v>
      </c>
      <c r="J15" s="49">
        <v>106.34680231078137</v>
      </c>
      <c r="K15" s="49">
        <v>103.63296240061351</v>
      </c>
      <c r="L15" s="92"/>
    </row>
    <row r="16" spans="1:14" x14ac:dyDescent="0.35">
      <c r="A16" s="92"/>
      <c r="B16" s="49">
        <v>4</v>
      </c>
      <c r="C16" s="93">
        <v>8.9893154669918687</v>
      </c>
      <c r="D16" s="93">
        <v>10.265900404745166</v>
      </c>
      <c r="E16" s="57">
        <v>4.2579500949740758</v>
      </c>
      <c r="F16" s="57"/>
      <c r="G16" s="92"/>
      <c r="H16" s="49">
        <v>4</v>
      </c>
      <c r="I16" s="49">
        <v>109.62514649654484</v>
      </c>
      <c r="J16" s="49">
        <v>105.88603431942194</v>
      </c>
      <c r="K16" s="49">
        <v>103.80136689894567</v>
      </c>
      <c r="L16" s="92"/>
    </row>
    <row r="17" spans="1:12" x14ac:dyDescent="0.35">
      <c r="A17" s="92">
        <v>2013</v>
      </c>
      <c r="B17" s="49">
        <v>1</v>
      </c>
      <c r="C17" s="93">
        <v>9.0401852020221725</v>
      </c>
      <c r="D17" s="93">
        <v>10.241528353351548</v>
      </c>
      <c r="E17" s="57">
        <v>4.3168466542162625</v>
      </c>
      <c r="F17" s="57"/>
      <c r="G17" s="92">
        <v>2013</v>
      </c>
      <c r="H17" s="49">
        <v>1</v>
      </c>
      <c r="I17" s="49">
        <v>110.24550542992684</v>
      </c>
      <c r="J17" s="49">
        <v>105.63465258293962</v>
      </c>
      <c r="K17" s="49">
        <v>105.23716187507748</v>
      </c>
      <c r="L17" s="92"/>
    </row>
    <row r="18" spans="1:12" x14ac:dyDescent="0.35">
      <c r="A18" s="92"/>
      <c r="B18" s="49">
        <v>2</v>
      </c>
      <c r="C18" s="93">
        <v>9.0098575041569333</v>
      </c>
      <c r="D18" s="93">
        <v>10.373992749080562</v>
      </c>
      <c r="E18" s="57">
        <v>4.317545597642729</v>
      </c>
      <c r="F18" s="57"/>
      <c r="G18" s="92"/>
      <c r="H18" s="49">
        <v>2</v>
      </c>
      <c r="I18" s="49">
        <v>109.87565765524504</v>
      </c>
      <c r="J18" s="49">
        <v>107.00093600663041</v>
      </c>
      <c r="K18" s="49">
        <v>105.25420089184234</v>
      </c>
      <c r="L18" s="92"/>
    </row>
    <row r="19" spans="1:12" x14ac:dyDescent="0.35">
      <c r="A19" s="92"/>
      <c r="B19" s="49">
        <v>3</v>
      </c>
      <c r="C19" s="93">
        <v>9.0672014779741872</v>
      </c>
      <c r="D19" s="93">
        <v>10.709110597408728</v>
      </c>
      <c r="E19" s="57">
        <v>4.3267325870181015</v>
      </c>
      <c r="F19" s="57"/>
      <c r="G19" s="92"/>
      <c r="H19" s="49">
        <v>3</v>
      </c>
      <c r="I19" s="49">
        <v>110.57497025068052</v>
      </c>
      <c r="J19" s="49">
        <v>110.45745697314253</v>
      </c>
      <c r="K19" s="49">
        <v>105.47816360478618</v>
      </c>
      <c r="L19" s="92"/>
    </row>
    <row r="20" spans="1:12" x14ac:dyDescent="0.35">
      <c r="A20" s="92"/>
      <c r="B20" s="49">
        <v>4</v>
      </c>
      <c r="C20" s="93">
        <v>9.1425952272342901</v>
      </c>
      <c r="D20" s="93">
        <v>10.773029193595875</v>
      </c>
      <c r="E20" s="57">
        <v>4.403725606884163</v>
      </c>
      <c r="F20" s="57"/>
      <c r="G20" s="92"/>
      <c r="H20" s="49">
        <v>4</v>
      </c>
      <c r="I20" s="49">
        <v>111.49440074991166</v>
      </c>
      <c r="J20" s="49">
        <v>111.11673540003952</v>
      </c>
      <c r="K20" s="49">
        <v>107.35511860085536</v>
      </c>
      <c r="L20" s="92"/>
    </row>
    <row r="21" spans="1:12" x14ac:dyDescent="0.35">
      <c r="A21" s="92">
        <v>2014</v>
      </c>
      <c r="B21" s="49">
        <v>1</v>
      </c>
      <c r="C21" s="93">
        <v>9.1608446703825361</v>
      </c>
      <c r="D21" s="93">
        <v>10.779596043318888</v>
      </c>
      <c r="E21" s="57">
        <v>4.2751952906962254</v>
      </c>
      <c r="F21" s="57"/>
      <c r="G21" s="92">
        <v>2014</v>
      </c>
      <c r="H21" s="49">
        <v>1</v>
      </c>
      <c r="I21" s="49">
        <v>111.71695361124496</v>
      </c>
      <c r="J21" s="49">
        <v>111.1844681509651</v>
      </c>
      <c r="K21" s="49">
        <v>104.22177457129295</v>
      </c>
      <c r="L21" s="92"/>
    </row>
    <row r="22" spans="1:12" x14ac:dyDescent="0.35">
      <c r="A22" s="92"/>
      <c r="B22" s="49">
        <v>2</v>
      </c>
      <c r="C22" s="93">
        <v>9.3661636272801392</v>
      </c>
      <c r="D22" s="93">
        <v>10.755165021505686</v>
      </c>
      <c r="E22" s="57">
        <v>4.3390780935162878</v>
      </c>
      <c r="F22" s="57"/>
      <c r="G22" s="92"/>
      <c r="H22" s="49">
        <v>2</v>
      </c>
      <c r="I22" s="49">
        <v>114.2208284403202</v>
      </c>
      <c r="J22" s="49">
        <v>110.93247817325447</v>
      </c>
      <c r="K22" s="49">
        <v>105.77912543406738</v>
      </c>
      <c r="L22" s="92"/>
    </row>
    <row r="23" spans="1:12" x14ac:dyDescent="0.35">
      <c r="A23" s="92"/>
      <c r="B23" s="49">
        <v>3</v>
      </c>
      <c r="C23" s="93">
        <v>9.2103664871274482</v>
      </c>
      <c r="D23" s="93">
        <v>10.843095199466012</v>
      </c>
      <c r="E23" s="57">
        <v>4.2734734563822112</v>
      </c>
      <c r="F23" s="57"/>
      <c r="G23" s="92"/>
      <c r="H23" s="49">
        <v>3</v>
      </c>
      <c r="I23" s="49">
        <v>112.32087461450382</v>
      </c>
      <c r="J23" s="49">
        <v>111.83942032875369</v>
      </c>
      <c r="K23" s="49">
        <v>104.17979926595082</v>
      </c>
      <c r="L23" s="92"/>
    </row>
    <row r="24" spans="1:12" x14ac:dyDescent="0.35">
      <c r="A24" s="92"/>
      <c r="B24" s="49">
        <v>4</v>
      </c>
      <c r="C24" s="93">
        <v>9.2971435284206887</v>
      </c>
      <c r="D24" s="93">
        <v>10.910987182549938</v>
      </c>
      <c r="E24" s="57">
        <v>4.4086238837922753</v>
      </c>
      <c r="F24" s="57"/>
      <c r="G24" s="92"/>
      <c r="H24" s="49">
        <v>4</v>
      </c>
      <c r="I24" s="49">
        <v>113.37912492279915</v>
      </c>
      <c r="J24" s="49">
        <v>112.53968163730053</v>
      </c>
      <c r="K24" s="49">
        <v>107.47453001413419</v>
      </c>
      <c r="L24" s="92"/>
    </row>
    <row r="25" spans="1:12" x14ac:dyDescent="0.35">
      <c r="A25" s="92">
        <v>2015</v>
      </c>
      <c r="B25" s="49">
        <v>1</v>
      </c>
      <c r="C25" s="93">
        <v>9.2945676646764408</v>
      </c>
      <c r="D25" s="93">
        <v>10.796411091465494</v>
      </c>
      <c r="E25" s="57">
        <v>4.6630086238229982</v>
      </c>
      <c r="F25" s="57"/>
      <c r="G25" s="92">
        <v>2015</v>
      </c>
      <c r="H25" s="49">
        <v>1</v>
      </c>
      <c r="I25" s="49">
        <v>113.34771213710317</v>
      </c>
      <c r="J25" s="49">
        <v>111.35790435187654</v>
      </c>
      <c r="K25" s="49">
        <v>113.6759845038404</v>
      </c>
      <c r="L25" s="92"/>
    </row>
    <row r="26" spans="1:12" x14ac:dyDescent="0.35">
      <c r="A26" s="92"/>
      <c r="B26" s="49">
        <v>2</v>
      </c>
      <c r="C26" s="93">
        <v>9.2930449183176158</v>
      </c>
      <c r="D26" s="93">
        <v>10.835205864025149</v>
      </c>
      <c r="E26" s="57">
        <v>4.8217969063072381</v>
      </c>
      <c r="F26" s="57"/>
      <c r="G26" s="92"/>
      <c r="H26" s="49">
        <v>2</v>
      </c>
      <c r="I26" s="49">
        <v>113.32914216998206</v>
      </c>
      <c r="J26" s="49">
        <v>111.7580470044165</v>
      </c>
      <c r="K26" s="49">
        <v>117.54696476470707</v>
      </c>
      <c r="L26" s="92"/>
    </row>
    <row r="27" spans="1:12" x14ac:dyDescent="0.35">
      <c r="A27" s="92"/>
      <c r="B27" s="49">
        <v>3</v>
      </c>
      <c r="C27" s="93">
        <v>9.4091084395698665</v>
      </c>
      <c r="D27" s="93">
        <v>10.929940487274484</v>
      </c>
      <c r="E27" s="57">
        <v>4.8984987662286308</v>
      </c>
      <c r="F27" s="57"/>
      <c r="G27" s="92"/>
      <c r="H27" s="49">
        <v>3</v>
      </c>
      <c r="I27" s="49">
        <v>114.74454254912135</v>
      </c>
      <c r="J27" s="49">
        <v>112.73517255338248</v>
      </c>
      <c r="K27" s="49">
        <v>119.41682179119731</v>
      </c>
      <c r="L27" s="92"/>
    </row>
    <row r="28" spans="1:12" x14ac:dyDescent="0.35">
      <c r="A28" s="92"/>
      <c r="B28" s="49">
        <v>4</v>
      </c>
      <c r="C28" s="93">
        <v>9.6003954599406907</v>
      </c>
      <c r="D28" s="93">
        <v>11.180162336618119</v>
      </c>
      <c r="E28" s="57">
        <v>4.8379059451672113</v>
      </c>
      <c r="F28" s="57"/>
      <c r="G28" s="92"/>
      <c r="H28" s="49">
        <v>4</v>
      </c>
      <c r="I28" s="49">
        <v>117.07729721859967</v>
      </c>
      <c r="J28" s="49">
        <v>115.31604693190486</v>
      </c>
      <c r="K28" s="49">
        <v>117.93967492236419</v>
      </c>
      <c r="L28" s="92"/>
    </row>
    <row r="29" spans="1:12" x14ac:dyDescent="0.35">
      <c r="A29" s="92">
        <v>2016</v>
      </c>
      <c r="B29" s="49">
        <v>1</v>
      </c>
      <c r="C29" s="93">
        <v>9.7019431795791409</v>
      </c>
      <c r="D29" s="93">
        <v>10.983220234466947</v>
      </c>
      <c r="E29" s="57">
        <v>4.6912931130850755</v>
      </c>
      <c r="F29" s="57"/>
      <c r="G29" s="92">
        <v>2016</v>
      </c>
      <c r="H29" s="49">
        <v>1</v>
      </c>
      <c r="I29" s="49">
        <v>118.31567667948653</v>
      </c>
      <c r="J29" s="49">
        <v>113.28471822568839</v>
      </c>
      <c r="K29" s="49">
        <v>114.36551082095427</v>
      </c>
      <c r="L29" s="92"/>
    </row>
    <row r="30" spans="1:12" x14ac:dyDescent="0.35">
      <c r="A30" s="92"/>
      <c r="B30" s="49">
        <v>2</v>
      </c>
      <c r="C30" s="93">
        <v>9.6337430272715725</v>
      </c>
      <c r="D30" s="93">
        <v>10.917255499425563</v>
      </c>
      <c r="E30" s="57">
        <v>4.6281918551050438</v>
      </c>
      <c r="F30" s="57"/>
      <c r="G30" s="92"/>
      <c r="H30" s="49">
        <v>2</v>
      </c>
      <c r="I30" s="49">
        <v>117.48397245069881</v>
      </c>
      <c r="J30" s="49">
        <v>112.60433521756619</v>
      </c>
      <c r="K30" s="49">
        <v>112.82721265275788</v>
      </c>
      <c r="L30" s="92"/>
    </row>
    <row r="31" spans="1:12" x14ac:dyDescent="0.35">
      <c r="A31" s="92"/>
      <c r="B31" s="49">
        <v>3</v>
      </c>
      <c r="C31" s="93">
        <v>9.7305504994665988</v>
      </c>
      <c r="D31" s="93">
        <v>11.028854233785651</v>
      </c>
      <c r="E31" s="57">
        <v>4.8043408014953366</v>
      </c>
      <c r="F31" s="57"/>
      <c r="G31" s="92"/>
      <c r="H31" s="49">
        <v>3</v>
      </c>
      <c r="I31" s="49">
        <v>118.66454435968437</v>
      </c>
      <c r="J31" s="49">
        <v>113.7554030197625</v>
      </c>
      <c r="K31" s="49">
        <v>117.12141549809039</v>
      </c>
      <c r="L31" s="92"/>
    </row>
    <row r="32" spans="1:12" x14ac:dyDescent="0.35">
      <c r="A32" s="92"/>
      <c r="B32" s="49">
        <v>4</v>
      </c>
      <c r="C32" s="93">
        <v>9.7780587705455524</v>
      </c>
      <c r="D32" s="93">
        <v>11.155710943674874</v>
      </c>
      <c r="E32" s="57">
        <v>4.9129012012931366</v>
      </c>
      <c r="F32" s="57"/>
      <c r="G32" s="92"/>
      <c r="H32" s="49">
        <v>4</v>
      </c>
      <c r="I32" s="49">
        <v>119.24391007400952</v>
      </c>
      <c r="J32" s="49">
        <v>115.06384683933926</v>
      </c>
      <c r="K32" s="49">
        <v>119.76792793688314</v>
      </c>
      <c r="L32" s="92"/>
    </row>
    <row r="33" spans="1:12" x14ac:dyDescent="0.35">
      <c r="A33" s="92">
        <v>2017</v>
      </c>
      <c r="B33" s="49">
        <v>1</v>
      </c>
      <c r="C33" s="93">
        <v>9.7652959974724354</v>
      </c>
      <c r="D33" s="93">
        <v>11.336967478755229</v>
      </c>
      <c r="E33" s="57">
        <v>4.8752829718716164</v>
      </c>
      <c r="F33" s="57"/>
      <c r="G33" s="92">
        <v>2017</v>
      </c>
      <c r="H33" s="49">
        <v>1</v>
      </c>
      <c r="I33" s="49">
        <v>119.0882674254697</v>
      </c>
      <c r="J33" s="49">
        <v>116.93338920166984</v>
      </c>
      <c r="K33" s="49">
        <v>118.85086137969614</v>
      </c>
      <c r="L33" s="92"/>
    </row>
    <row r="34" spans="1:12" x14ac:dyDescent="0.35">
      <c r="A34" s="92"/>
      <c r="B34" s="49">
        <v>2</v>
      </c>
      <c r="C34" s="93">
        <v>9.8013147693612712</v>
      </c>
      <c r="D34" s="93">
        <v>11.192620126658863</v>
      </c>
      <c r="E34" s="57">
        <v>4.9070876386540698</v>
      </c>
      <c r="F34" s="57"/>
      <c r="G34" s="92"/>
      <c r="H34" s="49">
        <v>2</v>
      </c>
      <c r="I34" s="49">
        <v>119.52751812920104</v>
      </c>
      <c r="J34" s="49">
        <v>115.44454087123712</v>
      </c>
      <c r="K34" s="49">
        <v>119.6262034603093</v>
      </c>
      <c r="L34" s="92"/>
    </row>
    <row r="35" spans="1:12" x14ac:dyDescent="0.35">
      <c r="A35" s="92"/>
      <c r="B35" s="49">
        <v>3</v>
      </c>
      <c r="C35" s="93">
        <v>9.8551224967485229</v>
      </c>
      <c r="D35" s="93">
        <v>11.379198854642709</v>
      </c>
      <c r="E35" s="57">
        <v>4.8124710320231623</v>
      </c>
      <c r="F35" s="57"/>
      <c r="G35" s="92"/>
      <c r="H35" s="49">
        <v>3</v>
      </c>
      <c r="I35" s="49">
        <v>120.18370602461235</v>
      </c>
      <c r="J35" s="49">
        <v>117.36897816515825</v>
      </c>
      <c r="K35" s="49">
        <v>117.31961628090089</v>
      </c>
      <c r="L35" s="92"/>
    </row>
    <row r="36" spans="1:12" x14ac:dyDescent="0.35">
      <c r="A36" s="92"/>
      <c r="B36" s="49">
        <v>4</v>
      </c>
      <c r="C36" s="93">
        <v>9.9932015196509365</v>
      </c>
      <c r="D36" s="93">
        <v>11.243756726333332</v>
      </c>
      <c r="E36" s="57">
        <v>4.9272691415758363</v>
      </c>
      <c r="F36" s="57"/>
      <c r="G36" s="92"/>
      <c r="H36" s="49">
        <v>4</v>
      </c>
      <c r="I36" s="49">
        <v>121.86758653468661</v>
      </c>
      <c r="J36" s="49">
        <v>115.97198138153144</v>
      </c>
      <c r="K36" s="49">
        <v>120.11819316019495</v>
      </c>
      <c r="L36" s="92"/>
    </row>
    <row r="37" spans="1:12" x14ac:dyDescent="0.35">
      <c r="A37" s="92">
        <v>2018</v>
      </c>
      <c r="B37" s="49">
        <v>1</v>
      </c>
      <c r="C37" s="93">
        <v>10.09782653752421</v>
      </c>
      <c r="D37" s="93">
        <v>11.35495004387124</v>
      </c>
      <c r="E37" s="57">
        <v>5.0225737797434507</v>
      </c>
      <c r="F37" s="57"/>
      <c r="G37" s="92">
        <v>2018</v>
      </c>
      <c r="H37" s="49">
        <v>1</v>
      </c>
      <c r="I37" s="49">
        <v>123.14349379966987</v>
      </c>
      <c r="J37" s="49">
        <v>117.1188675749205</v>
      </c>
      <c r="K37" s="49">
        <v>122.44155334360454</v>
      </c>
      <c r="L37" s="92"/>
    </row>
    <row r="38" spans="1:12" x14ac:dyDescent="0.35">
      <c r="A38" s="92"/>
      <c r="B38" s="49">
        <v>2</v>
      </c>
      <c r="C38" s="93">
        <v>10.042385637183141</v>
      </c>
      <c r="D38" s="93">
        <v>11.319615571304789</v>
      </c>
      <c r="E38" s="57">
        <v>4.9681878945759381</v>
      </c>
      <c r="F38" s="57"/>
      <c r="G38" s="92"/>
      <c r="H38" s="49">
        <v>2</v>
      </c>
      <c r="I38" s="49">
        <v>122.46738927935272</v>
      </c>
      <c r="J38" s="49">
        <v>116.75441564890137</v>
      </c>
      <c r="K38" s="49">
        <v>121.1157207024328</v>
      </c>
      <c r="L38" s="92"/>
    </row>
    <row r="39" spans="1:12" x14ac:dyDescent="0.35">
      <c r="A39" s="92"/>
      <c r="B39" s="49">
        <v>3</v>
      </c>
      <c r="C39" s="93">
        <v>10.091275577171384</v>
      </c>
      <c r="D39" s="93">
        <v>11.254657781547287</v>
      </c>
      <c r="E39" s="57">
        <v>5.1254159950269589</v>
      </c>
      <c r="F39" s="57"/>
      <c r="G39" s="92"/>
      <c r="H39" s="49">
        <v>3</v>
      </c>
      <c r="I39" s="49">
        <v>123.06360451432789</v>
      </c>
      <c r="J39" s="49">
        <v>116.08441862142217</v>
      </c>
      <c r="K39" s="49">
        <v>124.94866645748164</v>
      </c>
      <c r="L39" s="92"/>
    </row>
    <row r="40" spans="1:12" x14ac:dyDescent="0.35">
      <c r="A40" s="92"/>
      <c r="B40" s="49">
        <v>4</v>
      </c>
      <c r="C40" s="93">
        <v>10.19662865044995</v>
      </c>
      <c r="D40" s="93">
        <v>11.346181634907973</v>
      </c>
      <c r="E40" s="57">
        <v>5.1825171615880592</v>
      </c>
      <c r="F40" s="57"/>
      <c r="G40" s="92"/>
      <c r="H40" s="49">
        <v>4</v>
      </c>
      <c r="I40" s="49">
        <v>124.34839045096928</v>
      </c>
      <c r="J40" s="49">
        <v>117.02842718335171</v>
      </c>
      <c r="K40" s="49">
        <v>126.34069290409566</v>
      </c>
      <c r="L40" s="92"/>
    </row>
    <row r="41" spans="1:12" x14ac:dyDescent="0.35">
      <c r="A41" s="92">
        <v>2019</v>
      </c>
      <c r="B41" s="49">
        <v>1</v>
      </c>
      <c r="C41" s="93">
        <v>10.22992659285366</v>
      </c>
      <c r="D41" s="93">
        <v>11.220333795381713</v>
      </c>
      <c r="E41" s="57">
        <v>5.0711024545413315</v>
      </c>
      <c r="F41" s="57"/>
      <c r="G41" s="92">
        <v>2019</v>
      </c>
      <c r="H41" s="49">
        <v>1</v>
      </c>
      <c r="I41" s="49">
        <v>124.7544605046284</v>
      </c>
      <c r="J41" s="49">
        <v>115.73038920034699</v>
      </c>
      <c r="K41" s="49">
        <v>123.62459745296606</v>
      </c>
      <c r="L41" s="92"/>
    </row>
    <row r="42" spans="1:12" x14ac:dyDescent="0.35">
      <c r="A42" s="92"/>
      <c r="B42" s="49">
        <v>2</v>
      </c>
      <c r="C42" s="93">
        <v>10.220494</v>
      </c>
      <c r="D42" s="93">
        <v>11.171552831337923</v>
      </c>
      <c r="E42" s="57">
        <v>5.1411530693617351</v>
      </c>
      <c r="F42" s="57"/>
      <c r="G42" s="92"/>
      <c r="H42" s="49">
        <v>2</v>
      </c>
      <c r="I42" s="49">
        <v>124.63942956848852</v>
      </c>
      <c r="J42" s="49">
        <v>115.22724552768018</v>
      </c>
      <c r="K42" s="49">
        <v>125.33230877138952</v>
      </c>
      <c r="L42" s="92"/>
    </row>
    <row r="43" spans="1:12" x14ac:dyDescent="0.35">
      <c r="A43" s="92"/>
      <c r="B43" s="49">
        <v>3</v>
      </c>
      <c r="C43" s="93">
        <v>10.197545</v>
      </c>
      <c r="D43" s="93">
        <v>11.214126597301831</v>
      </c>
      <c r="E43" s="57">
        <v>5.1608819846819571</v>
      </c>
      <c r="F43" s="57"/>
      <c r="G43" s="92"/>
      <c r="H43" s="49">
        <v>3</v>
      </c>
      <c r="I43" s="49">
        <v>124.35956537903084</v>
      </c>
      <c r="J43" s="49">
        <v>115.66636602040168</v>
      </c>
      <c r="K43" s="49">
        <v>125.81326517810969</v>
      </c>
      <c r="L43" s="92"/>
    </row>
    <row r="44" spans="1:12" x14ac:dyDescent="0.35">
      <c r="A44" s="92"/>
      <c r="B44" s="49">
        <v>4</v>
      </c>
      <c r="C44" s="93">
        <v>10.233108</v>
      </c>
      <c r="D44" s="93">
        <v>11.33111841276718</v>
      </c>
      <c r="E44" s="57">
        <v>5.0891498790200895</v>
      </c>
      <c r="F44" s="57"/>
      <c r="G44" s="92"/>
      <c r="H44" s="49">
        <v>4</v>
      </c>
      <c r="I44" s="49">
        <v>124.79325792204725</v>
      </c>
      <c r="J44" s="49">
        <v>116.87305991952906</v>
      </c>
      <c r="K44" s="49">
        <v>124.06456205755639</v>
      </c>
      <c r="L44" s="92"/>
    </row>
    <row r="45" spans="1:12" x14ac:dyDescent="0.35">
      <c r="A45" s="92">
        <v>2020</v>
      </c>
      <c r="B45" s="49">
        <v>1</v>
      </c>
      <c r="C45" s="93">
        <v>10.195105999999999</v>
      </c>
      <c r="D45" s="93">
        <v>11.281528148528567</v>
      </c>
      <c r="E45" s="57">
        <v>5.1010270258378752</v>
      </c>
      <c r="F45" s="57"/>
      <c r="G45" s="92">
        <v>2020</v>
      </c>
      <c r="H45" s="49">
        <v>1</v>
      </c>
      <c r="I45" s="49">
        <v>124.32982165346162</v>
      </c>
      <c r="J45" s="49">
        <v>116.36156884577464</v>
      </c>
      <c r="K45" s="49">
        <v>124.35410609800928</v>
      </c>
      <c r="L45" s="92"/>
    </row>
    <row r="46" spans="1:12" x14ac:dyDescent="0.35">
      <c r="A46" s="92"/>
      <c r="B46" s="49">
        <v>2</v>
      </c>
      <c r="C46" s="93">
        <v>9.5069020000000002</v>
      </c>
      <c r="D46" s="93">
        <v>10.063736137288707</v>
      </c>
      <c r="E46" s="57">
        <v>4.0844793121418368</v>
      </c>
      <c r="F46" s="57"/>
      <c r="G46" s="92"/>
      <c r="H46" s="49">
        <v>2</v>
      </c>
      <c r="I46" s="49">
        <v>115.93713985288016</v>
      </c>
      <c r="J46" s="49">
        <v>103.80084240073151</v>
      </c>
      <c r="K46" s="49">
        <v>99.572452991224964</v>
      </c>
      <c r="L46" s="92"/>
    </row>
    <row r="47" spans="1:12" x14ac:dyDescent="0.35">
      <c r="A47" s="92"/>
      <c r="B47" s="49">
        <v>3</v>
      </c>
      <c r="C47" s="93">
        <v>9.5634800000000002</v>
      </c>
      <c r="D47" s="93">
        <v>10.306137905210663</v>
      </c>
      <c r="E47" s="57">
        <v>4.3847314786959375</v>
      </c>
      <c r="F47" s="57"/>
      <c r="G47" s="92"/>
      <c r="H47" s="49">
        <v>3</v>
      </c>
      <c r="I47" s="49">
        <v>116.62711135974921</v>
      </c>
      <c r="J47" s="49">
        <v>106.30105776473494</v>
      </c>
      <c r="K47" s="49">
        <v>106.89207501767225</v>
      </c>
      <c r="L47" s="92"/>
    </row>
    <row r="48" spans="1:12" x14ac:dyDescent="0.35">
      <c r="A48" s="92"/>
      <c r="B48" s="49">
        <v>4</v>
      </c>
      <c r="C48" s="93">
        <v>9.6511370000000003</v>
      </c>
      <c r="D48" s="93">
        <v>10.495471837393401</v>
      </c>
      <c r="E48" s="57">
        <v>4.5280793978831166</v>
      </c>
      <c r="F48" s="57"/>
      <c r="G48" s="92"/>
      <c r="H48" s="49">
        <v>4</v>
      </c>
      <c r="I48" s="49">
        <v>117.69609280797324</v>
      </c>
      <c r="J48" s="49">
        <v>108.25391318418414</v>
      </c>
      <c r="K48" s="49">
        <v>110.38664626013754</v>
      </c>
      <c r="L48" s="92"/>
    </row>
    <row r="49" spans="1:12" x14ac:dyDescent="0.35">
      <c r="A49" s="92">
        <v>2021</v>
      </c>
      <c r="B49" s="49">
        <v>1</v>
      </c>
      <c r="C49" s="93">
        <v>9.6522489999999994</v>
      </c>
      <c r="D49" s="93">
        <v>10.574455810515389</v>
      </c>
      <c r="E49" s="57">
        <v>4.4208887917272168</v>
      </c>
      <c r="F49" s="57"/>
      <c r="G49" s="92">
        <v>2021</v>
      </c>
      <c r="H49" s="49">
        <v>1</v>
      </c>
      <c r="I49" s="49">
        <v>117.70965370294368</v>
      </c>
      <c r="J49" s="49">
        <v>109.06858110019211</v>
      </c>
      <c r="K49" s="49">
        <v>107.77352699158571</v>
      </c>
      <c r="L49" s="92"/>
    </row>
    <row r="50" spans="1:12" x14ac:dyDescent="0.35">
      <c r="A50" s="92"/>
      <c r="B50" s="49">
        <v>2</v>
      </c>
      <c r="C50" s="93">
        <v>9.5682189999999991</v>
      </c>
      <c r="D50" s="93">
        <v>10.199842657344186</v>
      </c>
      <c r="E50" s="57">
        <v>4.7417300994574649</v>
      </c>
      <c r="F50" s="57"/>
      <c r="G50" s="92"/>
      <c r="H50" s="49">
        <v>2</v>
      </c>
      <c r="I50" s="49">
        <v>116.68490369901627</v>
      </c>
      <c r="J50" s="49">
        <v>105.20469194977156</v>
      </c>
      <c r="K50" s="49">
        <v>115.59507622471446</v>
      </c>
      <c r="L50" s="92"/>
    </row>
    <row r="51" spans="1:12" x14ac:dyDescent="0.35">
      <c r="A51" s="92"/>
      <c r="B51" s="49">
        <v>3</v>
      </c>
      <c r="C51" s="93">
        <v>9.6201519999999991</v>
      </c>
      <c r="D51" s="93">
        <v>9.6283677805874976</v>
      </c>
      <c r="E51" s="57">
        <v>4.6536393914749201</v>
      </c>
      <c r="F51" s="57"/>
      <c r="G51" s="92"/>
      <c r="H51" s="49">
        <v>3</v>
      </c>
      <c r="I51" s="49">
        <v>117.31822920126503</v>
      </c>
      <c r="J51" s="49">
        <v>99.310303145358816</v>
      </c>
      <c r="K51" s="49">
        <v>113.4475790263614</v>
      </c>
      <c r="L51" s="92"/>
    </row>
    <row r="52" spans="1:12" x14ac:dyDescent="0.35">
      <c r="C52" s="84"/>
      <c r="D52" s="84"/>
      <c r="E52" s="84"/>
      <c r="F52" s="84"/>
    </row>
    <row r="53" spans="1:12" x14ac:dyDescent="0.35">
      <c r="A53" s="92"/>
      <c r="G53" s="92"/>
      <c r="L53" s="92"/>
    </row>
    <row r="54" spans="1:12" x14ac:dyDescent="0.35">
      <c r="A54" s="92"/>
      <c r="G54" s="92"/>
      <c r="L54" s="92"/>
    </row>
    <row r="55" spans="1:12" x14ac:dyDescent="0.35">
      <c r="A55" s="92"/>
      <c r="G55" s="92"/>
      <c r="L55" s="92"/>
    </row>
    <row r="56" spans="1:12" x14ac:dyDescent="0.35">
      <c r="A56" s="92"/>
      <c r="G56" s="92"/>
      <c r="L56" s="92"/>
    </row>
    <row r="57" spans="1:12" x14ac:dyDescent="0.35">
      <c r="A57" s="92"/>
      <c r="G57" s="92"/>
      <c r="L57" s="92"/>
    </row>
    <row r="58" spans="1:12" x14ac:dyDescent="0.35">
      <c r="A58" s="92"/>
      <c r="G58" s="92"/>
      <c r="L58" s="92"/>
    </row>
    <row r="59" spans="1:12" x14ac:dyDescent="0.35">
      <c r="A59" s="92"/>
      <c r="G59" s="92"/>
      <c r="L59" s="92"/>
    </row>
    <row r="60" spans="1:12" x14ac:dyDescent="0.35">
      <c r="A60" s="92"/>
      <c r="G60" s="92"/>
      <c r="L60" s="92"/>
    </row>
    <row r="61" spans="1:12" x14ac:dyDescent="0.35">
      <c r="A61" s="92"/>
      <c r="G61" s="92"/>
      <c r="L61" s="92"/>
    </row>
    <row r="62" spans="1:12" x14ac:dyDescent="0.35">
      <c r="A62" s="92"/>
      <c r="G62" s="92"/>
      <c r="L62" s="92"/>
    </row>
    <row r="63" spans="1:12" x14ac:dyDescent="0.35">
      <c r="A63" s="92"/>
      <c r="G63" s="92"/>
      <c r="L63" s="92"/>
    </row>
    <row r="64" spans="1:12" x14ac:dyDescent="0.35">
      <c r="A64" s="92"/>
      <c r="G64" s="92"/>
      <c r="L64" s="92"/>
    </row>
    <row r="65" spans="1:12" x14ac:dyDescent="0.35">
      <c r="A65" s="92"/>
      <c r="G65" s="92"/>
      <c r="L65" s="92"/>
    </row>
    <row r="66" spans="1:12" x14ac:dyDescent="0.35">
      <c r="A66" s="92"/>
      <c r="G66" s="92"/>
      <c r="L66" s="92"/>
    </row>
    <row r="67" spans="1:12" x14ac:dyDescent="0.35">
      <c r="A67" s="92"/>
      <c r="G67" s="92"/>
      <c r="L67" s="92"/>
    </row>
    <row r="68" spans="1:12" x14ac:dyDescent="0.35">
      <c r="A68" s="92"/>
      <c r="G68" s="92"/>
      <c r="L68" s="92"/>
    </row>
    <row r="69" spans="1:12" x14ac:dyDescent="0.35">
      <c r="A69" s="92"/>
      <c r="G69" s="92"/>
      <c r="L69" s="92"/>
    </row>
    <row r="70" spans="1:12" x14ac:dyDescent="0.35">
      <c r="A70" s="92"/>
      <c r="G70" s="92"/>
      <c r="L70" s="92"/>
    </row>
    <row r="71" spans="1:12" x14ac:dyDescent="0.35">
      <c r="A71" s="92"/>
      <c r="G71" s="92"/>
      <c r="L71" s="92"/>
    </row>
    <row r="72" spans="1:12" x14ac:dyDescent="0.35">
      <c r="A72" s="92"/>
      <c r="G72" s="92"/>
      <c r="L72" s="92"/>
    </row>
    <row r="73" spans="1:12" x14ac:dyDescent="0.35">
      <c r="A73" s="92"/>
      <c r="G73" s="92"/>
      <c r="L73" s="92"/>
    </row>
    <row r="74" spans="1:12" x14ac:dyDescent="0.35">
      <c r="A74" s="92"/>
      <c r="G74" s="92"/>
      <c r="L74" s="92"/>
    </row>
    <row r="75" spans="1:12" x14ac:dyDescent="0.35">
      <c r="A75" s="92"/>
      <c r="G75" s="92"/>
      <c r="L75" s="92"/>
    </row>
    <row r="76" spans="1:12" x14ac:dyDescent="0.35">
      <c r="A76" s="92"/>
      <c r="G76" s="92"/>
      <c r="L76" s="92"/>
    </row>
    <row r="77" spans="1:12" x14ac:dyDescent="0.35">
      <c r="A77" s="92"/>
      <c r="G77" s="92"/>
      <c r="L77" s="92"/>
    </row>
    <row r="78" spans="1:12" x14ac:dyDescent="0.35">
      <c r="A78" s="92"/>
      <c r="G78" s="92"/>
      <c r="L78" s="92"/>
    </row>
    <row r="79" spans="1:12" x14ac:dyDescent="0.35">
      <c r="A79" s="92"/>
      <c r="G79" s="92"/>
      <c r="L79" s="92"/>
    </row>
    <row r="80" spans="1:12" x14ac:dyDescent="0.35">
      <c r="A80" s="92"/>
      <c r="G80" s="92"/>
      <c r="L80" s="92"/>
    </row>
    <row r="81" spans="1:12" x14ac:dyDescent="0.35">
      <c r="A81" s="92"/>
      <c r="G81" s="92"/>
      <c r="L81" s="92"/>
    </row>
    <row r="82" spans="1:12" x14ac:dyDescent="0.35">
      <c r="A82" s="92"/>
      <c r="G82" s="92"/>
      <c r="L82" s="92"/>
    </row>
    <row r="83" spans="1:12" x14ac:dyDescent="0.35">
      <c r="A83" s="92"/>
      <c r="G83" s="92"/>
      <c r="L83" s="92"/>
    </row>
    <row r="84" spans="1:12" x14ac:dyDescent="0.35">
      <c r="A84" s="92"/>
      <c r="G84" s="92"/>
      <c r="L84" s="92"/>
    </row>
    <row r="85" spans="1:12" x14ac:dyDescent="0.35">
      <c r="A85" s="92"/>
      <c r="G85" s="92"/>
      <c r="L85" s="92"/>
    </row>
    <row r="86" spans="1:12" x14ac:dyDescent="0.35">
      <c r="A86" s="92"/>
      <c r="G86" s="92"/>
      <c r="L86" s="92"/>
    </row>
    <row r="87" spans="1:12" x14ac:dyDescent="0.35">
      <c r="A87" s="92"/>
      <c r="G87" s="92"/>
      <c r="L87" s="92"/>
    </row>
    <row r="88" spans="1:12" x14ac:dyDescent="0.35">
      <c r="A88" s="92"/>
      <c r="G88" s="92"/>
      <c r="L88" s="92"/>
    </row>
    <row r="89" spans="1:12" x14ac:dyDescent="0.35">
      <c r="A89" s="92"/>
      <c r="G89" s="92"/>
      <c r="L89" s="92"/>
    </row>
    <row r="90" spans="1:12" x14ac:dyDescent="0.35">
      <c r="A90" s="92"/>
      <c r="G90" s="92"/>
      <c r="L90" s="92"/>
    </row>
    <row r="91" spans="1:12" x14ac:dyDescent="0.35">
      <c r="A91" s="92"/>
      <c r="G91" s="92"/>
      <c r="L91" s="92"/>
    </row>
    <row r="92" spans="1:12" x14ac:dyDescent="0.35">
      <c r="A92" s="92"/>
      <c r="G92" s="92"/>
      <c r="L92" s="92"/>
    </row>
    <row r="93" spans="1:12" x14ac:dyDescent="0.35">
      <c r="A93" s="92"/>
      <c r="G93" s="92"/>
      <c r="L93" s="92"/>
    </row>
    <row r="94" spans="1:12" x14ac:dyDescent="0.35">
      <c r="A94" s="92"/>
      <c r="G94" s="92"/>
      <c r="L94" s="92"/>
    </row>
    <row r="95" spans="1:12" x14ac:dyDescent="0.35">
      <c r="A95" s="92"/>
      <c r="G95" s="92"/>
      <c r="L95" s="92"/>
    </row>
    <row r="96" spans="1:12" x14ac:dyDescent="0.35">
      <c r="A96" s="92"/>
      <c r="G96" s="92"/>
      <c r="L96" s="92"/>
    </row>
    <row r="97" spans="1:12" x14ac:dyDescent="0.35">
      <c r="A97" s="92"/>
      <c r="G97" s="92"/>
      <c r="L97" s="92"/>
    </row>
    <row r="98" spans="1:12" x14ac:dyDescent="0.35">
      <c r="A98" s="92"/>
      <c r="G98" s="92"/>
      <c r="L98" s="92"/>
    </row>
    <row r="99" spans="1:12" x14ac:dyDescent="0.35">
      <c r="A99" s="92"/>
      <c r="G99" s="92"/>
      <c r="L99" s="92"/>
    </row>
    <row r="100" spans="1:12" x14ac:dyDescent="0.35">
      <c r="A100" s="92"/>
      <c r="G100" s="92"/>
      <c r="L100" s="92"/>
    </row>
    <row r="101" spans="1:12" x14ac:dyDescent="0.35">
      <c r="A101" s="92"/>
      <c r="G101" s="92"/>
      <c r="L101" s="9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1. Quarterly GDP</vt:lpstr>
      <vt:lpstr>2. GDP by sector from 1994</vt:lpstr>
      <vt:lpstr>3. GDP growth by sector</vt:lpstr>
      <vt:lpstr>4. Recovery by sector</vt:lpstr>
      <vt:lpstr>5-6. Manufacturing sales</vt:lpstr>
      <vt:lpstr>7. Mining output and sales</vt:lpstr>
      <vt:lpstr>8. World mining prices</vt:lpstr>
      <vt:lpstr>9. Expenditure on GDP</vt:lpstr>
      <vt:lpstr>10-11. Employment data</vt:lpstr>
      <vt:lpstr>12. Formal mfg employment</vt:lpstr>
      <vt:lpstr>13. Mining employment</vt:lpstr>
      <vt:lpstr>14. Exports, imports, BOT</vt:lpstr>
      <vt:lpstr>15. Exports by sector</vt:lpstr>
      <vt:lpstr>16. Mining exports volume value</vt:lpstr>
      <vt:lpstr>17. Imports by sector</vt:lpstr>
      <vt:lpstr>18. Petroleum imports</vt:lpstr>
      <vt:lpstr>Table 1. Trade by mfg subsector</vt:lpstr>
      <vt:lpstr>19. Investment value</vt:lpstr>
      <vt:lpstr>20. Long run investment</vt:lpstr>
      <vt:lpstr>21. Sectoral return on assets</vt:lpstr>
      <vt:lpstr>22. Mining &amp; mfg profits</vt:lpstr>
      <vt:lpstr>23. Trade with Ukraine and Russ</vt:lpstr>
      <vt:lpstr>24. World wheat and oil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</dc:creator>
  <cp:lastModifiedBy>Neva</cp:lastModifiedBy>
  <dcterms:created xsi:type="dcterms:W3CDTF">2022-03-08T13:38:49Z</dcterms:created>
  <dcterms:modified xsi:type="dcterms:W3CDTF">2022-03-11T06:20:37Z</dcterms:modified>
</cp:coreProperties>
</file>